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094\Documents\"/>
    </mc:Choice>
  </mc:AlternateContent>
  <xr:revisionPtr revIDLastSave="0" documentId="13_ncr:1_{273177CF-1200-4F65-9548-830BB2DBE302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Data" sheetId="1" r:id="rId1"/>
    <sheet name="Category Pivot" sheetId="2" r:id="rId2"/>
    <sheet name="Sub Category Pivot" sheetId="4" r:id="rId3"/>
    <sheet name="Date Pivots" sheetId="5" r:id="rId4"/>
    <sheet name="Outcomes Based on Goal" sheetId="6" r:id="rId5"/>
    <sheet name="Outcome v Backers" sheetId="7" r:id="rId6"/>
  </sheets>
  <definedNames>
    <definedName name="_xlnm._FilterDatabase" localSheetId="0" hidden="1">Data!$A$1:$T$4115</definedName>
    <definedName name="_xlnm._FilterDatabase" localSheetId="5" hidden="1">'Outcome v Backers'!$A$1:$E$2186</definedName>
  </definedNames>
  <calcPr calcId="181029"/>
  <pivotCaches>
    <pivotCache cacheId="2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6" i="7" l="1"/>
  <c r="I6" i="7"/>
  <c r="J7" i="7"/>
  <c r="I7" i="7"/>
  <c r="J5" i="7"/>
  <c r="I5" i="7"/>
  <c r="J4" i="7"/>
  <c r="I4" i="7"/>
  <c r="J3" i="7"/>
  <c r="I3" i="7"/>
  <c r="J2" i="7"/>
  <c r="I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L4115" i="1"/>
  <c r="K4115" i="1"/>
  <c r="L4114" i="1"/>
  <c r="K4114" i="1"/>
  <c r="L4113" i="1"/>
  <c r="K4113" i="1"/>
  <c r="L4112" i="1"/>
  <c r="K4112" i="1"/>
  <c r="L4111" i="1"/>
  <c r="K4111" i="1"/>
  <c r="L4110" i="1"/>
  <c r="K4110" i="1"/>
  <c r="L4109" i="1"/>
  <c r="K4109" i="1"/>
  <c r="L4108" i="1"/>
  <c r="K4108" i="1"/>
  <c r="L4107" i="1"/>
  <c r="K4107" i="1"/>
  <c r="L4106" i="1"/>
  <c r="K4106" i="1"/>
  <c r="L4105" i="1"/>
  <c r="K4105" i="1"/>
  <c r="L4104" i="1"/>
  <c r="K4104" i="1"/>
  <c r="L4103" i="1"/>
  <c r="K4103" i="1"/>
  <c r="L4102" i="1"/>
  <c r="K4102" i="1"/>
  <c r="L4101" i="1"/>
  <c r="K4101" i="1"/>
  <c r="L4100" i="1"/>
  <c r="K4100" i="1"/>
  <c r="L4099" i="1"/>
  <c r="K4099" i="1"/>
  <c r="L4098" i="1"/>
  <c r="K4098" i="1"/>
  <c r="L4097" i="1"/>
  <c r="K4097" i="1"/>
  <c r="L4096" i="1"/>
  <c r="K4096" i="1"/>
  <c r="L4095" i="1"/>
  <c r="K4095" i="1"/>
  <c r="L4094" i="1"/>
  <c r="K4094" i="1"/>
  <c r="L4093" i="1"/>
  <c r="K4093" i="1"/>
  <c r="L4092" i="1"/>
  <c r="K4092" i="1"/>
  <c r="L4091" i="1"/>
  <c r="K4091" i="1"/>
  <c r="L4090" i="1"/>
  <c r="K4090" i="1"/>
  <c r="L4089" i="1"/>
  <c r="K4089" i="1"/>
  <c r="L4088" i="1"/>
  <c r="K4088" i="1"/>
  <c r="L4087" i="1"/>
  <c r="K4087" i="1"/>
  <c r="L4086" i="1"/>
  <c r="K4086" i="1"/>
  <c r="L4085" i="1"/>
  <c r="K4085" i="1"/>
  <c r="L4084" i="1"/>
  <c r="K4084" i="1"/>
  <c r="L4083" i="1"/>
  <c r="K4083" i="1"/>
  <c r="L4082" i="1"/>
  <c r="K4082" i="1"/>
  <c r="L4081" i="1"/>
  <c r="K4081" i="1"/>
  <c r="L4080" i="1"/>
  <c r="K4080" i="1"/>
  <c r="L4079" i="1"/>
  <c r="K4079" i="1"/>
  <c r="L4078" i="1"/>
  <c r="K4078" i="1"/>
  <c r="L4077" i="1"/>
  <c r="K4077" i="1"/>
  <c r="L4076" i="1"/>
  <c r="K4076" i="1"/>
  <c r="L4075" i="1"/>
  <c r="K4075" i="1"/>
  <c r="L4074" i="1"/>
  <c r="K4074" i="1"/>
  <c r="L4073" i="1"/>
  <c r="K4073" i="1"/>
  <c r="L4072" i="1"/>
  <c r="K4072" i="1"/>
  <c r="L4071" i="1"/>
  <c r="K4071" i="1"/>
  <c r="L4070" i="1"/>
  <c r="K4070" i="1"/>
  <c r="L4069" i="1"/>
  <c r="K4069" i="1"/>
  <c r="L4068" i="1"/>
  <c r="K4068" i="1"/>
  <c r="L4067" i="1"/>
  <c r="K4067" i="1"/>
  <c r="L4066" i="1"/>
  <c r="K4066" i="1"/>
  <c r="L4065" i="1"/>
  <c r="K4065" i="1"/>
  <c r="L4064" i="1"/>
  <c r="K4064" i="1"/>
  <c r="L4063" i="1"/>
  <c r="K4063" i="1"/>
  <c r="L4062" i="1"/>
  <c r="K4062" i="1"/>
  <c r="L4061" i="1"/>
  <c r="K4061" i="1"/>
  <c r="L4060" i="1"/>
  <c r="K4060" i="1"/>
  <c r="L4059" i="1"/>
  <c r="K4059" i="1"/>
  <c r="L4058" i="1"/>
  <c r="K4058" i="1"/>
  <c r="L4057" i="1"/>
  <c r="K4057" i="1"/>
  <c r="L4056" i="1"/>
  <c r="K4056" i="1"/>
  <c r="L4055" i="1"/>
  <c r="K4055" i="1"/>
  <c r="L4054" i="1"/>
  <c r="K4054" i="1"/>
  <c r="L4053" i="1"/>
  <c r="K4053" i="1"/>
  <c r="L4052" i="1"/>
  <c r="K4052" i="1"/>
  <c r="L4051" i="1"/>
  <c r="K4051" i="1"/>
  <c r="L4050" i="1"/>
  <c r="K4050" i="1"/>
  <c r="L4049" i="1"/>
  <c r="K4049" i="1"/>
  <c r="L4048" i="1"/>
  <c r="K4048" i="1"/>
  <c r="L4047" i="1"/>
  <c r="K4047" i="1"/>
  <c r="L4046" i="1"/>
  <c r="K4046" i="1"/>
  <c r="L4045" i="1"/>
  <c r="K4045" i="1"/>
  <c r="L4044" i="1"/>
  <c r="K4044" i="1"/>
  <c r="L4043" i="1"/>
  <c r="K4043" i="1"/>
  <c r="L4042" i="1"/>
  <c r="K4042" i="1"/>
  <c r="L4041" i="1"/>
  <c r="K4041" i="1"/>
  <c r="L4040" i="1"/>
  <c r="K4040" i="1"/>
  <c r="L4039" i="1"/>
  <c r="K4039" i="1"/>
  <c r="L4038" i="1"/>
  <c r="K4038" i="1"/>
  <c r="L4037" i="1"/>
  <c r="K4037" i="1"/>
  <c r="L4036" i="1"/>
  <c r="K4036" i="1"/>
  <c r="L4035" i="1"/>
  <c r="K4035" i="1"/>
  <c r="L4034" i="1"/>
  <c r="K4034" i="1"/>
  <c r="L4033" i="1"/>
  <c r="K4033" i="1"/>
  <c r="L4032" i="1"/>
  <c r="K4032" i="1"/>
  <c r="L4031" i="1"/>
  <c r="K4031" i="1"/>
  <c r="L4030" i="1"/>
  <c r="K4030" i="1"/>
  <c r="L4029" i="1"/>
  <c r="K4029" i="1"/>
  <c r="L4028" i="1"/>
  <c r="K4028" i="1"/>
  <c r="L4027" i="1"/>
  <c r="K4027" i="1"/>
  <c r="L4026" i="1"/>
  <c r="K4026" i="1"/>
  <c r="L4025" i="1"/>
  <c r="K4025" i="1"/>
  <c r="L4024" i="1"/>
  <c r="K4024" i="1"/>
  <c r="L4023" i="1"/>
  <c r="K4023" i="1"/>
  <c r="L4022" i="1"/>
  <c r="K4022" i="1"/>
  <c r="L4021" i="1"/>
  <c r="K4021" i="1"/>
  <c r="L4020" i="1"/>
  <c r="K4020" i="1"/>
  <c r="L4019" i="1"/>
  <c r="K4019" i="1"/>
  <c r="L4018" i="1"/>
  <c r="K4018" i="1"/>
  <c r="L4017" i="1"/>
  <c r="K4017" i="1"/>
  <c r="L4016" i="1"/>
  <c r="K4016" i="1"/>
  <c r="L4015" i="1"/>
  <c r="K4015" i="1"/>
  <c r="L4014" i="1"/>
  <c r="K4014" i="1"/>
  <c r="L4013" i="1"/>
  <c r="K4013" i="1"/>
  <c r="L4012" i="1"/>
  <c r="K4012" i="1"/>
  <c r="L4011" i="1"/>
  <c r="K4011" i="1"/>
  <c r="L4010" i="1"/>
  <c r="K4010" i="1"/>
  <c r="L4009" i="1"/>
  <c r="K4009" i="1"/>
  <c r="L4008" i="1"/>
  <c r="K4008" i="1"/>
  <c r="L4007" i="1"/>
  <c r="K4007" i="1"/>
  <c r="L4006" i="1"/>
  <c r="K4006" i="1"/>
  <c r="L4005" i="1"/>
  <c r="K4005" i="1"/>
  <c r="L4004" i="1"/>
  <c r="K4004" i="1"/>
  <c r="L4003" i="1"/>
  <c r="K4003" i="1"/>
  <c r="L4002" i="1"/>
  <c r="K4002" i="1"/>
  <c r="L4001" i="1"/>
  <c r="K4001" i="1"/>
  <c r="L4000" i="1"/>
  <c r="K4000" i="1"/>
  <c r="L3999" i="1"/>
  <c r="K3999" i="1"/>
  <c r="L3998" i="1"/>
  <c r="K3998" i="1"/>
  <c r="L3997" i="1"/>
  <c r="K3997" i="1"/>
  <c r="L3996" i="1"/>
  <c r="K3996" i="1"/>
  <c r="L3995" i="1"/>
  <c r="K3995" i="1"/>
  <c r="L3994" i="1"/>
  <c r="K3994" i="1"/>
  <c r="L3993" i="1"/>
  <c r="K3993" i="1"/>
  <c r="L3992" i="1"/>
  <c r="K3992" i="1"/>
  <c r="L3991" i="1"/>
  <c r="K3991" i="1"/>
  <c r="L3990" i="1"/>
  <c r="K3990" i="1"/>
  <c r="L3989" i="1"/>
  <c r="K3989" i="1"/>
  <c r="L3988" i="1"/>
  <c r="K3988" i="1"/>
  <c r="L3987" i="1"/>
  <c r="K3987" i="1"/>
  <c r="L3986" i="1"/>
  <c r="K3986" i="1"/>
  <c r="L3985" i="1"/>
  <c r="K3985" i="1"/>
  <c r="L3984" i="1"/>
  <c r="K3984" i="1"/>
  <c r="L3983" i="1"/>
  <c r="K3983" i="1"/>
  <c r="L3982" i="1"/>
  <c r="K3982" i="1"/>
  <c r="L3981" i="1"/>
  <c r="K3981" i="1"/>
  <c r="L3980" i="1"/>
  <c r="K3980" i="1"/>
  <c r="L3979" i="1"/>
  <c r="K3979" i="1"/>
  <c r="L3978" i="1"/>
  <c r="K3978" i="1"/>
  <c r="L3977" i="1"/>
  <c r="K3977" i="1"/>
  <c r="L3976" i="1"/>
  <c r="K3976" i="1"/>
  <c r="L3975" i="1"/>
  <c r="K3975" i="1"/>
  <c r="L3974" i="1"/>
  <c r="K3974" i="1"/>
  <c r="L3973" i="1"/>
  <c r="K3973" i="1"/>
  <c r="L3972" i="1"/>
  <c r="K3972" i="1"/>
  <c r="L3971" i="1"/>
  <c r="K3971" i="1"/>
  <c r="L3970" i="1"/>
  <c r="K3970" i="1"/>
  <c r="L3969" i="1"/>
  <c r="K3969" i="1"/>
  <c r="L3968" i="1"/>
  <c r="K3968" i="1"/>
  <c r="L3967" i="1"/>
  <c r="K3967" i="1"/>
  <c r="L3966" i="1"/>
  <c r="K3966" i="1"/>
  <c r="L3965" i="1"/>
  <c r="K3965" i="1"/>
  <c r="L3964" i="1"/>
  <c r="K3964" i="1"/>
  <c r="L3963" i="1"/>
  <c r="K3963" i="1"/>
  <c r="L3962" i="1"/>
  <c r="K3962" i="1"/>
  <c r="L3961" i="1"/>
  <c r="K3961" i="1"/>
  <c r="L3960" i="1"/>
  <c r="K3960" i="1"/>
  <c r="L3959" i="1"/>
  <c r="K3959" i="1"/>
  <c r="L3958" i="1"/>
  <c r="K3958" i="1"/>
  <c r="L3957" i="1"/>
  <c r="K3957" i="1"/>
  <c r="L3956" i="1"/>
  <c r="K3956" i="1"/>
  <c r="L3955" i="1"/>
  <c r="K3955" i="1"/>
  <c r="L3954" i="1"/>
  <c r="K3954" i="1"/>
  <c r="L3953" i="1"/>
  <c r="K3953" i="1"/>
  <c r="L3952" i="1"/>
  <c r="K3952" i="1"/>
  <c r="L3951" i="1"/>
  <c r="K3951" i="1"/>
  <c r="L3950" i="1"/>
  <c r="K3950" i="1"/>
  <c r="L3949" i="1"/>
  <c r="K3949" i="1"/>
  <c r="L3948" i="1"/>
  <c r="K3948" i="1"/>
  <c r="L3947" i="1"/>
  <c r="K3947" i="1"/>
  <c r="L3946" i="1"/>
  <c r="K3946" i="1"/>
  <c r="L3945" i="1"/>
  <c r="K3945" i="1"/>
  <c r="L3944" i="1"/>
  <c r="K3944" i="1"/>
  <c r="L3943" i="1"/>
  <c r="K3943" i="1"/>
  <c r="L3942" i="1"/>
  <c r="K3942" i="1"/>
  <c r="L3941" i="1"/>
  <c r="K3941" i="1"/>
  <c r="L3940" i="1"/>
  <c r="K3940" i="1"/>
  <c r="L3939" i="1"/>
  <c r="K3939" i="1"/>
  <c r="L3938" i="1"/>
  <c r="K3938" i="1"/>
  <c r="L3937" i="1"/>
  <c r="K3937" i="1"/>
  <c r="L3936" i="1"/>
  <c r="K3936" i="1"/>
  <c r="L3935" i="1"/>
  <c r="K3935" i="1"/>
  <c r="L3934" i="1"/>
  <c r="K3934" i="1"/>
  <c r="L3933" i="1"/>
  <c r="K3933" i="1"/>
  <c r="L3932" i="1"/>
  <c r="K3932" i="1"/>
  <c r="L3931" i="1"/>
  <c r="K3931" i="1"/>
  <c r="L3930" i="1"/>
  <c r="K3930" i="1"/>
  <c r="L3929" i="1"/>
  <c r="K3929" i="1"/>
  <c r="L3928" i="1"/>
  <c r="K3928" i="1"/>
  <c r="L3927" i="1"/>
  <c r="K3927" i="1"/>
  <c r="L3926" i="1"/>
  <c r="K3926" i="1"/>
  <c r="L3925" i="1"/>
  <c r="K3925" i="1"/>
  <c r="L3924" i="1"/>
  <c r="K3924" i="1"/>
  <c r="L3923" i="1"/>
  <c r="K3923" i="1"/>
  <c r="L3922" i="1"/>
  <c r="K3922" i="1"/>
  <c r="L3921" i="1"/>
  <c r="K3921" i="1"/>
  <c r="L3920" i="1"/>
  <c r="K3920" i="1"/>
  <c r="L3919" i="1"/>
  <c r="K3919" i="1"/>
  <c r="L3918" i="1"/>
  <c r="K3918" i="1"/>
  <c r="L3917" i="1"/>
  <c r="K3917" i="1"/>
  <c r="L3916" i="1"/>
  <c r="K3916" i="1"/>
  <c r="L3915" i="1"/>
  <c r="K3915" i="1"/>
  <c r="L3914" i="1"/>
  <c r="K3914" i="1"/>
  <c r="L3913" i="1"/>
  <c r="K3913" i="1"/>
  <c r="L3912" i="1"/>
  <c r="K3912" i="1"/>
  <c r="L3911" i="1"/>
  <c r="K3911" i="1"/>
  <c r="L3910" i="1"/>
  <c r="K3910" i="1"/>
  <c r="L3909" i="1"/>
  <c r="K3909" i="1"/>
  <c r="L3908" i="1"/>
  <c r="K3908" i="1"/>
  <c r="L3907" i="1"/>
  <c r="K3907" i="1"/>
  <c r="L3906" i="1"/>
  <c r="K3906" i="1"/>
  <c r="L3905" i="1"/>
  <c r="K3905" i="1"/>
  <c r="L3904" i="1"/>
  <c r="K3904" i="1"/>
  <c r="L3903" i="1"/>
  <c r="K3903" i="1"/>
  <c r="L3902" i="1"/>
  <c r="K3902" i="1"/>
  <c r="L3901" i="1"/>
  <c r="K3901" i="1"/>
  <c r="L3900" i="1"/>
  <c r="K3900" i="1"/>
  <c r="L3899" i="1"/>
  <c r="K3899" i="1"/>
  <c r="L3898" i="1"/>
  <c r="K3898" i="1"/>
  <c r="L3897" i="1"/>
  <c r="K3897" i="1"/>
  <c r="L3896" i="1"/>
  <c r="K3896" i="1"/>
  <c r="L3895" i="1"/>
  <c r="K3895" i="1"/>
  <c r="L3894" i="1"/>
  <c r="K3894" i="1"/>
  <c r="L3893" i="1"/>
  <c r="K3893" i="1"/>
  <c r="L3892" i="1"/>
  <c r="K3892" i="1"/>
  <c r="L3891" i="1"/>
  <c r="K3891" i="1"/>
  <c r="L3890" i="1"/>
  <c r="K3890" i="1"/>
  <c r="L3889" i="1"/>
  <c r="K3889" i="1"/>
  <c r="L3888" i="1"/>
  <c r="K3888" i="1"/>
  <c r="L3887" i="1"/>
  <c r="K3887" i="1"/>
  <c r="L3886" i="1"/>
  <c r="K3886" i="1"/>
  <c r="L3885" i="1"/>
  <c r="K3885" i="1"/>
  <c r="L3884" i="1"/>
  <c r="K3884" i="1"/>
  <c r="L3883" i="1"/>
  <c r="K3883" i="1"/>
  <c r="L3882" i="1"/>
  <c r="K3882" i="1"/>
  <c r="L3881" i="1"/>
  <c r="K3881" i="1"/>
  <c r="L3880" i="1"/>
  <c r="K3880" i="1"/>
  <c r="L3879" i="1"/>
  <c r="K3879" i="1"/>
  <c r="L3878" i="1"/>
  <c r="K3878" i="1"/>
  <c r="L3877" i="1"/>
  <c r="K3877" i="1"/>
  <c r="L3876" i="1"/>
  <c r="K3876" i="1"/>
  <c r="L3875" i="1"/>
  <c r="K3875" i="1"/>
  <c r="L3874" i="1"/>
  <c r="K3874" i="1"/>
  <c r="L3873" i="1"/>
  <c r="K3873" i="1"/>
  <c r="L3872" i="1"/>
  <c r="K3872" i="1"/>
  <c r="L3871" i="1"/>
  <c r="K3871" i="1"/>
  <c r="L3870" i="1"/>
  <c r="K3870" i="1"/>
  <c r="L3869" i="1"/>
  <c r="K3869" i="1"/>
  <c r="L3868" i="1"/>
  <c r="K3868" i="1"/>
  <c r="L3867" i="1"/>
  <c r="K3867" i="1"/>
  <c r="L3866" i="1"/>
  <c r="K3866" i="1"/>
  <c r="L3865" i="1"/>
  <c r="K3865" i="1"/>
  <c r="L3864" i="1"/>
  <c r="K3864" i="1"/>
  <c r="L3863" i="1"/>
  <c r="K3863" i="1"/>
  <c r="L3862" i="1"/>
  <c r="K3862" i="1"/>
  <c r="L3861" i="1"/>
  <c r="K3861" i="1"/>
  <c r="L3860" i="1"/>
  <c r="K3860" i="1"/>
  <c r="L3859" i="1"/>
  <c r="K3859" i="1"/>
  <c r="L3858" i="1"/>
  <c r="K3858" i="1"/>
  <c r="L3857" i="1"/>
  <c r="K3857" i="1"/>
  <c r="L3856" i="1"/>
  <c r="K3856" i="1"/>
  <c r="L3855" i="1"/>
  <c r="K3855" i="1"/>
  <c r="L3854" i="1"/>
  <c r="K3854" i="1"/>
  <c r="L3853" i="1"/>
  <c r="K3853" i="1"/>
  <c r="L3852" i="1"/>
  <c r="K3852" i="1"/>
  <c r="L3851" i="1"/>
  <c r="K3851" i="1"/>
  <c r="L3850" i="1"/>
  <c r="K3850" i="1"/>
  <c r="L3849" i="1"/>
  <c r="K3849" i="1"/>
  <c r="L3848" i="1"/>
  <c r="K3848" i="1"/>
  <c r="L3847" i="1"/>
  <c r="K3847" i="1"/>
  <c r="L3846" i="1"/>
  <c r="K3846" i="1"/>
  <c r="L3845" i="1"/>
  <c r="K3845" i="1"/>
  <c r="L3844" i="1"/>
  <c r="K3844" i="1"/>
  <c r="L3843" i="1"/>
  <c r="K3843" i="1"/>
  <c r="L3842" i="1"/>
  <c r="K3842" i="1"/>
  <c r="L3841" i="1"/>
  <c r="K3841" i="1"/>
  <c r="L3840" i="1"/>
  <c r="K3840" i="1"/>
  <c r="L3839" i="1"/>
  <c r="K3839" i="1"/>
  <c r="L3838" i="1"/>
  <c r="K3838" i="1"/>
  <c r="L3837" i="1"/>
  <c r="K3837" i="1"/>
  <c r="L3836" i="1"/>
  <c r="K3836" i="1"/>
  <c r="L3835" i="1"/>
  <c r="K3835" i="1"/>
  <c r="L3834" i="1"/>
  <c r="K3834" i="1"/>
  <c r="L3833" i="1"/>
  <c r="K3833" i="1"/>
  <c r="L3832" i="1"/>
  <c r="K3832" i="1"/>
  <c r="L3831" i="1"/>
  <c r="K3831" i="1"/>
  <c r="L3830" i="1"/>
  <c r="K3830" i="1"/>
  <c r="L3829" i="1"/>
  <c r="K3829" i="1"/>
  <c r="L3828" i="1"/>
  <c r="K3828" i="1"/>
  <c r="L3827" i="1"/>
  <c r="K3827" i="1"/>
  <c r="L3826" i="1"/>
  <c r="K3826" i="1"/>
  <c r="L3825" i="1"/>
  <c r="K3825" i="1"/>
  <c r="L3824" i="1"/>
  <c r="K3824" i="1"/>
  <c r="L3823" i="1"/>
  <c r="K3823" i="1"/>
  <c r="L3822" i="1"/>
  <c r="K3822" i="1"/>
  <c r="L3821" i="1"/>
  <c r="K3821" i="1"/>
  <c r="L3820" i="1"/>
  <c r="K3820" i="1"/>
  <c r="L3819" i="1"/>
  <c r="K3819" i="1"/>
  <c r="L3818" i="1"/>
  <c r="K3818" i="1"/>
  <c r="L3817" i="1"/>
  <c r="K3817" i="1"/>
  <c r="L3816" i="1"/>
  <c r="K3816" i="1"/>
  <c r="L3815" i="1"/>
  <c r="K3815" i="1"/>
  <c r="L3814" i="1"/>
  <c r="K3814" i="1"/>
  <c r="L3813" i="1"/>
  <c r="K3813" i="1"/>
  <c r="L3812" i="1"/>
  <c r="K3812" i="1"/>
  <c r="L3811" i="1"/>
  <c r="K3811" i="1"/>
  <c r="L3810" i="1"/>
  <c r="K3810" i="1"/>
  <c r="L3809" i="1"/>
  <c r="K3809" i="1"/>
  <c r="L3808" i="1"/>
  <c r="K3808" i="1"/>
  <c r="L3807" i="1"/>
  <c r="K3807" i="1"/>
  <c r="L3806" i="1"/>
  <c r="K3806" i="1"/>
  <c r="L3805" i="1"/>
  <c r="K3805" i="1"/>
  <c r="L3804" i="1"/>
  <c r="K3804" i="1"/>
  <c r="L3803" i="1"/>
  <c r="K3803" i="1"/>
  <c r="L3802" i="1"/>
  <c r="K3802" i="1"/>
  <c r="L3801" i="1"/>
  <c r="K3801" i="1"/>
  <c r="L3800" i="1"/>
  <c r="K3800" i="1"/>
  <c r="L3799" i="1"/>
  <c r="K3799" i="1"/>
  <c r="L3798" i="1"/>
  <c r="K3798" i="1"/>
  <c r="L3797" i="1"/>
  <c r="K3797" i="1"/>
  <c r="L3796" i="1"/>
  <c r="K3796" i="1"/>
  <c r="L3795" i="1"/>
  <c r="K3795" i="1"/>
  <c r="L3794" i="1"/>
  <c r="K3794" i="1"/>
  <c r="L3793" i="1"/>
  <c r="K3793" i="1"/>
  <c r="L3792" i="1"/>
  <c r="K3792" i="1"/>
  <c r="L3791" i="1"/>
  <c r="K3791" i="1"/>
  <c r="L3790" i="1"/>
  <c r="K3790" i="1"/>
  <c r="L3789" i="1"/>
  <c r="K3789" i="1"/>
  <c r="L3788" i="1"/>
  <c r="K3788" i="1"/>
  <c r="L3787" i="1"/>
  <c r="K3787" i="1"/>
  <c r="L3786" i="1"/>
  <c r="K3786" i="1"/>
  <c r="L3785" i="1"/>
  <c r="K3785" i="1"/>
  <c r="L3784" i="1"/>
  <c r="K3784" i="1"/>
  <c r="L3783" i="1"/>
  <c r="K3783" i="1"/>
  <c r="L3782" i="1"/>
  <c r="K3782" i="1"/>
  <c r="L3781" i="1"/>
  <c r="K3781" i="1"/>
  <c r="L3780" i="1"/>
  <c r="K3780" i="1"/>
  <c r="L3779" i="1"/>
  <c r="K3779" i="1"/>
  <c r="L3778" i="1"/>
  <c r="K3778" i="1"/>
  <c r="L3777" i="1"/>
  <c r="K3777" i="1"/>
  <c r="L3776" i="1"/>
  <c r="K3776" i="1"/>
  <c r="L3775" i="1"/>
  <c r="K3775" i="1"/>
  <c r="L3774" i="1"/>
  <c r="K3774" i="1"/>
  <c r="L3773" i="1"/>
  <c r="K3773" i="1"/>
  <c r="L3772" i="1"/>
  <c r="K3772" i="1"/>
  <c r="L3771" i="1"/>
  <c r="K3771" i="1"/>
  <c r="L3770" i="1"/>
  <c r="K3770" i="1"/>
  <c r="L3769" i="1"/>
  <c r="K3769" i="1"/>
  <c r="L3768" i="1"/>
  <c r="K3768" i="1"/>
  <c r="L3767" i="1"/>
  <c r="K3767" i="1"/>
  <c r="L3766" i="1"/>
  <c r="K3766" i="1"/>
  <c r="L3765" i="1"/>
  <c r="K3765" i="1"/>
  <c r="L3764" i="1"/>
  <c r="K3764" i="1"/>
  <c r="L3763" i="1"/>
  <c r="K3763" i="1"/>
  <c r="L3762" i="1"/>
  <c r="K3762" i="1"/>
  <c r="L3761" i="1"/>
  <c r="K3761" i="1"/>
  <c r="L3760" i="1"/>
  <c r="K3760" i="1"/>
  <c r="L3759" i="1"/>
  <c r="K3759" i="1"/>
  <c r="L3758" i="1"/>
  <c r="K3758" i="1"/>
  <c r="L3757" i="1"/>
  <c r="K3757" i="1"/>
  <c r="L3756" i="1"/>
  <c r="K3756" i="1"/>
  <c r="L3755" i="1"/>
  <c r="K3755" i="1"/>
  <c r="L3754" i="1"/>
  <c r="K3754" i="1"/>
  <c r="L3753" i="1"/>
  <c r="K3753" i="1"/>
  <c r="L3752" i="1"/>
  <c r="K3752" i="1"/>
  <c r="L3751" i="1"/>
  <c r="K3751" i="1"/>
  <c r="L3750" i="1"/>
  <c r="K3750" i="1"/>
  <c r="L3749" i="1"/>
  <c r="K3749" i="1"/>
  <c r="L3748" i="1"/>
  <c r="K3748" i="1"/>
  <c r="L3747" i="1"/>
  <c r="K3747" i="1"/>
  <c r="L3746" i="1"/>
  <c r="K3746" i="1"/>
  <c r="L3745" i="1"/>
  <c r="K3745" i="1"/>
  <c r="L3744" i="1"/>
  <c r="K3744" i="1"/>
  <c r="L3743" i="1"/>
  <c r="K3743" i="1"/>
  <c r="L3742" i="1"/>
  <c r="K3742" i="1"/>
  <c r="L3741" i="1"/>
  <c r="K3741" i="1"/>
  <c r="L3740" i="1"/>
  <c r="K3740" i="1"/>
  <c r="L3739" i="1"/>
  <c r="K3739" i="1"/>
  <c r="L3738" i="1"/>
  <c r="K3738" i="1"/>
  <c r="L3737" i="1"/>
  <c r="K3737" i="1"/>
  <c r="L3736" i="1"/>
  <c r="K3736" i="1"/>
  <c r="L3735" i="1"/>
  <c r="K3735" i="1"/>
  <c r="L3734" i="1"/>
  <c r="K3734" i="1"/>
  <c r="L3733" i="1"/>
  <c r="K3733" i="1"/>
  <c r="L3732" i="1"/>
  <c r="K3732" i="1"/>
  <c r="L3731" i="1"/>
  <c r="K3731" i="1"/>
  <c r="L3730" i="1"/>
  <c r="K3730" i="1"/>
  <c r="L3729" i="1"/>
  <c r="K3729" i="1"/>
  <c r="L3728" i="1"/>
  <c r="K3728" i="1"/>
  <c r="L3727" i="1"/>
  <c r="K3727" i="1"/>
  <c r="L3726" i="1"/>
  <c r="K3726" i="1"/>
  <c r="L3725" i="1"/>
  <c r="K3725" i="1"/>
  <c r="L3724" i="1"/>
  <c r="K3724" i="1"/>
  <c r="L3723" i="1"/>
  <c r="K3723" i="1"/>
  <c r="L3722" i="1"/>
  <c r="K3722" i="1"/>
  <c r="L3721" i="1"/>
  <c r="K3721" i="1"/>
  <c r="L3720" i="1"/>
  <c r="K3720" i="1"/>
  <c r="L3719" i="1"/>
  <c r="K3719" i="1"/>
  <c r="L3718" i="1"/>
  <c r="K3718" i="1"/>
  <c r="L3717" i="1"/>
  <c r="K3717" i="1"/>
  <c r="L3716" i="1"/>
  <c r="K3716" i="1"/>
  <c r="L3715" i="1"/>
  <c r="K3715" i="1"/>
  <c r="L3714" i="1"/>
  <c r="K3714" i="1"/>
  <c r="L3713" i="1"/>
  <c r="K3713" i="1"/>
  <c r="L3712" i="1"/>
  <c r="K3712" i="1"/>
  <c r="L3711" i="1"/>
  <c r="K3711" i="1"/>
  <c r="L3710" i="1"/>
  <c r="K3710" i="1"/>
  <c r="L3709" i="1"/>
  <c r="K3709" i="1"/>
  <c r="L3708" i="1"/>
  <c r="K3708" i="1"/>
  <c r="L3707" i="1"/>
  <c r="K3707" i="1"/>
  <c r="L3706" i="1"/>
  <c r="K3706" i="1"/>
  <c r="L3705" i="1"/>
  <c r="K3705" i="1"/>
  <c r="L3704" i="1"/>
  <c r="K3704" i="1"/>
  <c r="L3703" i="1"/>
  <c r="K3703" i="1"/>
  <c r="L3702" i="1"/>
  <c r="K3702" i="1"/>
  <c r="L3701" i="1"/>
  <c r="K3701" i="1"/>
  <c r="L3700" i="1"/>
  <c r="K3700" i="1"/>
  <c r="L3699" i="1"/>
  <c r="K3699" i="1"/>
  <c r="L3698" i="1"/>
  <c r="K3698" i="1"/>
  <c r="L3697" i="1"/>
  <c r="K3697" i="1"/>
  <c r="L3696" i="1"/>
  <c r="K3696" i="1"/>
  <c r="L3695" i="1"/>
  <c r="K3695" i="1"/>
  <c r="L3694" i="1"/>
  <c r="K3694" i="1"/>
  <c r="L3693" i="1"/>
  <c r="K3693" i="1"/>
  <c r="L3692" i="1"/>
  <c r="K3692" i="1"/>
  <c r="L3691" i="1"/>
  <c r="K3691" i="1"/>
  <c r="L3690" i="1"/>
  <c r="K3690" i="1"/>
  <c r="L3689" i="1"/>
  <c r="K3689" i="1"/>
  <c r="L3688" i="1"/>
  <c r="K3688" i="1"/>
  <c r="L3687" i="1"/>
  <c r="K3687" i="1"/>
  <c r="L3686" i="1"/>
  <c r="K3686" i="1"/>
  <c r="L3685" i="1"/>
  <c r="K3685" i="1"/>
  <c r="L3684" i="1"/>
  <c r="K3684" i="1"/>
  <c r="L3683" i="1"/>
  <c r="K3683" i="1"/>
  <c r="L3682" i="1"/>
  <c r="K3682" i="1"/>
  <c r="L3681" i="1"/>
  <c r="K3681" i="1"/>
  <c r="L3680" i="1"/>
  <c r="K3680" i="1"/>
  <c r="L3679" i="1"/>
  <c r="K3679" i="1"/>
  <c r="L3678" i="1"/>
  <c r="K3678" i="1"/>
  <c r="L3677" i="1"/>
  <c r="K3677" i="1"/>
  <c r="L3676" i="1"/>
  <c r="K3676" i="1"/>
  <c r="L3675" i="1"/>
  <c r="K3675" i="1"/>
  <c r="L3674" i="1"/>
  <c r="K3674" i="1"/>
  <c r="L3673" i="1"/>
  <c r="K3673" i="1"/>
  <c r="L3672" i="1"/>
  <c r="K3672" i="1"/>
  <c r="L3671" i="1"/>
  <c r="K3671" i="1"/>
  <c r="L3670" i="1"/>
  <c r="K3670" i="1"/>
  <c r="L3669" i="1"/>
  <c r="K3669" i="1"/>
  <c r="L3668" i="1"/>
  <c r="K3668" i="1"/>
  <c r="L3667" i="1"/>
  <c r="K3667" i="1"/>
  <c r="L3666" i="1"/>
  <c r="K3666" i="1"/>
  <c r="L3665" i="1"/>
  <c r="K3665" i="1"/>
  <c r="L3664" i="1"/>
  <c r="K3664" i="1"/>
  <c r="L3663" i="1"/>
  <c r="K3663" i="1"/>
  <c r="L3662" i="1"/>
  <c r="K3662" i="1"/>
  <c r="L3661" i="1"/>
  <c r="K3661" i="1"/>
  <c r="L3660" i="1"/>
  <c r="K3660" i="1"/>
  <c r="L3659" i="1"/>
  <c r="K3659" i="1"/>
  <c r="L3658" i="1"/>
  <c r="K3658" i="1"/>
  <c r="L3657" i="1"/>
  <c r="K3657" i="1"/>
  <c r="L3656" i="1"/>
  <c r="K3656" i="1"/>
  <c r="L3655" i="1"/>
  <c r="K3655" i="1"/>
  <c r="L3654" i="1"/>
  <c r="K3654" i="1"/>
  <c r="L3653" i="1"/>
  <c r="K3653" i="1"/>
  <c r="L3652" i="1"/>
  <c r="K3652" i="1"/>
  <c r="L3651" i="1"/>
  <c r="K3651" i="1"/>
  <c r="L3650" i="1"/>
  <c r="K3650" i="1"/>
  <c r="L3649" i="1"/>
  <c r="K3649" i="1"/>
  <c r="L3648" i="1"/>
  <c r="K3648" i="1"/>
  <c r="L3647" i="1"/>
  <c r="K3647" i="1"/>
  <c r="L3646" i="1"/>
  <c r="K3646" i="1"/>
  <c r="L3645" i="1"/>
  <c r="K3645" i="1"/>
  <c r="L3644" i="1"/>
  <c r="K3644" i="1"/>
  <c r="L3643" i="1"/>
  <c r="K3643" i="1"/>
  <c r="L3642" i="1"/>
  <c r="K3642" i="1"/>
  <c r="L3641" i="1"/>
  <c r="K3641" i="1"/>
  <c r="L3640" i="1"/>
  <c r="K3640" i="1"/>
  <c r="L3639" i="1"/>
  <c r="K3639" i="1"/>
  <c r="L3638" i="1"/>
  <c r="K3638" i="1"/>
  <c r="L3637" i="1"/>
  <c r="K3637" i="1"/>
  <c r="L3636" i="1"/>
  <c r="K3636" i="1"/>
  <c r="L3635" i="1"/>
  <c r="K3635" i="1"/>
  <c r="L3634" i="1"/>
  <c r="K3634" i="1"/>
  <c r="L3633" i="1"/>
  <c r="K3633" i="1"/>
  <c r="L3632" i="1"/>
  <c r="K3632" i="1"/>
  <c r="L3631" i="1"/>
  <c r="K3631" i="1"/>
  <c r="L3630" i="1"/>
  <c r="K3630" i="1"/>
  <c r="L3629" i="1"/>
  <c r="K3629" i="1"/>
  <c r="L3628" i="1"/>
  <c r="K3628" i="1"/>
  <c r="L3627" i="1"/>
  <c r="K3627" i="1"/>
  <c r="L3626" i="1"/>
  <c r="K3626" i="1"/>
  <c r="L3625" i="1"/>
  <c r="K3625" i="1"/>
  <c r="L3624" i="1"/>
  <c r="K3624" i="1"/>
  <c r="L3623" i="1"/>
  <c r="K3623" i="1"/>
  <c r="L3622" i="1"/>
  <c r="K3622" i="1"/>
  <c r="L3621" i="1"/>
  <c r="K3621" i="1"/>
  <c r="L3620" i="1"/>
  <c r="K3620" i="1"/>
  <c r="L3619" i="1"/>
  <c r="K3619" i="1"/>
  <c r="L3618" i="1"/>
  <c r="K3618" i="1"/>
  <c r="L3617" i="1"/>
  <c r="K3617" i="1"/>
  <c r="L3616" i="1"/>
  <c r="K3616" i="1"/>
  <c r="L3615" i="1"/>
  <c r="K3615" i="1"/>
  <c r="L3614" i="1"/>
  <c r="K3614" i="1"/>
  <c r="L3613" i="1"/>
  <c r="K3613" i="1"/>
  <c r="L3612" i="1"/>
  <c r="K3612" i="1"/>
  <c r="L3611" i="1"/>
  <c r="K3611" i="1"/>
  <c r="L3610" i="1"/>
  <c r="K3610" i="1"/>
  <c r="L3609" i="1"/>
  <c r="K3609" i="1"/>
  <c r="L3608" i="1"/>
  <c r="K3608" i="1"/>
  <c r="L3607" i="1"/>
  <c r="K3607" i="1"/>
  <c r="L3606" i="1"/>
  <c r="K3606" i="1"/>
  <c r="L3605" i="1"/>
  <c r="K3605" i="1"/>
  <c r="L3604" i="1"/>
  <c r="K3604" i="1"/>
  <c r="L3603" i="1"/>
  <c r="K3603" i="1"/>
  <c r="L3602" i="1"/>
  <c r="K3602" i="1"/>
  <c r="L3601" i="1"/>
  <c r="K3601" i="1"/>
  <c r="L3600" i="1"/>
  <c r="K3600" i="1"/>
  <c r="L3599" i="1"/>
  <c r="K3599" i="1"/>
  <c r="L3598" i="1"/>
  <c r="K3598" i="1"/>
  <c r="L3597" i="1"/>
  <c r="K3597" i="1"/>
  <c r="L3596" i="1"/>
  <c r="K3596" i="1"/>
  <c r="L3595" i="1"/>
  <c r="K3595" i="1"/>
  <c r="L3594" i="1"/>
  <c r="K3594" i="1"/>
  <c r="L3593" i="1"/>
  <c r="K3593" i="1"/>
  <c r="L3592" i="1"/>
  <c r="K3592" i="1"/>
  <c r="L3591" i="1"/>
  <c r="K3591" i="1"/>
  <c r="L3590" i="1"/>
  <c r="K3590" i="1"/>
  <c r="L3589" i="1"/>
  <c r="K3589" i="1"/>
  <c r="L3588" i="1"/>
  <c r="K3588" i="1"/>
  <c r="L3587" i="1"/>
  <c r="K3587" i="1"/>
  <c r="L3586" i="1"/>
  <c r="K3586" i="1"/>
  <c r="L3585" i="1"/>
  <c r="K3585" i="1"/>
  <c r="L3584" i="1"/>
  <c r="K3584" i="1"/>
  <c r="L3583" i="1"/>
  <c r="K3583" i="1"/>
  <c r="L3582" i="1"/>
  <c r="K3582" i="1"/>
  <c r="L3581" i="1"/>
  <c r="K3581" i="1"/>
  <c r="L3580" i="1"/>
  <c r="K3580" i="1"/>
  <c r="L3579" i="1"/>
  <c r="K3579" i="1"/>
  <c r="L3578" i="1"/>
  <c r="K3578" i="1"/>
  <c r="L3577" i="1"/>
  <c r="K3577" i="1"/>
  <c r="L3576" i="1"/>
  <c r="K3576" i="1"/>
  <c r="L3575" i="1"/>
  <c r="K3575" i="1"/>
  <c r="L3574" i="1"/>
  <c r="K3574" i="1"/>
  <c r="L3573" i="1"/>
  <c r="K3573" i="1"/>
  <c r="L3572" i="1"/>
  <c r="K3572" i="1"/>
  <c r="L3571" i="1"/>
  <c r="K3571" i="1"/>
  <c r="L3570" i="1"/>
  <c r="K3570" i="1"/>
  <c r="L3569" i="1"/>
  <c r="K3569" i="1"/>
  <c r="L3568" i="1"/>
  <c r="K3568" i="1"/>
  <c r="L3567" i="1"/>
  <c r="K3567" i="1"/>
  <c r="L3566" i="1"/>
  <c r="K3566" i="1"/>
  <c r="L3565" i="1"/>
  <c r="K3565" i="1"/>
  <c r="L3564" i="1"/>
  <c r="K3564" i="1"/>
  <c r="L3563" i="1"/>
  <c r="K3563" i="1"/>
  <c r="L3562" i="1"/>
  <c r="K3562" i="1"/>
  <c r="L3561" i="1"/>
  <c r="K3561" i="1"/>
  <c r="L3560" i="1"/>
  <c r="K3560" i="1"/>
  <c r="L3559" i="1"/>
  <c r="K3559" i="1"/>
  <c r="L3558" i="1"/>
  <c r="K3558" i="1"/>
  <c r="L3557" i="1"/>
  <c r="K3557" i="1"/>
  <c r="L3556" i="1"/>
  <c r="K3556" i="1"/>
  <c r="L3555" i="1"/>
  <c r="K3555" i="1"/>
  <c r="L3554" i="1"/>
  <c r="K3554" i="1"/>
  <c r="L3553" i="1"/>
  <c r="K3553" i="1"/>
  <c r="L3552" i="1"/>
  <c r="K3552" i="1"/>
  <c r="L3551" i="1"/>
  <c r="K3551" i="1"/>
  <c r="L3550" i="1"/>
  <c r="K3550" i="1"/>
  <c r="L3549" i="1"/>
  <c r="K3549" i="1"/>
  <c r="L3548" i="1"/>
  <c r="K3548" i="1"/>
  <c r="L3547" i="1"/>
  <c r="K3547" i="1"/>
  <c r="L3546" i="1"/>
  <c r="K3546" i="1"/>
  <c r="L3545" i="1"/>
  <c r="K3545" i="1"/>
  <c r="L3544" i="1"/>
  <c r="K3544" i="1"/>
  <c r="L3543" i="1"/>
  <c r="K3543" i="1"/>
  <c r="L3542" i="1"/>
  <c r="K3542" i="1"/>
  <c r="L3541" i="1"/>
  <c r="K3541" i="1"/>
  <c r="L3540" i="1"/>
  <c r="K3540" i="1"/>
  <c r="L3539" i="1"/>
  <c r="K3539" i="1"/>
  <c r="L3538" i="1"/>
  <c r="K3538" i="1"/>
  <c r="L3537" i="1"/>
  <c r="K3537" i="1"/>
  <c r="L3536" i="1"/>
  <c r="K3536" i="1"/>
  <c r="L3535" i="1"/>
  <c r="K3535" i="1"/>
  <c r="L3534" i="1"/>
  <c r="K3534" i="1"/>
  <c r="L3533" i="1"/>
  <c r="K3533" i="1"/>
  <c r="L3532" i="1"/>
  <c r="K3532" i="1"/>
  <c r="L3531" i="1"/>
  <c r="K3531" i="1"/>
  <c r="L3530" i="1"/>
  <c r="K3530" i="1"/>
  <c r="L3529" i="1"/>
  <c r="K3529" i="1"/>
  <c r="L3528" i="1"/>
  <c r="K3528" i="1"/>
  <c r="L3527" i="1"/>
  <c r="K3527" i="1"/>
  <c r="L3526" i="1"/>
  <c r="K3526" i="1"/>
  <c r="L3525" i="1"/>
  <c r="K3525" i="1"/>
  <c r="L3524" i="1"/>
  <c r="K3524" i="1"/>
  <c r="L3523" i="1"/>
  <c r="K3523" i="1"/>
  <c r="L3522" i="1"/>
  <c r="K3522" i="1"/>
  <c r="L3521" i="1"/>
  <c r="K3521" i="1"/>
  <c r="L3520" i="1"/>
  <c r="K3520" i="1"/>
  <c r="L3519" i="1"/>
  <c r="K3519" i="1"/>
  <c r="L3518" i="1"/>
  <c r="K3518" i="1"/>
  <c r="L3517" i="1"/>
  <c r="K3517" i="1"/>
  <c r="L3516" i="1"/>
  <c r="K3516" i="1"/>
  <c r="L3515" i="1"/>
  <c r="K3515" i="1"/>
  <c r="L3514" i="1"/>
  <c r="K3514" i="1"/>
  <c r="L3513" i="1"/>
  <c r="K3513" i="1"/>
  <c r="L3512" i="1"/>
  <c r="K3512" i="1"/>
  <c r="L3511" i="1"/>
  <c r="K3511" i="1"/>
  <c r="L3510" i="1"/>
  <c r="K3510" i="1"/>
  <c r="L3509" i="1"/>
  <c r="K3509" i="1"/>
  <c r="L3508" i="1"/>
  <c r="K3508" i="1"/>
  <c r="L3507" i="1"/>
  <c r="K3507" i="1"/>
  <c r="L3506" i="1"/>
  <c r="K3506" i="1"/>
  <c r="L3505" i="1"/>
  <c r="K3505" i="1"/>
  <c r="L3504" i="1"/>
  <c r="K3504" i="1"/>
  <c r="L3503" i="1"/>
  <c r="K3503" i="1"/>
  <c r="L3502" i="1"/>
  <c r="K3502" i="1"/>
  <c r="L3501" i="1"/>
  <c r="K3501" i="1"/>
  <c r="L3500" i="1"/>
  <c r="K3500" i="1"/>
  <c r="L3499" i="1"/>
  <c r="K3499" i="1"/>
  <c r="L3498" i="1"/>
  <c r="K3498" i="1"/>
  <c r="L3497" i="1"/>
  <c r="K3497" i="1"/>
  <c r="L3496" i="1"/>
  <c r="K3496" i="1"/>
  <c r="L3495" i="1"/>
  <c r="K3495" i="1"/>
  <c r="L3494" i="1"/>
  <c r="K3494" i="1"/>
  <c r="L3493" i="1"/>
  <c r="K3493" i="1"/>
  <c r="L3492" i="1"/>
  <c r="K3492" i="1"/>
  <c r="L3491" i="1"/>
  <c r="K3491" i="1"/>
  <c r="L3490" i="1"/>
  <c r="K3490" i="1"/>
  <c r="L3489" i="1"/>
  <c r="K3489" i="1"/>
  <c r="L3488" i="1"/>
  <c r="K3488" i="1"/>
  <c r="L3487" i="1"/>
  <c r="K3487" i="1"/>
  <c r="L3486" i="1"/>
  <c r="K3486" i="1"/>
  <c r="L3485" i="1"/>
  <c r="K3485" i="1"/>
  <c r="L3484" i="1"/>
  <c r="K3484" i="1"/>
  <c r="L3483" i="1"/>
  <c r="K3483" i="1"/>
  <c r="L3482" i="1"/>
  <c r="K3482" i="1"/>
  <c r="L3481" i="1"/>
  <c r="K3481" i="1"/>
  <c r="L3480" i="1"/>
  <c r="K3480" i="1"/>
  <c r="L3479" i="1"/>
  <c r="K3479" i="1"/>
  <c r="L3478" i="1"/>
  <c r="K3478" i="1"/>
  <c r="L3477" i="1"/>
  <c r="K3477" i="1"/>
  <c r="L3476" i="1"/>
  <c r="K3476" i="1"/>
  <c r="L3475" i="1"/>
  <c r="K3475" i="1"/>
  <c r="L3474" i="1"/>
  <c r="K3474" i="1"/>
  <c r="L3473" i="1"/>
  <c r="K3473" i="1"/>
  <c r="L3472" i="1"/>
  <c r="K3472" i="1"/>
  <c r="L3471" i="1"/>
  <c r="K3471" i="1"/>
  <c r="L3470" i="1"/>
  <c r="K3470" i="1"/>
  <c r="L3469" i="1"/>
  <c r="K3469" i="1"/>
  <c r="L3468" i="1"/>
  <c r="K3468" i="1"/>
  <c r="L3467" i="1"/>
  <c r="K3467" i="1"/>
  <c r="L3466" i="1"/>
  <c r="K3466" i="1"/>
  <c r="L3465" i="1"/>
  <c r="K3465" i="1"/>
  <c r="L3464" i="1"/>
  <c r="K3464" i="1"/>
  <c r="L3463" i="1"/>
  <c r="K3463" i="1"/>
  <c r="L3462" i="1"/>
  <c r="K3462" i="1"/>
  <c r="L3461" i="1"/>
  <c r="K3461" i="1"/>
  <c r="L3460" i="1"/>
  <c r="K3460" i="1"/>
  <c r="L3459" i="1"/>
  <c r="K3459" i="1"/>
  <c r="L3458" i="1"/>
  <c r="K3458" i="1"/>
  <c r="L3457" i="1"/>
  <c r="K3457" i="1"/>
  <c r="L3456" i="1"/>
  <c r="K3456" i="1"/>
  <c r="L3455" i="1"/>
  <c r="K3455" i="1"/>
  <c r="L3454" i="1"/>
  <c r="K3454" i="1"/>
  <c r="L3453" i="1"/>
  <c r="K3453" i="1"/>
  <c r="L3452" i="1"/>
  <c r="K3452" i="1"/>
  <c r="L3451" i="1"/>
  <c r="K3451" i="1"/>
  <c r="L3450" i="1"/>
  <c r="K3450" i="1"/>
  <c r="L3449" i="1"/>
  <c r="K3449" i="1"/>
  <c r="L3448" i="1"/>
  <c r="K3448" i="1"/>
  <c r="L3447" i="1"/>
  <c r="K3447" i="1"/>
  <c r="L3446" i="1"/>
  <c r="K3446" i="1"/>
  <c r="L3445" i="1"/>
  <c r="K3445" i="1"/>
  <c r="L3444" i="1"/>
  <c r="K3444" i="1"/>
  <c r="L3443" i="1"/>
  <c r="K3443" i="1"/>
  <c r="L3442" i="1"/>
  <c r="K3442" i="1"/>
  <c r="L3441" i="1"/>
  <c r="K3441" i="1"/>
  <c r="L3440" i="1"/>
  <c r="K3440" i="1"/>
  <c r="L3439" i="1"/>
  <c r="K3439" i="1"/>
  <c r="L3438" i="1"/>
  <c r="K3438" i="1"/>
  <c r="L3437" i="1"/>
  <c r="K3437" i="1"/>
  <c r="L3436" i="1"/>
  <c r="K3436" i="1"/>
  <c r="L3435" i="1"/>
  <c r="K3435" i="1"/>
  <c r="L3434" i="1"/>
  <c r="K3434" i="1"/>
  <c r="L3433" i="1"/>
  <c r="K3433" i="1"/>
  <c r="L3432" i="1"/>
  <c r="K3432" i="1"/>
  <c r="L3431" i="1"/>
  <c r="K3431" i="1"/>
  <c r="L3430" i="1"/>
  <c r="K3430" i="1"/>
  <c r="L3429" i="1"/>
  <c r="K3429" i="1"/>
  <c r="L3428" i="1"/>
  <c r="K3428" i="1"/>
  <c r="L3427" i="1"/>
  <c r="K3427" i="1"/>
  <c r="L3426" i="1"/>
  <c r="K3426" i="1"/>
  <c r="L3425" i="1"/>
  <c r="K3425" i="1"/>
  <c r="L3424" i="1"/>
  <c r="K3424" i="1"/>
  <c r="L3423" i="1"/>
  <c r="K3423" i="1"/>
  <c r="L3422" i="1"/>
  <c r="K3422" i="1"/>
  <c r="L3421" i="1"/>
  <c r="K3421" i="1"/>
  <c r="L3420" i="1"/>
  <c r="K3420" i="1"/>
  <c r="L3419" i="1"/>
  <c r="K3419" i="1"/>
  <c r="L3418" i="1"/>
  <c r="K3418" i="1"/>
  <c r="L3417" i="1"/>
  <c r="K3417" i="1"/>
  <c r="L3416" i="1"/>
  <c r="K3416" i="1"/>
  <c r="L3415" i="1"/>
  <c r="K3415" i="1"/>
  <c r="L3414" i="1"/>
  <c r="K3414" i="1"/>
  <c r="L3413" i="1"/>
  <c r="K3413" i="1"/>
  <c r="L3412" i="1"/>
  <c r="K3412" i="1"/>
  <c r="L3411" i="1"/>
  <c r="K3411" i="1"/>
  <c r="L3410" i="1"/>
  <c r="K3410" i="1"/>
  <c r="L3409" i="1"/>
  <c r="K3409" i="1"/>
  <c r="L3408" i="1"/>
  <c r="K3408" i="1"/>
  <c r="L3407" i="1"/>
  <c r="K3407" i="1"/>
  <c r="L3406" i="1"/>
  <c r="K3406" i="1"/>
  <c r="L3405" i="1"/>
  <c r="K3405" i="1"/>
  <c r="L3404" i="1"/>
  <c r="K3404" i="1"/>
  <c r="L3403" i="1"/>
  <c r="K3403" i="1"/>
  <c r="L3402" i="1"/>
  <c r="K3402" i="1"/>
  <c r="L3401" i="1"/>
  <c r="K3401" i="1"/>
  <c r="L3400" i="1"/>
  <c r="K3400" i="1"/>
  <c r="L3399" i="1"/>
  <c r="K3399" i="1"/>
  <c r="L3398" i="1"/>
  <c r="K3398" i="1"/>
  <c r="L3397" i="1"/>
  <c r="K3397" i="1"/>
  <c r="L3396" i="1"/>
  <c r="K3396" i="1"/>
  <c r="L3395" i="1"/>
  <c r="K3395" i="1"/>
  <c r="L3394" i="1"/>
  <c r="K3394" i="1"/>
  <c r="L3393" i="1"/>
  <c r="K3393" i="1"/>
  <c r="L3392" i="1"/>
  <c r="K3392" i="1"/>
  <c r="L3391" i="1"/>
  <c r="K3391" i="1"/>
  <c r="L3390" i="1"/>
  <c r="K3390" i="1"/>
  <c r="L3389" i="1"/>
  <c r="K3389" i="1"/>
  <c r="L3388" i="1"/>
  <c r="K3388" i="1"/>
  <c r="L3387" i="1"/>
  <c r="K3387" i="1"/>
  <c r="L3386" i="1"/>
  <c r="K3386" i="1"/>
  <c r="L3385" i="1"/>
  <c r="K3385" i="1"/>
  <c r="L3384" i="1"/>
  <c r="K3384" i="1"/>
  <c r="L3383" i="1"/>
  <c r="K3383" i="1"/>
  <c r="L3382" i="1"/>
  <c r="K3382" i="1"/>
  <c r="L3381" i="1"/>
  <c r="K3381" i="1"/>
  <c r="L3380" i="1"/>
  <c r="K3380" i="1"/>
  <c r="L3379" i="1"/>
  <c r="K3379" i="1"/>
  <c r="L3378" i="1"/>
  <c r="K3378" i="1"/>
  <c r="L3377" i="1"/>
  <c r="K3377" i="1"/>
  <c r="L3376" i="1"/>
  <c r="K3376" i="1"/>
  <c r="L3375" i="1"/>
  <c r="K3375" i="1"/>
  <c r="L3374" i="1"/>
  <c r="K3374" i="1"/>
  <c r="L3373" i="1"/>
  <c r="K3373" i="1"/>
  <c r="L3372" i="1"/>
  <c r="K3372" i="1"/>
  <c r="L3371" i="1"/>
  <c r="K3371" i="1"/>
  <c r="L3370" i="1"/>
  <c r="K3370" i="1"/>
  <c r="L3369" i="1"/>
  <c r="K3369" i="1"/>
  <c r="L3368" i="1"/>
  <c r="K3368" i="1"/>
  <c r="L3367" i="1"/>
  <c r="K3367" i="1"/>
  <c r="L3366" i="1"/>
  <c r="K3366" i="1"/>
  <c r="L3365" i="1"/>
  <c r="K3365" i="1"/>
  <c r="L3364" i="1"/>
  <c r="K3364" i="1"/>
  <c r="L3363" i="1"/>
  <c r="K3363" i="1"/>
  <c r="L3362" i="1"/>
  <c r="K3362" i="1"/>
  <c r="L3361" i="1"/>
  <c r="K3361" i="1"/>
  <c r="L3360" i="1"/>
  <c r="K3360" i="1"/>
  <c r="L3359" i="1"/>
  <c r="K3359" i="1"/>
  <c r="L3358" i="1"/>
  <c r="K3358" i="1"/>
  <c r="L3357" i="1"/>
  <c r="K3357" i="1"/>
  <c r="L3356" i="1"/>
  <c r="K3356" i="1"/>
  <c r="L3355" i="1"/>
  <c r="K3355" i="1"/>
  <c r="L3354" i="1"/>
  <c r="K3354" i="1"/>
  <c r="L3353" i="1"/>
  <c r="K3353" i="1"/>
  <c r="L3352" i="1"/>
  <c r="K3352" i="1"/>
  <c r="L3351" i="1"/>
  <c r="K3351" i="1"/>
  <c r="L3350" i="1"/>
  <c r="K3350" i="1"/>
  <c r="L3349" i="1"/>
  <c r="K3349" i="1"/>
  <c r="L3348" i="1"/>
  <c r="K3348" i="1"/>
  <c r="L3347" i="1"/>
  <c r="K3347" i="1"/>
  <c r="L3346" i="1"/>
  <c r="K3346" i="1"/>
  <c r="L3345" i="1"/>
  <c r="K3345" i="1"/>
  <c r="L3344" i="1"/>
  <c r="K3344" i="1"/>
  <c r="L3343" i="1"/>
  <c r="K3343" i="1"/>
  <c r="L3342" i="1"/>
  <c r="K3342" i="1"/>
  <c r="L3341" i="1"/>
  <c r="K3341" i="1"/>
  <c r="L3340" i="1"/>
  <c r="K3340" i="1"/>
  <c r="L3339" i="1"/>
  <c r="K3339" i="1"/>
  <c r="L3338" i="1"/>
  <c r="K3338" i="1"/>
  <c r="L3337" i="1"/>
  <c r="K3337" i="1"/>
  <c r="L3336" i="1"/>
  <c r="K3336" i="1"/>
  <c r="L3335" i="1"/>
  <c r="K3335" i="1"/>
  <c r="L3334" i="1"/>
  <c r="K3334" i="1"/>
  <c r="L3333" i="1"/>
  <c r="K3333" i="1"/>
  <c r="L3332" i="1"/>
  <c r="K3332" i="1"/>
  <c r="L3331" i="1"/>
  <c r="K3331" i="1"/>
  <c r="L3330" i="1"/>
  <c r="K3330" i="1"/>
  <c r="L3329" i="1"/>
  <c r="K3329" i="1"/>
  <c r="L3328" i="1"/>
  <c r="K3328" i="1"/>
  <c r="L3327" i="1"/>
  <c r="K3327" i="1"/>
  <c r="L3326" i="1"/>
  <c r="K3326" i="1"/>
  <c r="L3325" i="1"/>
  <c r="K3325" i="1"/>
  <c r="L3324" i="1"/>
  <c r="K3324" i="1"/>
  <c r="L3323" i="1"/>
  <c r="K3323" i="1"/>
  <c r="L3322" i="1"/>
  <c r="K3322" i="1"/>
  <c r="L3321" i="1"/>
  <c r="K3321" i="1"/>
  <c r="L3320" i="1"/>
  <c r="K3320" i="1"/>
  <c r="L3319" i="1"/>
  <c r="K3319" i="1"/>
  <c r="L3318" i="1"/>
  <c r="K3318" i="1"/>
  <c r="L3317" i="1"/>
  <c r="K3317" i="1"/>
  <c r="L3316" i="1"/>
  <c r="K3316" i="1"/>
  <c r="L3315" i="1"/>
  <c r="K3315" i="1"/>
  <c r="L3314" i="1"/>
  <c r="K3314" i="1"/>
  <c r="L3313" i="1"/>
  <c r="K3313" i="1"/>
  <c r="L3312" i="1"/>
  <c r="K3312" i="1"/>
  <c r="L3311" i="1"/>
  <c r="K3311" i="1"/>
  <c r="L3310" i="1"/>
  <c r="K3310" i="1"/>
  <c r="L3309" i="1"/>
  <c r="K3309" i="1"/>
  <c r="L3308" i="1"/>
  <c r="K3308" i="1"/>
  <c r="L3307" i="1"/>
  <c r="K3307" i="1"/>
  <c r="L3306" i="1"/>
  <c r="K3306" i="1"/>
  <c r="L3305" i="1"/>
  <c r="K3305" i="1"/>
  <c r="L3304" i="1"/>
  <c r="K3304" i="1"/>
  <c r="L3303" i="1"/>
  <c r="K3303" i="1"/>
  <c r="L3302" i="1"/>
  <c r="K3302" i="1"/>
  <c r="L3301" i="1"/>
  <c r="K3301" i="1"/>
  <c r="L3300" i="1"/>
  <c r="K3300" i="1"/>
  <c r="L3299" i="1"/>
  <c r="K3299" i="1"/>
  <c r="L3298" i="1"/>
  <c r="K3298" i="1"/>
  <c r="L3297" i="1"/>
  <c r="K3297" i="1"/>
  <c r="L3296" i="1"/>
  <c r="K3296" i="1"/>
  <c r="L3295" i="1"/>
  <c r="K3295" i="1"/>
  <c r="L3294" i="1"/>
  <c r="K3294" i="1"/>
  <c r="L3293" i="1"/>
  <c r="K3293" i="1"/>
  <c r="L3292" i="1"/>
  <c r="K3292" i="1"/>
  <c r="L3291" i="1"/>
  <c r="K3291" i="1"/>
  <c r="L3290" i="1"/>
  <c r="K3290" i="1"/>
  <c r="L3289" i="1"/>
  <c r="K3289" i="1"/>
  <c r="L3288" i="1"/>
  <c r="K3288" i="1"/>
  <c r="L3287" i="1"/>
  <c r="K3287" i="1"/>
  <c r="L3286" i="1"/>
  <c r="K3286" i="1"/>
  <c r="L3285" i="1"/>
  <c r="K3285" i="1"/>
  <c r="L3284" i="1"/>
  <c r="K3284" i="1"/>
  <c r="L3283" i="1"/>
  <c r="K3283" i="1"/>
  <c r="L3282" i="1"/>
  <c r="K3282" i="1"/>
  <c r="L3281" i="1"/>
  <c r="K3281" i="1"/>
  <c r="L3280" i="1"/>
  <c r="K3280" i="1"/>
  <c r="L3279" i="1"/>
  <c r="K3279" i="1"/>
  <c r="L3278" i="1"/>
  <c r="K3278" i="1"/>
  <c r="L3277" i="1"/>
  <c r="K3277" i="1"/>
  <c r="L3276" i="1"/>
  <c r="K3276" i="1"/>
  <c r="L3275" i="1"/>
  <c r="K3275" i="1"/>
  <c r="L3274" i="1"/>
  <c r="K3274" i="1"/>
  <c r="L3273" i="1"/>
  <c r="K3273" i="1"/>
  <c r="L3272" i="1"/>
  <c r="K3272" i="1"/>
  <c r="L3271" i="1"/>
  <c r="K3271" i="1"/>
  <c r="L3270" i="1"/>
  <c r="K3270" i="1"/>
  <c r="L3269" i="1"/>
  <c r="K3269" i="1"/>
  <c r="L3268" i="1"/>
  <c r="K3268" i="1"/>
  <c r="L3267" i="1"/>
  <c r="K3267" i="1"/>
  <c r="L3266" i="1"/>
  <c r="K3266" i="1"/>
  <c r="L3265" i="1"/>
  <c r="K3265" i="1"/>
  <c r="L3264" i="1"/>
  <c r="K3264" i="1"/>
  <c r="L3263" i="1"/>
  <c r="K3263" i="1"/>
  <c r="L3262" i="1"/>
  <c r="K3262" i="1"/>
  <c r="L3261" i="1"/>
  <c r="K3261" i="1"/>
  <c r="L3260" i="1"/>
  <c r="K3260" i="1"/>
  <c r="L3259" i="1"/>
  <c r="K3259" i="1"/>
  <c r="L3258" i="1"/>
  <c r="K3258" i="1"/>
  <c r="L3257" i="1"/>
  <c r="K3257" i="1"/>
  <c r="L3256" i="1"/>
  <c r="K3256" i="1"/>
  <c r="L3255" i="1"/>
  <c r="K3255" i="1"/>
  <c r="L3254" i="1"/>
  <c r="K3254" i="1"/>
  <c r="L3253" i="1"/>
  <c r="K3253" i="1"/>
  <c r="L3252" i="1"/>
  <c r="K3252" i="1"/>
  <c r="L3251" i="1"/>
  <c r="K3251" i="1"/>
  <c r="L3250" i="1"/>
  <c r="K3250" i="1"/>
  <c r="L3249" i="1"/>
  <c r="K3249" i="1"/>
  <c r="L3248" i="1"/>
  <c r="K3248" i="1"/>
  <c r="L3247" i="1"/>
  <c r="K3247" i="1"/>
  <c r="L3246" i="1"/>
  <c r="K3246" i="1"/>
  <c r="L3245" i="1"/>
  <c r="K3245" i="1"/>
  <c r="L3244" i="1"/>
  <c r="K3244" i="1"/>
  <c r="L3243" i="1"/>
  <c r="K3243" i="1"/>
  <c r="L3242" i="1"/>
  <c r="K3242" i="1"/>
  <c r="L3241" i="1"/>
  <c r="K3241" i="1"/>
  <c r="L3240" i="1"/>
  <c r="K3240" i="1"/>
  <c r="L3239" i="1"/>
  <c r="K3239" i="1"/>
  <c r="L3238" i="1"/>
  <c r="K3238" i="1"/>
  <c r="L3237" i="1"/>
  <c r="K3237" i="1"/>
  <c r="L3236" i="1"/>
  <c r="K3236" i="1"/>
  <c r="L3235" i="1"/>
  <c r="K3235" i="1"/>
  <c r="L3234" i="1"/>
  <c r="K3234" i="1"/>
  <c r="L3233" i="1"/>
  <c r="K3233" i="1"/>
  <c r="L3232" i="1"/>
  <c r="K3232" i="1"/>
  <c r="L3231" i="1"/>
  <c r="K3231" i="1"/>
  <c r="L3230" i="1"/>
  <c r="K3230" i="1"/>
  <c r="L3229" i="1"/>
  <c r="K3229" i="1"/>
  <c r="L3228" i="1"/>
  <c r="K3228" i="1"/>
  <c r="L3227" i="1"/>
  <c r="K3227" i="1"/>
  <c r="L3226" i="1"/>
  <c r="K3226" i="1"/>
  <c r="L3225" i="1"/>
  <c r="K3225" i="1"/>
  <c r="L3224" i="1"/>
  <c r="K3224" i="1"/>
  <c r="L3223" i="1"/>
  <c r="K3223" i="1"/>
  <c r="L3222" i="1"/>
  <c r="K3222" i="1"/>
  <c r="L3221" i="1"/>
  <c r="K3221" i="1"/>
  <c r="L3220" i="1"/>
  <c r="K3220" i="1"/>
  <c r="L3219" i="1"/>
  <c r="K3219" i="1"/>
  <c r="L3218" i="1"/>
  <c r="K3218" i="1"/>
  <c r="L3217" i="1"/>
  <c r="K3217" i="1"/>
  <c r="L3216" i="1"/>
  <c r="K3216" i="1"/>
  <c r="L3215" i="1"/>
  <c r="K3215" i="1"/>
  <c r="L3214" i="1"/>
  <c r="K3214" i="1"/>
  <c r="L3213" i="1"/>
  <c r="K3213" i="1"/>
  <c r="L3212" i="1"/>
  <c r="K3212" i="1"/>
  <c r="L3211" i="1"/>
  <c r="K3211" i="1"/>
  <c r="L3210" i="1"/>
  <c r="K3210" i="1"/>
  <c r="L3209" i="1"/>
  <c r="K3209" i="1"/>
  <c r="L3208" i="1"/>
  <c r="K3208" i="1"/>
  <c r="L3207" i="1"/>
  <c r="K3207" i="1"/>
  <c r="L3206" i="1"/>
  <c r="K3206" i="1"/>
  <c r="L3205" i="1"/>
  <c r="K3205" i="1"/>
  <c r="L3204" i="1"/>
  <c r="K3204" i="1"/>
  <c r="L3203" i="1"/>
  <c r="K3203" i="1"/>
  <c r="L3202" i="1"/>
  <c r="K3202" i="1"/>
  <c r="L3201" i="1"/>
  <c r="K3201" i="1"/>
  <c r="L3200" i="1"/>
  <c r="K3200" i="1"/>
  <c r="L3199" i="1"/>
  <c r="K3199" i="1"/>
  <c r="L3198" i="1"/>
  <c r="K3198" i="1"/>
  <c r="L3197" i="1"/>
  <c r="K3197" i="1"/>
  <c r="L3196" i="1"/>
  <c r="K3196" i="1"/>
  <c r="L3195" i="1"/>
  <c r="K3195" i="1"/>
  <c r="L3194" i="1"/>
  <c r="K3194" i="1"/>
  <c r="L3193" i="1"/>
  <c r="K3193" i="1"/>
  <c r="L3192" i="1"/>
  <c r="K3192" i="1"/>
  <c r="L3191" i="1"/>
  <c r="K3191" i="1"/>
  <c r="L3190" i="1"/>
  <c r="K3190" i="1"/>
  <c r="L3189" i="1"/>
  <c r="K3189" i="1"/>
  <c r="L3188" i="1"/>
  <c r="K3188" i="1"/>
  <c r="L3187" i="1"/>
  <c r="K3187" i="1"/>
  <c r="L3186" i="1"/>
  <c r="K3186" i="1"/>
  <c r="L3185" i="1"/>
  <c r="K3185" i="1"/>
  <c r="L3184" i="1"/>
  <c r="K3184" i="1"/>
  <c r="L3183" i="1"/>
  <c r="K3183" i="1"/>
  <c r="L3182" i="1"/>
  <c r="K3182" i="1"/>
  <c r="L3181" i="1"/>
  <c r="K3181" i="1"/>
  <c r="L3180" i="1"/>
  <c r="K3180" i="1"/>
  <c r="L3179" i="1"/>
  <c r="K3179" i="1"/>
  <c r="L3178" i="1"/>
  <c r="K3178" i="1"/>
  <c r="L3177" i="1"/>
  <c r="K3177" i="1"/>
  <c r="L3176" i="1"/>
  <c r="K3176" i="1"/>
  <c r="L3175" i="1"/>
  <c r="K3175" i="1"/>
  <c r="L3174" i="1"/>
  <c r="K3174" i="1"/>
  <c r="L3173" i="1"/>
  <c r="K3173" i="1"/>
  <c r="L3172" i="1"/>
  <c r="K3172" i="1"/>
  <c r="L3171" i="1"/>
  <c r="K3171" i="1"/>
  <c r="L3170" i="1"/>
  <c r="K3170" i="1"/>
  <c r="L3169" i="1"/>
  <c r="K3169" i="1"/>
  <c r="L3168" i="1"/>
  <c r="K3168" i="1"/>
  <c r="L3167" i="1"/>
  <c r="K3167" i="1"/>
  <c r="L3166" i="1"/>
  <c r="K3166" i="1"/>
  <c r="L3165" i="1"/>
  <c r="K3165" i="1"/>
  <c r="L3164" i="1"/>
  <c r="K3164" i="1"/>
  <c r="L3163" i="1"/>
  <c r="K3163" i="1"/>
  <c r="L3162" i="1"/>
  <c r="K3162" i="1"/>
  <c r="L3161" i="1"/>
  <c r="K3161" i="1"/>
  <c r="L3160" i="1"/>
  <c r="K3160" i="1"/>
  <c r="L3159" i="1"/>
  <c r="K3159" i="1"/>
  <c r="L3158" i="1"/>
  <c r="K3158" i="1"/>
  <c r="L3157" i="1"/>
  <c r="K3157" i="1"/>
  <c r="L3156" i="1"/>
  <c r="K3156" i="1"/>
  <c r="L3155" i="1"/>
  <c r="K3155" i="1"/>
  <c r="L3154" i="1"/>
  <c r="K3154" i="1"/>
  <c r="L3153" i="1"/>
  <c r="K3153" i="1"/>
  <c r="L3152" i="1"/>
  <c r="K3152" i="1"/>
  <c r="L3151" i="1"/>
  <c r="K3151" i="1"/>
  <c r="L3150" i="1"/>
  <c r="K3150" i="1"/>
  <c r="L3149" i="1"/>
  <c r="K3149" i="1"/>
  <c r="L3148" i="1"/>
  <c r="K3148" i="1"/>
  <c r="L3147" i="1"/>
  <c r="K3147" i="1"/>
  <c r="L3146" i="1"/>
  <c r="K3146" i="1"/>
  <c r="L3145" i="1"/>
  <c r="K3145" i="1"/>
  <c r="L3144" i="1"/>
  <c r="K3144" i="1"/>
  <c r="L3143" i="1"/>
  <c r="K3143" i="1"/>
  <c r="L3142" i="1"/>
  <c r="K3142" i="1"/>
  <c r="L3141" i="1"/>
  <c r="K3141" i="1"/>
  <c r="L3140" i="1"/>
  <c r="K3140" i="1"/>
  <c r="L3139" i="1"/>
  <c r="K3139" i="1"/>
  <c r="L3138" i="1"/>
  <c r="K3138" i="1"/>
  <c r="L3137" i="1"/>
  <c r="K3137" i="1"/>
  <c r="L3136" i="1"/>
  <c r="K3136" i="1"/>
  <c r="L3135" i="1"/>
  <c r="K3135" i="1"/>
  <c r="L3134" i="1"/>
  <c r="K3134" i="1"/>
  <c r="L3133" i="1"/>
  <c r="K3133" i="1"/>
  <c r="L3132" i="1"/>
  <c r="K3132" i="1"/>
  <c r="L3131" i="1"/>
  <c r="K3131" i="1"/>
  <c r="L3130" i="1"/>
  <c r="K3130" i="1"/>
  <c r="L3129" i="1"/>
  <c r="K3129" i="1"/>
  <c r="L3128" i="1"/>
  <c r="K3128" i="1"/>
  <c r="L3127" i="1"/>
  <c r="K3127" i="1"/>
  <c r="L3126" i="1"/>
  <c r="K3126" i="1"/>
  <c r="L3125" i="1"/>
  <c r="K3125" i="1"/>
  <c r="L3124" i="1"/>
  <c r="K3124" i="1"/>
  <c r="L3123" i="1"/>
  <c r="K3123" i="1"/>
  <c r="L3122" i="1"/>
  <c r="K3122" i="1"/>
  <c r="L3121" i="1"/>
  <c r="K3121" i="1"/>
  <c r="L3120" i="1"/>
  <c r="K3120" i="1"/>
  <c r="L3119" i="1"/>
  <c r="K3119" i="1"/>
  <c r="L3118" i="1"/>
  <c r="K3118" i="1"/>
  <c r="L3117" i="1"/>
  <c r="K3117" i="1"/>
  <c r="L3116" i="1"/>
  <c r="K3116" i="1"/>
  <c r="L3115" i="1"/>
  <c r="K3115" i="1"/>
  <c r="L3114" i="1"/>
  <c r="K3114" i="1"/>
  <c r="L3113" i="1"/>
  <c r="K3113" i="1"/>
  <c r="L3112" i="1"/>
  <c r="K3112" i="1"/>
  <c r="L3111" i="1"/>
  <c r="K3111" i="1"/>
  <c r="L3110" i="1"/>
  <c r="K3110" i="1"/>
  <c r="L3109" i="1"/>
  <c r="K3109" i="1"/>
  <c r="L3108" i="1"/>
  <c r="K3108" i="1"/>
  <c r="L3107" i="1"/>
  <c r="K3107" i="1"/>
  <c r="L3106" i="1"/>
  <c r="K3106" i="1"/>
  <c r="L3105" i="1"/>
  <c r="K3105" i="1"/>
  <c r="L3104" i="1"/>
  <c r="K3104" i="1"/>
  <c r="L3103" i="1"/>
  <c r="K3103" i="1"/>
  <c r="L3102" i="1"/>
  <c r="K3102" i="1"/>
  <c r="L3101" i="1"/>
  <c r="K3101" i="1"/>
  <c r="L3100" i="1"/>
  <c r="K3100" i="1"/>
  <c r="L3099" i="1"/>
  <c r="K3099" i="1"/>
  <c r="L3098" i="1"/>
  <c r="K3098" i="1"/>
  <c r="L3097" i="1"/>
  <c r="K3097" i="1"/>
  <c r="L3096" i="1"/>
  <c r="K3096" i="1"/>
  <c r="L3095" i="1"/>
  <c r="K3095" i="1"/>
  <c r="L3094" i="1"/>
  <c r="K3094" i="1"/>
  <c r="L3093" i="1"/>
  <c r="K3093" i="1"/>
  <c r="L3092" i="1"/>
  <c r="K3092" i="1"/>
  <c r="L3091" i="1"/>
  <c r="K3091" i="1"/>
  <c r="L3090" i="1"/>
  <c r="K3090" i="1"/>
  <c r="L3089" i="1"/>
  <c r="K3089" i="1"/>
  <c r="L3088" i="1"/>
  <c r="K3088" i="1"/>
  <c r="L3087" i="1"/>
  <c r="K3087" i="1"/>
  <c r="L3086" i="1"/>
  <c r="K3086" i="1"/>
  <c r="L3085" i="1"/>
  <c r="K3085" i="1"/>
  <c r="L3084" i="1"/>
  <c r="K3084" i="1"/>
  <c r="L3083" i="1"/>
  <c r="K3083" i="1"/>
  <c r="L3082" i="1"/>
  <c r="K3082" i="1"/>
  <c r="L3081" i="1"/>
  <c r="K3081" i="1"/>
  <c r="L3080" i="1"/>
  <c r="K3080" i="1"/>
  <c r="L3079" i="1"/>
  <c r="K3079" i="1"/>
  <c r="L3078" i="1"/>
  <c r="K3078" i="1"/>
  <c r="L3077" i="1"/>
  <c r="K3077" i="1"/>
  <c r="L3076" i="1"/>
  <c r="K3076" i="1"/>
  <c r="L3075" i="1"/>
  <c r="K3075" i="1"/>
  <c r="L3074" i="1"/>
  <c r="K3074" i="1"/>
  <c r="L3073" i="1"/>
  <c r="K3073" i="1"/>
  <c r="L3072" i="1"/>
  <c r="K3072" i="1"/>
  <c r="L3071" i="1"/>
  <c r="K3071" i="1"/>
  <c r="L3070" i="1"/>
  <c r="K3070" i="1"/>
  <c r="L3069" i="1"/>
  <c r="K3069" i="1"/>
  <c r="L3068" i="1"/>
  <c r="K3068" i="1"/>
  <c r="L3067" i="1"/>
  <c r="K3067" i="1"/>
  <c r="L3066" i="1"/>
  <c r="K3066" i="1"/>
  <c r="L3065" i="1"/>
  <c r="K3065" i="1"/>
  <c r="L3064" i="1"/>
  <c r="K3064" i="1"/>
  <c r="L3063" i="1"/>
  <c r="K3063" i="1"/>
  <c r="L3062" i="1"/>
  <c r="K3062" i="1"/>
  <c r="L3061" i="1"/>
  <c r="K3061" i="1"/>
  <c r="L3060" i="1"/>
  <c r="K3060" i="1"/>
  <c r="L3059" i="1"/>
  <c r="K3059" i="1"/>
  <c r="L3058" i="1"/>
  <c r="K3058" i="1"/>
  <c r="L3057" i="1"/>
  <c r="K3057" i="1"/>
  <c r="L3056" i="1"/>
  <c r="K3056" i="1"/>
  <c r="L3055" i="1"/>
  <c r="K3055" i="1"/>
  <c r="L3054" i="1"/>
  <c r="K3054" i="1"/>
  <c r="L3053" i="1"/>
  <c r="K3053" i="1"/>
  <c r="L3052" i="1"/>
  <c r="K3052" i="1"/>
  <c r="L3051" i="1"/>
  <c r="K3051" i="1"/>
  <c r="L3050" i="1"/>
  <c r="K3050" i="1"/>
  <c r="L3049" i="1"/>
  <c r="K3049" i="1"/>
  <c r="L3048" i="1"/>
  <c r="K3048" i="1"/>
  <c r="L3047" i="1"/>
  <c r="K3047" i="1"/>
  <c r="L3046" i="1"/>
  <c r="K3046" i="1"/>
  <c r="L3045" i="1"/>
  <c r="K3045" i="1"/>
  <c r="L3044" i="1"/>
  <c r="K3044" i="1"/>
  <c r="L3043" i="1"/>
  <c r="K3043" i="1"/>
  <c r="L3042" i="1"/>
  <c r="K3042" i="1"/>
  <c r="L3041" i="1"/>
  <c r="K3041" i="1"/>
  <c r="L3040" i="1"/>
  <c r="K3040" i="1"/>
  <c r="L3039" i="1"/>
  <c r="K3039" i="1"/>
  <c r="L3038" i="1"/>
  <c r="K3038" i="1"/>
  <c r="L3037" i="1"/>
  <c r="K3037" i="1"/>
  <c r="L3036" i="1"/>
  <c r="K3036" i="1"/>
  <c r="L3035" i="1"/>
  <c r="K3035" i="1"/>
  <c r="L3034" i="1"/>
  <c r="K3034" i="1"/>
  <c r="L3033" i="1"/>
  <c r="K3033" i="1"/>
  <c r="L3032" i="1"/>
  <c r="K3032" i="1"/>
  <c r="L3031" i="1"/>
  <c r="K3031" i="1"/>
  <c r="L3030" i="1"/>
  <c r="K3030" i="1"/>
  <c r="L3029" i="1"/>
  <c r="K3029" i="1"/>
  <c r="L3028" i="1"/>
  <c r="K3028" i="1"/>
  <c r="L3027" i="1"/>
  <c r="K3027" i="1"/>
  <c r="L3026" i="1"/>
  <c r="K3026" i="1"/>
  <c r="L3025" i="1"/>
  <c r="K3025" i="1"/>
  <c r="L3024" i="1"/>
  <c r="K3024" i="1"/>
  <c r="L3023" i="1"/>
  <c r="K3023" i="1"/>
  <c r="L3022" i="1"/>
  <c r="K3022" i="1"/>
  <c r="L3021" i="1"/>
  <c r="K3021" i="1"/>
  <c r="L3020" i="1"/>
  <c r="K3020" i="1"/>
  <c r="L3019" i="1"/>
  <c r="K3019" i="1"/>
  <c r="L3018" i="1"/>
  <c r="K3018" i="1"/>
  <c r="L3017" i="1"/>
  <c r="K3017" i="1"/>
  <c r="L3016" i="1"/>
  <c r="K3016" i="1"/>
  <c r="L3015" i="1"/>
  <c r="K3015" i="1"/>
  <c r="L3014" i="1"/>
  <c r="K3014" i="1"/>
  <c r="L3013" i="1"/>
  <c r="K3013" i="1"/>
  <c r="L3012" i="1"/>
  <c r="K3012" i="1"/>
  <c r="L3011" i="1"/>
  <c r="K3011" i="1"/>
  <c r="L3010" i="1"/>
  <c r="K3010" i="1"/>
  <c r="L3009" i="1"/>
  <c r="K3009" i="1"/>
  <c r="L3008" i="1"/>
  <c r="K3008" i="1"/>
  <c r="L3007" i="1"/>
  <c r="K3007" i="1"/>
  <c r="L3006" i="1"/>
  <c r="K3006" i="1"/>
  <c r="L3005" i="1"/>
  <c r="K3005" i="1"/>
  <c r="L3004" i="1"/>
  <c r="K3004" i="1"/>
  <c r="L3003" i="1"/>
  <c r="K3003" i="1"/>
  <c r="L3002" i="1"/>
  <c r="K3002" i="1"/>
  <c r="L3001" i="1"/>
  <c r="K3001" i="1"/>
  <c r="L3000" i="1"/>
  <c r="K3000" i="1"/>
  <c r="L2999" i="1"/>
  <c r="K2999" i="1"/>
  <c r="L2998" i="1"/>
  <c r="K2998" i="1"/>
  <c r="L2997" i="1"/>
  <c r="K2997" i="1"/>
  <c r="L2996" i="1"/>
  <c r="K2996" i="1"/>
  <c r="L2995" i="1"/>
  <c r="K2995" i="1"/>
  <c r="L2994" i="1"/>
  <c r="K2994" i="1"/>
  <c r="L2993" i="1"/>
  <c r="K2993" i="1"/>
  <c r="L2992" i="1"/>
  <c r="K2992" i="1"/>
  <c r="L2991" i="1"/>
  <c r="K2991" i="1"/>
  <c r="L2990" i="1"/>
  <c r="K2990" i="1"/>
  <c r="L2989" i="1"/>
  <c r="K2989" i="1"/>
  <c r="L2988" i="1"/>
  <c r="K2988" i="1"/>
  <c r="L2987" i="1"/>
  <c r="K2987" i="1"/>
  <c r="L2986" i="1"/>
  <c r="K2986" i="1"/>
  <c r="L2985" i="1"/>
  <c r="K2985" i="1"/>
  <c r="L2984" i="1"/>
  <c r="K2984" i="1"/>
  <c r="L2983" i="1"/>
  <c r="K2983" i="1"/>
  <c r="L2982" i="1"/>
  <c r="K2982" i="1"/>
  <c r="L2981" i="1"/>
  <c r="K2981" i="1"/>
  <c r="L2980" i="1"/>
  <c r="K2980" i="1"/>
  <c r="L2979" i="1"/>
  <c r="K2979" i="1"/>
  <c r="L2978" i="1"/>
  <c r="K2978" i="1"/>
  <c r="L2977" i="1"/>
  <c r="K2977" i="1"/>
  <c r="L2976" i="1"/>
  <c r="K2976" i="1"/>
  <c r="L2975" i="1"/>
  <c r="K2975" i="1"/>
  <c r="L2974" i="1"/>
  <c r="K2974" i="1"/>
  <c r="L2973" i="1"/>
  <c r="K2973" i="1"/>
  <c r="L2972" i="1"/>
  <c r="K2972" i="1"/>
  <c r="L2971" i="1"/>
  <c r="K2971" i="1"/>
  <c r="L2970" i="1"/>
  <c r="K2970" i="1"/>
  <c r="L2969" i="1"/>
  <c r="K2969" i="1"/>
  <c r="L2968" i="1"/>
  <c r="K2968" i="1"/>
  <c r="L2967" i="1"/>
  <c r="K2967" i="1"/>
  <c r="L2966" i="1"/>
  <c r="K2966" i="1"/>
  <c r="L2965" i="1"/>
  <c r="K2965" i="1"/>
  <c r="L2964" i="1"/>
  <c r="K2964" i="1"/>
  <c r="L2963" i="1"/>
  <c r="K2963" i="1"/>
  <c r="L2962" i="1"/>
  <c r="K2962" i="1"/>
  <c r="L2961" i="1"/>
  <c r="K2961" i="1"/>
  <c r="L2960" i="1"/>
  <c r="K2960" i="1"/>
  <c r="L2959" i="1"/>
  <c r="K2959" i="1"/>
  <c r="L2958" i="1"/>
  <c r="K2958" i="1"/>
  <c r="L2957" i="1"/>
  <c r="K2957" i="1"/>
  <c r="L2956" i="1"/>
  <c r="K2956" i="1"/>
  <c r="L2955" i="1"/>
  <c r="K2955" i="1"/>
  <c r="L2954" i="1"/>
  <c r="K2954" i="1"/>
  <c r="L2953" i="1"/>
  <c r="K2953" i="1"/>
  <c r="L2952" i="1"/>
  <c r="K2952" i="1"/>
  <c r="L2951" i="1"/>
  <c r="K2951" i="1"/>
  <c r="L2950" i="1"/>
  <c r="K2950" i="1"/>
  <c r="L2949" i="1"/>
  <c r="K2949" i="1"/>
  <c r="L2948" i="1"/>
  <c r="K2948" i="1"/>
  <c r="L2947" i="1"/>
  <c r="K2947" i="1"/>
  <c r="L2946" i="1"/>
  <c r="K2946" i="1"/>
  <c r="L2945" i="1"/>
  <c r="K2945" i="1"/>
  <c r="L2944" i="1"/>
  <c r="K2944" i="1"/>
  <c r="L2943" i="1"/>
  <c r="K2943" i="1"/>
  <c r="L2942" i="1"/>
  <c r="K2942" i="1"/>
  <c r="L2941" i="1"/>
  <c r="K2941" i="1"/>
  <c r="L2940" i="1"/>
  <c r="K2940" i="1"/>
  <c r="L2939" i="1"/>
  <c r="K2939" i="1"/>
  <c r="L2938" i="1"/>
  <c r="K2938" i="1"/>
  <c r="L2937" i="1"/>
  <c r="K2937" i="1"/>
  <c r="L2936" i="1"/>
  <c r="K2936" i="1"/>
  <c r="L2935" i="1"/>
  <c r="K2935" i="1"/>
  <c r="L2934" i="1"/>
  <c r="K2934" i="1"/>
  <c r="L2933" i="1"/>
  <c r="K2933" i="1"/>
  <c r="L2932" i="1"/>
  <c r="K2932" i="1"/>
  <c r="L2931" i="1"/>
  <c r="K2931" i="1"/>
  <c r="L2930" i="1"/>
  <c r="K2930" i="1"/>
  <c r="L2929" i="1"/>
  <c r="K2929" i="1"/>
  <c r="L2928" i="1"/>
  <c r="K2928" i="1"/>
  <c r="L2927" i="1"/>
  <c r="K2927" i="1"/>
  <c r="L2926" i="1"/>
  <c r="K2926" i="1"/>
  <c r="L2925" i="1"/>
  <c r="K2925" i="1"/>
  <c r="L2924" i="1"/>
  <c r="K2924" i="1"/>
  <c r="L2923" i="1"/>
  <c r="K2923" i="1"/>
  <c r="L2922" i="1"/>
  <c r="K2922" i="1"/>
  <c r="L2921" i="1"/>
  <c r="K2921" i="1"/>
  <c r="L2920" i="1"/>
  <c r="K2920" i="1"/>
  <c r="L2919" i="1"/>
  <c r="K2919" i="1"/>
  <c r="L2918" i="1"/>
  <c r="K2918" i="1"/>
  <c r="L2917" i="1"/>
  <c r="K2917" i="1"/>
  <c r="L2916" i="1"/>
  <c r="K2916" i="1"/>
  <c r="L2915" i="1"/>
  <c r="K2915" i="1"/>
  <c r="L2914" i="1"/>
  <c r="K2914" i="1"/>
  <c r="L2913" i="1"/>
  <c r="K2913" i="1"/>
  <c r="L2912" i="1"/>
  <c r="K2912" i="1"/>
  <c r="L2911" i="1"/>
  <c r="K2911" i="1"/>
  <c r="L2910" i="1"/>
  <c r="K2910" i="1"/>
  <c r="L2909" i="1"/>
  <c r="K2909" i="1"/>
  <c r="L2908" i="1"/>
  <c r="K2908" i="1"/>
  <c r="L2907" i="1"/>
  <c r="K2907" i="1"/>
  <c r="L2906" i="1"/>
  <c r="K2906" i="1"/>
  <c r="L2905" i="1"/>
  <c r="K2905" i="1"/>
  <c r="L2904" i="1"/>
  <c r="K2904" i="1"/>
  <c r="L2903" i="1"/>
  <c r="K2903" i="1"/>
  <c r="L2902" i="1"/>
  <c r="K2902" i="1"/>
  <c r="L2901" i="1"/>
  <c r="K2901" i="1"/>
  <c r="L2900" i="1"/>
  <c r="K2900" i="1"/>
  <c r="L2899" i="1"/>
  <c r="K2899" i="1"/>
  <c r="L2898" i="1"/>
  <c r="K2898" i="1"/>
  <c r="L2897" i="1"/>
  <c r="K2897" i="1"/>
  <c r="L2896" i="1"/>
  <c r="K2896" i="1"/>
  <c r="L2895" i="1"/>
  <c r="K2895" i="1"/>
  <c r="L2894" i="1"/>
  <c r="K2894" i="1"/>
  <c r="L2893" i="1"/>
  <c r="K2893" i="1"/>
  <c r="L2892" i="1"/>
  <c r="K2892" i="1"/>
  <c r="L2891" i="1"/>
  <c r="K2891" i="1"/>
  <c r="L2890" i="1"/>
  <c r="K2890" i="1"/>
  <c r="L2889" i="1"/>
  <c r="K2889" i="1"/>
  <c r="L2888" i="1"/>
  <c r="K2888" i="1"/>
  <c r="L2887" i="1"/>
  <c r="K2887" i="1"/>
  <c r="L2886" i="1"/>
  <c r="K2886" i="1"/>
  <c r="L2885" i="1"/>
  <c r="K2885" i="1"/>
  <c r="L2884" i="1"/>
  <c r="K2884" i="1"/>
  <c r="L2883" i="1"/>
  <c r="K2883" i="1"/>
  <c r="L2882" i="1"/>
  <c r="K2882" i="1"/>
  <c r="L2881" i="1"/>
  <c r="K2881" i="1"/>
  <c r="L2880" i="1"/>
  <c r="K2880" i="1"/>
  <c r="L2879" i="1"/>
  <c r="K2879" i="1"/>
  <c r="L2878" i="1"/>
  <c r="K2878" i="1"/>
  <c r="L2877" i="1"/>
  <c r="K2877" i="1"/>
  <c r="L2876" i="1"/>
  <c r="K2876" i="1"/>
  <c r="L2875" i="1"/>
  <c r="K2875" i="1"/>
  <c r="L2874" i="1"/>
  <c r="K2874" i="1"/>
  <c r="L2873" i="1"/>
  <c r="K2873" i="1"/>
  <c r="L2872" i="1"/>
  <c r="K2872" i="1"/>
  <c r="L2871" i="1"/>
  <c r="K2871" i="1"/>
  <c r="L2870" i="1"/>
  <c r="K2870" i="1"/>
  <c r="L2869" i="1"/>
  <c r="K2869" i="1"/>
  <c r="L2868" i="1"/>
  <c r="K2868" i="1"/>
  <c r="L2867" i="1"/>
  <c r="K2867" i="1"/>
  <c r="L2866" i="1"/>
  <c r="K2866" i="1"/>
  <c r="L2865" i="1"/>
  <c r="K2865" i="1"/>
  <c r="L2864" i="1"/>
  <c r="K2864" i="1"/>
  <c r="L2863" i="1"/>
  <c r="K2863" i="1"/>
  <c r="L2862" i="1"/>
  <c r="K2862" i="1"/>
  <c r="L2861" i="1"/>
  <c r="K2861" i="1"/>
  <c r="L2860" i="1"/>
  <c r="K2860" i="1"/>
  <c r="L2859" i="1"/>
  <c r="K2859" i="1"/>
  <c r="L2858" i="1"/>
  <c r="K2858" i="1"/>
  <c r="L2857" i="1"/>
  <c r="K2857" i="1"/>
  <c r="L2856" i="1"/>
  <c r="K2856" i="1"/>
  <c r="L2855" i="1"/>
  <c r="K2855" i="1"/>
  <c r="L2854" i="1"/>
  <c r="K2854" i="1"/>
  <c r="L2853" i="1"/>
  <c r="K2853" i="1"/>
  <c r="L2852" i="1"/>
  <c r="K2852" i="1"/>
  <c r="L2851" i="1"/>
  <c r="K2851" i="1"/>
  <c r="L2850" i="1"/>
  <c r="K2850" i="1"/>
  <c r="L2849" i="1"/>
  <c r="K2849" i="1"/>
  <c r="L2848" i="1"/>
  <c r="K2848" i="1"/>
  <c r="L2847" i="1"/>
  <c r="K2847" i="1"/>
  <c r="L2846" i="1"/>
  <c r="K2846" i="1"/>
  <c r="L2845" i="1"/>
  <c r="K2845" i="1"/>
  <c r="L2844" i="1"/>
  <c r="K2844" i="1"/>
  <c r="L2843" i="1"/>
  <c r="K2843" i="1"/>
  <c r="L2842" i="1"/>
  <c r="K2842" i="1"/>
  <c r="L2841" i="1"/>
  <c r="K2841" i="1"/>
  <c r="L2840" i="1"/>
  <c r="K2840" i="1"/>
  <c r="L2839" i="1"/>
  <c r="K2839" i="1"/>
  <c r="L2838" i="1"/>
  <c r="K2838" i="1"/>
  <c r="L2837" i="1"/>
  <c r="K2837" i="1"/>
  <c r="L2836" i="1"/>
  <c r="K2836" i="1"/>
  <c r="L2835" i="1"/>
  <c r="K2835" i="1"/>
  <c r="L2834" i="1"/>
  <c r="K2834" i="1"/>
  <c r="L2833" i="1"/>
  <c r="K2833" i="1"/>
  <c r="L2832" i="1"/>
  <c r="K2832" i="1"/>
  <c r="L2831" i="1"/>
  <c r="K2831" i="1"/>
  <c r="L2830" i="1"/>
  <c r="K2830" i="1"/>
  <c r="L2829" i="1"/>
  <c r="K2829" i="1"/>
  <c r="L2828" i="1"/>
  <c r="K2828" i="1"/>
  <c r="L2827" i="1"/>
  <c r="K2827" i="1"/>
  <c r="L2826" i="1"/>
  <c r="K2826" i="1"/>
  <c r="L2825" i="1"/>
  <c r="K2825" i="1"/>
  <c r="L2824" i="1"/>
  <c r="K2824" i="1"/>
  <c r="L2823" i="1"/>
  <c r="K2823" i="1"/>
  <c r="L2822" i="1"/>
  <c r="K2822" i="1"/>
  <c r="L2821" i="1"/>
  <c r="K2821" i="1"/>
  <c r="L2820" i="1"/>
  <c r="K2820" i="1"/>
  <c r="L2819" i="1"/>
  <c r="K2819" i="1"/>
  <c r="L2818" i="1"/>
  <c r="K2818" i="1"/>
  <c r="L2817" i="1"/>
  <c r="K2817" i="1"/>
  <c r="L2816" i="1"/>
  <c r="K2816" i="1"/>
  <c r="L2815" i="1"/>
  <c r="K2815" i="1"/>
  <c r="L2814" i="1"/>
  <c r="K2814" i="1"/>
  <c r="L2813" i="1"/>
  <c r="K2813" i="1"/>
  <c r="L2812" i="1"/>
  <c r="K2812" i="1"/>
  <c r="L2811" i="1"/>
  <c r="K2811" i="1"/>
  <c r="L2810" i="1"/>
  <c r="K2810" i="1"/>
  <c r="L2809" i="1"/>
  <c r="K2809" i="1"/>
  <c r="L2808" i="1"/>
  <c r="K2808" i="1"/>
  <c r="L2807" i="1"/>
  <c r="K2807" i="1"/>
  <c r="L2806" i="1"/>
  <c r="K2806" i="1"/>
  <c r="L2805" i="1"/>
  <c r="K2805" i="1"/>
  <c r="L2804" i="1"/>
  <c r="K2804" i="1"/>
  <c r="L2803" i="1"/>
  <c r="K2803" i="1"/>
  <c r="L2802" i="1"/>
  <c r="K2802" i="1"/>
  <c r="L2801" i="1"/>
  <c r="K2801" i="1"/>
  <c r="L2800" i="1"/>
  <c r="K2800" i="1"/>
  <c r="L2799" i="1"/>
  <c r="K2799" i="1"/>
  <c r="L2798" i="1"/>
  <c r="K2798" i="1"/>
  <c r="L2797" i="1"/>
  <c r="K2797" i="1"/>
  <c r="L2796" i="1"/>
  <c r="K2796" i="1"/>
  <c r="L2795" i="1"/>
  <c r="K2795" i="1"/>
  <c r="L2794" i="1"/>
  <c r="K2794" i="1"/>
  <c r="L2793" i="1"/>
  <c r="K2793" i="1"/>
  <c r="L2792" i="1"/>
  <c r="K2792" i="1"/>
  <c r="L2791" i="1"/>
  <c r="K2791" i="1"/>
  <c r="L2790" i="1"/>
  <c r="K2790" i="1"/>
  <c r="L2789" i="1"/>
  <c r="K2789" i="1"/>
  <c r="L2788" i="1"/>
  <c r="K2788" i="1"/>
  <c r="L2787" i="1"/>
  <c r="K2787" i="1"/>
  <c r="L2786" i="1"/>
  <c r="K2786" i="1"/>
  <c r="L2785" i="1"/>
  <c r="K2785" i="1"/>
  <c r="L2784" i="1"/>
  <c r="K2784" i="1"/>
  <c r="L2783" i="1"/>
  <c r="K2783" i="1"/>
  <c r="L2782" i="1"/>
  <c r="K2782" i="1"/>
  <c r="L2781" i="1"/>
  <c r="K2781" i="1"/>
  <c r="L2780" i="1"/>
  <c r="K2780" i="1"/>
  <c r="L2779" i="1"/>
  <c r="K2779" i="1"/>
  <c r="L2778" i="1"/>
  <c r="K2778" i="1"/>
  <c r="L2777" i="1"/>
  <c r="K2777" i="1"/>
  <c r="L2776" i="1"/>
  <c r="K2776" i="1"/>
  <c r="L2775" i="1"/>
  <c r="K2775" i="1"/>
  <c r="L2774" i="1"/>
  <c r="K2774" i="1"/>
  <c r="L2773" i="1"/>
  <c r="K2773" i="1"/>
  <c r="L2772" i="1"/>
  <c r="K2772" i="1"/>
  <c r="L2771" i="1"/>
  <c r="K2771" i="1"/>
  <c r="L2770" i="1"/>
  <c r="K2770" i="1"/>
  <c r="L2769" i="1"/>
  <c r="K2769" i="1"/>
  <c r="L2768" i="1"/>
  <c r="K2768" i="1"/>
  <c r="L2767" i="1"/>
  <c r="K2767" i="1"/>
  <c r="L2766" i="1"/>
  <c r="K2766" i="1"/>
  <c r="L2765" i="1"/>
  <c r="K2765" i="1"/>
  <c r="L2764" i="1"/>
  <c r="K2764" i="1"/>
  <c r="L2763" i="1"/>
  <c r="K2763" i="1"/>
  <c r="L2762" i="1"/>
  <c r="K2762" i="1"/>
  <c r="L2761" i="1"/>
  <c r="K2761" i="1"/>
  <c r="L2760" i="1"/>
  <c r="K2760" i="1"/>
  <c r="L2759" i="1"/>
  <c r="K2759" i="1"/>
  <c r="L2758" i="1"/>
  <c r="K2758" i="1"/>
  <c r="L2757" i="1"/>
  <c r="K2757" i="1"/>
  <c r="L2756" i="1"/>
  <c r="K2756" i="1"/>
  <c r="L2755" i="1"/>
  <c r="K2755" i="1"/>
  <c r="L2754" i="1"/>
  <c r="K2754" i="1"/>
  <c r="L2753" i="1"/>
  <c r="K2753" i="1"/>
  <c r="L2752" i="1"/>
  <c r="K2752" i="1"/>
  <c r="L2751" i="1"/>
  <c r="K2751" i="1"/>
  <c r="L2750" i="1"/>
  <c r="K2750" i="1"/>
  <c r="L2749" i="1"/>
  <c r="K2749" i="1"/>
  <c r="L2748" i="1"/>
  <c r="K2748" i="1"/>
  <c r="L2747" i="1"/>
  <c r="K2747" i="1"/>
  <c r="L2746" i="1"/>
  <c r="K2746" i="1"/>
  <c r="L2745" i="1"/>
  <c r="K2745" i="1"/>
  <c r="L2744" i="1"/>
  <c r="K2744" i="1"/>
  <c r="L2743" i="1"/>
  <c r="K2743" i="1"/>
  <c r="L2742" i="1"/>
  <c r="K2742" i="1"/>
  <c r="L2741" i="1"/>
  <c r="K2741" i="1"/>
  <c r="L2740" i="1"/>
  <c r="K2740" i="1"/>
  <c r="L2739" i="1"/>
  <c r="K2739" i="1"/>
  <c r="L2738" i="1"/>
  <c r="K2738" i="1"/>
  <c r="L2737" i="1"/>
  <c r="K2737" i="1"/>
  <c r="L2736" i="1"/>
  <c r="K2736" i="1"/>
  <c r="L2735" i="1"/>
  <c r="K2735" i="1"/>
  <c r="L2734" i="1"/>
  <c r="K2734" i="1"/>
  <c r="L2733" i="1"/>
  <c r="K2733" i="1"/>
  <c r="L2732" i="1"/>
  <c r="K2732" i="1"/>
  <c r="L2731" i="1"/>
  <c r="K2731" i="1"/>
  <c r="L2730" i="1"/>
  <c r="K2730" i="1"/>
  <c r="L2729" i="1"/>
  <c r="K2729" i="1"/>
  <c r="L2728" i="1"/>
  <c r="K2728" i="1"/>
  <c r="L2727" i="1"/>
  <c r="K2727" i="1"/>
  <c r="L2726" i="1"/>
  <c r="K2726" i="1"/>
  <c r="L2725" i="1"/>
  <c r="K2725" i="1"/>
  <c r="L2724" i="1"/>
  <c r="K2724" i="1"/>
  <c r="L2723" i="1"/>
  <c r="K2723" i="1"/>
  <c r="L2722" i="1"/>
  <c r="K2722" i="1"/>
  <c r="L2721" i="1"/>
  <c r="K2721" i="1"/>
  <c r="L2720" i="1"/>
  <c r="K2720" i="1"/>
  <c r="L2719" i="1"/>
  <c r="K2719" i="1"/>
  <c r="L2718" i="1"/>
  <c r="K2718" i="1"/>
  <c r="L2717" i="1"/>
  <c r="K2717" i="1"/>
  <c r="L2716" i="1"/>
  <c r="K2716" i="1"/>
  <c r="L2715" i="1"/>
  <c r="K2715" i="1"/>
  <c r="L2714" i="1"/>
  <c r="K2714" i="1"/>
  <c r="L2713" i="1"/>
  <c r="K2713" i="1"/>
  <c r="L2712" i="1"/>
  <c r="K2712" i="1"/>
  <c r="L2711" i="1"/>
  <c r="K2711" i="1"/>
  <c r="L2710" i="1"/>
  <c r="K2710" i="1"/>
  <c r="L2709" i="1"/>
  <c r="K2709" i="1"/>
  <c r="L2708" i="1"/>
  <c r="K2708" i="1"/>
  <c r="L2707" i="1"/>
  <c r="K2707" i="1"/>
  <c r="L2706" i="1"/>
  <c r="K2706" i="1"/>
  <c r="L2705" i="1"/>
  <c r="K2705" i="1"/>
  <c r="L2704" i="1"/>
  <c r="K2704" i="1"/>
  <c r="L2703" i="1"/>
  <c r="K2703" i="1"/>
  <c r="L2702" i="1"/>
  <c r="K2702" i="1"/>
  <c r="L2701" i="1"/>
  <c r="K2701" i="1"/>
  <c r="L2700" i="1"/>
  <c r="K2700" i="1"/>
  <c r="L2699" i="1"/>
  <c r="K2699" i="1"/>
  <c r="L2698" i="1"/>
  <c r="K2698" i="1"/>
  <c r="L2697" i="1"/>
  <c r="K2697" i="1"/>
  <c r="L2696" i="1"/>
  <c r="K2696" i="1"/>
  <c r="L2695" i="1"/>
  <c r="K2695" i="1"/>
  <c r="L2694" i="1"/>
  <c r="K2694" i="1"/>
  <c r="L2693" i="1"/>
  <c r="K2693" i="1"/>
  <c r="L2692" i="1"/>
  <c r="K2692" i="1"/>
  <c r="L2691" i="1"/>
  <c r="K2691" i="1"/>
  <c r="L2690" i="1"/>
  <c r="K2690" i="1"/>
  <c r="L2689" i="1"/>
  <c r="K2689" i="1"/>
  <c r="L2688" i="1"/>
  <c r="K2688" i="1"/>
  <c r="L2687" i="1"/>
  <c r="K2687" i="1"/>
  <c r="L2686" i="1"/>
  <c r="K2686" i="1"/>
  <c r="L2685" i="1"/>
  <c r="K2685" i="1"/>
  <c r="L2684" i="1"/>
  <c r="K2684" i="1"/>
  <c r="L2683" i="1"/>
  <c r="K2683" i="1"/>
  <c r="L2682" i="1"/>
  <c r="K2682" i="1"/>
  <c r="L2681" i="1"/>
  <c r="K2681" i="1"/>
  <c r="L2680" i="1"/>
  <c r="K2680" i="1"/>
  <c r="L2679" i="1"/>
  <c r="K2679" i="1"/>
  <c r="L2678" i="1"/>
  <c r="K2678" i="1"/>
  <c r="L2677" i="1"/>
  <c r="K2677" i="1"/>
  <c r="L2676" i="1"/>
  <c r="K2676" i="1"/>
  <c r="L2675" i="1"/>
  <c r="K2675" i="1"/>
  <c r="L2674" i="1"/>
  <c r="K2674" i="1"/>
  <c r="L2673" i="1"/>
  <c r="K2673" i="1"/>
  <c r="L2672" i="1"/>
  <c r="K2672" i="1"/>
  <c r="L2671" i="1"/>
  <c r="K2671" i="1"/>
  <c r="L2670" i="1"/>
  <c r="K2670" i="1"/>
  <c r="L2669" i="1"/>
  <c r="K2669" i="1"/>
  <c r="L2668" i="1"/>
  <c r="K2668" i="1"/>
  <c r="L2667" i="1"/>
  <c r="K2667" i="1"/>
  <c r="L2666" i="1"/>
  <c r="K2666" i="1"/>
  <c r="L2665" i="1"/>
  <c r="K2665" i="1"/>
  <c r="L2664" i="1"/>
  <c r="K2664" i="1"/>
  <c r="L2663" i="1"/>
  <c r="K2663" i="1"/>
  <c r="L2662" i="1"/>
  <c r="K2662" i="1"/>
  <c r="L2661" i="1"/>
  <c r="K2661" i="1"/>
  <c r="L2660" i="1"/>
  <c r="K2660" i="1"/>
  <c r="L2659" i="1"/>
  <c r="K2659" i="1"/>
  <c r="L2658" i="1"/>
  <c r="K2658" i="1"/>
  <c r="L2657" i="1"/>
  <c r="K2657" i="1"/>
  <c r="L2656" i="1"/>
  <c r="K2656" i="1"/>
  <c r="L2655" i="1"/>
  <c r="K2655" i="1"/>
  <c r="L2654" i="1"/>
  <c r="K2654" i="1"/>
  <c r="L2653" i="1"/>
  <c r="K2653" i="1"/>
  <c r="L2652" i="1"/>
  <c r="K2652" i="1"/>
  <c r="L2651" i="1"/>
  <c r="K2651" i="1"/>
  <c r="L2650" i="1"/>
  <c r="K2650" i="1"/>
  <c r="L2649" i="1"/>
  <c r="K2649" i="1"/>
  <c r="L2648" i="1"/>
  <c r="K2648" i="1"/>
  <c r="L2647" i="1"/>
  <c r="K2647" i="1"/>
  <c r="L2646" i="1"/>
  <c r="K2646" i="1"/>
  <c r="L2645" i="1"/>
  <c r="K2645" i="1"/>
  <c r="L2644" i="1"/>
  <c r="K2644" i="1"/>
  <c r="L2643" i="1"/>
  <c r="K2643" i="1"/>
  <c r="L2642" i="1"/>
  <c r="K2642" i="1"/>
  <c r="L2641" i="1"/>
  <c r="K2641" i="1"/>
  <c r="L2640" i="1"/>
  <c r="K2640" i="1"/>
  <c r="L2639" i="1"/>
  <c r="K2639" i="1"/>
  <c r="L2638" i="1"/>
  <c r="K2638" i="1"/>
  <c r="L2637" i="1"/>
  <c r="K2637" i="1"/>
  <c r="L2636" i="1"/>
  <c r="K2636" i="1"/>
  <c r="L2635" i="1"/>
  <c r="K2635" i="1"/>
  <c r="L2634" i="1"/>
  <c r="K2634" i="1"/>
  <c r="L2633" i="1"/>
  <c r="K2633" i="1"/>
  <c r="L2632" i="1"/>
  <c r="K2632" i="1"/>
  <c r="L2631" i="1"/>
  <c r="K2631" i="1"/>
  <c r="L2630" i="1"/>
  <c r="K2630" i="1"/>
  <c r="L2629" i="1"/>
  <c r="K2629" i="1"/>
  <c r="L2628" i="1"/>
  <c r="K2628" i="1"/>
  <c r="L2627" i="1"/>
  <c r="K2627" i="1"/>
  <c r="L2626" i="1"/>
  <c r="K2626" i="1"/>
  <c r="L2625" i="1"/>
  <c r="K2625" i="1"/>
  <c r="L2624" i="1"/>
  <c r="K2624" i="1"/>
  <c r="L2623" i="1"/>
  <c r="K2623" i="1"/>
  <c r="L2622" i="1"/>
  <c r="K2622" i="1"/>
  <c r="L2621" i="1"/>
  <c r="K2621" i="1"/>
  <c r="L2620" i="1"/>
  <c r="K2620" i="1"/>
  <c r="L2619" i="1"/>
  <c r="K2619" i="1"/>
  <c r="L2618" i="1"/>
  <c r="K2618" i="1"/>
  <c r="L2617" i="1"/>
  <c r="K2617" i="1"/>
  <c r="L2616" i="1"/>
  <c r="K2616" i="1"/>
  <c r="L2615" i="1"/>
  <c r="K2615" i="1"/>
  <c r="L2614" i="1"/>
  <c r="K2614" i="1"/>
  <c r="L2613" i="1"/>
  <c r="K2613" i="1"/>
  <c r="L2612" i="1"/>
  <c r="K2612" i="1"/>
  <c r="L2611" i="1"/>
  <c r="K2611" i="1"/>
  <c r="L2610" i="1"/>
  <c r="K2610" i="1"/>
  <c r="L2609" i="1"/>
  <c r="K2609" i="1"/>
  <c r="L2608" i="1"/>
  <c r="K2608" i="1"/>
  <c r="L2607" i="1"/>
  <c r="K2607" i="1"/>
  <c r="L2606" i="1"/>
  <c r="K2606" i="1"/>
  <c r="L2605" i="1"/>
  <c r="K2605" i="1"/>
  <c r="L2604" i="1"/>
  <c r="K2604" i="1"/>
  <c r="L2603" i="1"/>
  <c r="K2603" i="1"/>
  <c r="L2602" i="1"/>
  <c r="K2602" i="1"/>
  <c r="L2601" i="1"/>
  <c r="K2601" i="1"/>
  <c r="L2600" i="1"/>
  <c r="K2600" i="1"/>
  <c r="L2599" i="1"/>
  <c r="K2599" i="1"/>
  <c r="L2598" i="1"/>
  <c r="K2598" i="1"/>
  <c r="L2597" i="1"/>
  <c r="K2597" i="1"/>
  <c r="L2596" i="1"/>
  <c r="K2596" i="1"/>
  <c r="L2595" i="1"/>
  <c r="K2595" i="1"/>
  <c r="L2594" i="1"/>
  <c r="K2594" i="1"/>
  <c r="L2593" i="1"/>
  <c r="K2593" i="1"/>
  <c r="L2592" i="1"/>
  <c r="K2592" i="1"/>
  <c r="L2591" i="1"/>
  <c r="K2591" i="1"/>
  <c r="L2590" i="1"/>
  <c r="K2590" i="1"/>
  <c r="L2589" i="1"/>
  <c r="K2589" i="1"/>
  <c r="L2588" i="1"/>
  <c r="K2588" i="1"/>
  <c r="L2587" i="1"/>
  <c r="K2587" i="1"/>
  <c r="L2586" i="1"/>
  <c r="K2586" i="1"/>
  <c r="L2585" i="1"/>
  <c r="K2585" i="1"/>
  <c r="L2584" i="1"/>
  <c r="K2584" i="1"/>
  <c r="L2583" i="1"/>
  <c r="K2583" i="1"/>
  <c r="L2582" i="1"/>
  <c r="K2582" i="1"/>
  <c r="L2581" i="1"/>
  <c r="K2581" i="1"/>
  <c r="L2580" i="1"/>
  <c r="K2580" i="1"/>
  <c r="L2579" i="1"/>
  <c r="K2579" i="1"/>
  <c r="L2578" i="1"/>
  <c r="K2578" i="1"/>
  <c r="L2577" i="1"/>
  <c r="K2577" i="1"/>
  <c r="L2576" i="1"/>
  <c r="K2576" i="1"/>
  <c r="L2575" i="1"/>
  <c r="K2575" i="1"/>
  <c r="L2574" i="1"/>
  <c r="K2574" i="1"/>
  <c r="L2573" i="1"/>
  <c r="K2573" i="1"/>
  <c r="L2572" i="1"/>
  <c r="K2572" i="1"/>
  <c r="L2571" i="1"/>
  <c r="K2571" i="1"/>
  <c r="L2570" i="1"/>
  <c r="K2570" i="1"/>
  <c r="L2569" i="1"/>
  <c r="K2569" i="1"/>
  <c r="L2568" i="1"/>
  <c r="K2568" i="1"/>
  <c r="L2567" i="1"/>
  <c r="K2567" i="1"/>
  <c r="L2566" i="1"/>
  <c r="K2566" i="1"/>
  <c r="L2565" i="1"/>
  <c r="K2565" i="1"/>
  <c r="L2564" i="1"/>
  <c r="K2564" i="1"/>
  <c r="L2563" i="1"/>
  <c r="K2563" i="1"/>
  <c r="L2562" i="1"/>
  <c r="K2562" i="1"/>
  <c r="L2561" i="1"/>
  <c r="K2561" i="1"/>
  <c r="L2560" i="1"/>
  <c r="K2560" i="1"/>
  <c r="L2559" i="1"/>
  <c r="K2559" i="1"/>
  <c r="L2558" i="1"/>
  <c r="K2558" i="1"/>
  <c r="L2557" i="1"/>
  <c r="K2557" i="1"/>
  <c r="L2556" i="1"/>
  <c r="K2556" i="1"/>
  <c r="L2555" i="1"/>
  <c r="K2555" i="1"/>
  <c r="L2554" i="1"/>
  <c r="K2554" i="1"/>
  <c r="L2553" i="1"/>
  <c r="K2553" i="1"/>
  <c r="L2552" i="1"/>
  <c r="K2552" i="1"/>
  <c r="L2551" i="1"/>
  <c r="K2551" i="1"/>
  <c r="L2550" i="1"/>
  <c r="K2550" i="1"/>
  <c r="L2549" i="1"/>
  <c r="K2549" i="1"/>
  <c r="L2548" i="1"/>
  <c r="K2548" i="1"/>
  <c r="L2547" i="1"/>
  <c r="K2547" i="1"/>
  <c r="L2546" i="1"/>
  <c r="K2546" i="1"/>
  <c r="L2545" i="1"/>
  <c r="K2545" i="1"/>
  <c r="L2544" i="1"/>
  <c r="K2544" i="1"/>
  <c r="L2543" i="1"/>
  <c r="K2543" i="1"/>
  <c r="L2542" i="1"/>
  <c r="K2542" i="1"/>
  <c r="L2541" i="1"/>
  <c r="K2541" i="1"/>
  <c r="L2540" i="1"/>
  <c r="K2540" i="1"/>
  <c r="L2539" i="1"/>
  <c r="K2539" i="1"/>
  <c r="L2538" i="1"/>
  <c r="K2538" i="1"/>
  <c r="L2537" i="1"/>
  <c r="K2537" i="1"/>
  <c r="L2536" i="1"/>
  <c r="K2536" i="1"/>
  <c r="L2535" i="1"/>
  <c r="K2535" i="1"/>
  <c r="L2534" i="1"/>
  <c r="K2534" i="1"/>
  <c r="L2533" i="1"/>
  <c r="K2533" i="1"/>
  <c r="L2532" i="1"/>
  <c r="K2532" i="1"/>
  <c r="L2531" i="1"/>
  <c r="K2531" i="1"/>
  <c r="L2530" i="1"/>
  <c r="K2530" i="1"/>
  <c r="L2529" i="1"/>
  <c r="K2529" i="1"/>
  <c r="L2528" i="1"/>
  <c r="K2528" i="1"/>
  <c r="L2527" i="1"/>
  <c r="K2527" i="1"/>
  <c r="L2526" i="1"/>
  <c r="K2526" i="1"/>
  <c r="L2525" i="1"/>
  <c r="K2525" i="1"/>
  <c r="L2524" i="1"/>
  <c r="K2524" i="1"/>
  <c r="L2523" i="1"/>
  <c r="K2523" i="1"/>
  <c r="L2522" i="1"/>
  <c r="K2522" i="1"/>
  <c r="L2521" i="1"/>
  <c r="K2521" i="1"/>
  <c r="L2520" i="1"/>
  <c r="K2520" i="1"/>
  <c r="L2519" i="1"/>
  <c r="K2519" i="1"/>
  <c r="L2518" i="1"/>
  <c r="K2518" i="1"/>
  <c r="L2517" i="1"/>
  <c r="K2517" i="1"/>
  <c r="L2516" i="1"/>
  <c r="K2516" i="1"/>
  <c r="L2515" i="1"/>
  <c r="K2515" i="1"/>
  <c r="L2514" i="1"/>
  <c r="K2514" i="1"/>
  <c r="L2513" i="1"/>
  <c r="K2513" i="1"/>
  <c r="L2512" i="1"/>
  <c r="K2512" i="1"/>
  <c r="L2511" i="1"/>
  <c r="K2511" i="1"/>
  <c r="L2510" i="1"/>
  <c r="K2510" i="1"/>
  <c r="L2509" i="1"/>
  <c r="K2509" i="1"/>
  <c r="L2508" i="1"/>
  <c r="K2508" i="1"/>
  <c r="L2507" i="1"/>
  <c r="K2507" i="1"/>
  <c r="L2506" i="1"/>
  <c r="K2506" i="1"/>
  <c r="L2505" i="1"/>
  <c r="K2505" i="1"/>
  <c r="L2504" i="1"/>
  <c r="K2504" i="1"/>
  <c r="L2503" i="1"/>
  <c r="K2503" i="1"/>
  <c r="L2502" i="1"/>
  <c r="K2502" i="1"/>
  <c r="L2501" i="1"/>
  <c r="K2501" i="1"/>
  <c r="L2500" i="1"/>
  <c r="K2500" i="1"/>
  <c r="L2499" i="1"/>
  <c r="K2499" i="1"/>
  <c r="L2498" i="1"/>
  <c r="K2498" i="1"/>
  <c r="L2497" i="1"/>
  <c r="K2497" i="1"/>
  <c r="L2496" i="1"/>
  <c r="K2496" i="1"/>
  <c r="L2495" i="1"/>
  <c r="K2495" i="1"/>
  <c r="L2494" i="1"/>
  <c r="K2494" i="1"/>
  <c r="L2493" i="1"/>
  <c r="K2493" i="1"/>
  <c r="L2492" i="1"/>
  <c r="K2492" i="1"/>
  <c r="L2491" i="1"/>
  <c r="K2491" i="1"/>
  <c r="L2490" i="1"/>
  <c r="K2490" i="1"/>
  <c r="L2489" i="1"/>
  <c r="K2489" i="1"/>
  <c r="L2488" i="1"/>
  <c r="K2488" i="1"/>
  <c r="L2487" i="1"/>
  <c r="K2487" i="1"/>
  <c r="L2486" i="1"/>
  <c r="K2486" i="1"/>
  <c r="L2485" i="1"/>
  <c r="K2485" i="1"/>
  <c r="L2484" i="1"/>
  <c r="K2484" i="1"/>
  <c r="L2483" i="1"/>
  <c r="K2483" i="1"/>
  <c r="L2482" i="1"/>
  <c r="K2482" i="1"/>
  <c r="L2481" i="1"/>
  <c r="K2481" i="1"/>
  <c r="L2480" i="1"/>
  <c r="K2480" i="1"/>
  <c r="L2479" i="1"/>
  <c r="K2479" i="1"/>
  <c r="L2478" i="1"/>
  <c r="K2478" i="1"/>
  <c r="L2477" i="1"/>
  <c r="K2477" i="1"/>
  <c r="L2476" i="1"/>
  <c r="K2476" i="1"/>
  <c r="L2475" i="1"/>
  <c r="K2475" i="1"/>
  <c r="L2474" i="1"/>
  <c r="K2474" i="1"/>
  <c r="L2473" i="1"/>
  <c r="K2473" i="1"/>
  <c r="L2472" i="1"/>
  <c r="K2472" i="1"/>
  <c r="L2471" i="1"/>
  <c r="K2471" i="1"/>
  <c r="L2470" i="1"/>
  <c r="K2470" i="1"/>
  <c r="L2469" i="1"/>
  <c r="K2469" i="1"/>
  <c r="L2468" i="1"/>
  <c r="K2468" i="1"/>
  <c r="L2467" i="1"/>
  <c r="K2467" i="1"/>
  <c r="L2466" i="1"/>
  <c r="K2466" i="1"/>
  <c r="L2465" i="1"/>
  <c r="K2465" i="1"/>
  <c r="L2464" i="1"/>
  <c r="K2464" i="1"/>
  <c r="L2463" i="1"/>
  <c r="K2463" i="1"/>
  <c r="L2462" i="1"/>
  <c r="K2462" i="1"/>
  <c r="L2461" i="1"/>
  <c r="K2461" i="1"/>
  <c r="L2460" i="1"/>
  <c r="K2460" i="1"/>
  <c r="L2459" i="1"/>
  <c r="K2459" i="1"/>
  <c r="L2458" i="1"/>
  <c r="K2458" i="1"/>
  <c r="L2457" i="1"/>
  <c r="K2457" i="1"/>
  <c r="L2456" i="1"/>
  <c r="K2456" i="1"/>
  <c r="L2455" i="1"/>
  <c r="K2455" i="1"/>
  <c r="L2454" i="1"/>
  <c r="K2454" i="1"/>
  <c r="L2453" i="1"/>
  <c r="K2453" i="1"/>
  <c r="L2452" i="1"/>
  <c r="K2452" i="1"/>
  <c r="L2451" i="1"/>
  <c r="K2451" i="1"/>
  <c r="L2450" i="1"/>
  <c r="K2450" i="1"/>
  <c r="L2449" i="1"/>
  <c r="K2449" i="1"/>
  <c r="L2448" i="1"/>
  <c r="K2448" i="1"/>
  <c r="L2447" i="1"/>
  <c r="K2447" i="1"/>
  <c r="L2446" i="1"/>
  <c r="K2446" i="1"/>
  <c r="L2445" i="1"/>
  <c r="K2445" i="1"/>
  <c r="L2444" i="1"/>
  <c r="K2444" i="1"/>
  <c r="L2443" i="1"/>
  <c r="K2443" i="1"/>
  <c r="L2442" i="1"/>
  <c r="K2442" i="1"/>
  <c r="L2441" i="1"/>
  <c r="K2441" i="1"/>
  <c r="L2440" i="1"/>
  <c r="K2440" i="1"/>
  <c r="L2439" i="1"/>
  <c r="K2439" i="1"/>
  <c r="L2438" i="1"/>
  <c r="K2438" i="1"/>
  <c r="L2437" i="1"/>
  <c r="K2437" i="1"/>
  <c r="L2436" i="1"/>
  <c r="K2436" i="1"/>
  <c r="L2435" i="1"/>
  <c r="K2435" i="1"/>
  <c r="L2434" i="1"/>
  <c r="K2434" i="1"/>
  <c r="L2433" i="1"/>
  <c r="K2433" i="1"/>
  <c r="L2432" i="1"/>
  <c r="K2432" i="1"/>
  <c r="L2431" i="1"/>
  <c r="K2431" i="1"/>
  <c r="L2430" i="1"/>
  <c r="K2430" i="1"/>
  <c r="L2429" i="1"/>
  <c r="K2429" i="1"/>
  <c r="L2428" i="1"/>
  <c r="K2428" i="1"/>
  <c r="L2427" i="1"/>
  <c r="K2427" i="1"/>
  <c r="L2426" i="1"/>
  <c r="K2426" i="1"/>
  <c r="L2425" i="1"/>
  <c r="K2425" i="1"/>
  <c r="L2424" i="1"/>
  <c r="K2424" i="1"/>
  <c r="L2423" i="1"/>
  <c r="K2423" i="1"/>
  <c r="L2422" i="1"/>
  <c r="K2422" i="1"/>
  <c r="L2421" i="1"/>
  <c r="K2421" i="1"/>
  <c r="L2420" i="1"/>
  <c r="K2420" i="1"/>
  <c r="L2419" i="1"/>
  <c r="K2419" i="1"/>
  <c r="L2418" i="1"/>
  <c r="K2418" i="1"/>
  <c r="L2417" i="1"/>
  <c r="K2417" i="1"/>
  <c r="L2416" i="1"/>
  <c r="K2416" i="1"/>
  <c r="L2415" i="1"/>
  <c r="K2415" i="1"/>
  <c r="L2414" i="1"/>
  <c r="K2414" i="1"/>
  <c r="L2413" i="1"/>
  <c r="K2413" i="1"/>
  <c r="L2412" i="1"/>
  <c r="K2412" i="1"/>
  <c r="L2411" i="1"/>
  <c r="K2411" i="1"/>
  <c r="L2410" i="1"/>
  <c r="K2410" i="1"/>
  <c r="L2409" i="1"/>
  <c r="K2409" i="1"/>
  <c r="L2408" i="1"/>
  <c r="K2408" i="1"/>
  <c r="L2407" i="1"/>
  <c r="K2407" i="1"/>
  <c r="L2406" i="1"/>
  <c r="K2406" i="1"/>
  <c r="L2405" i="1"/>
  <c r="K2405" i="1"/>
  <c r="L2404" i="1"/>
  <c r="K2404" i="1"/>
  <c r="L2403" i="1"/>
  <c r="K2403" i="1"/>
  <c r="L2402" i="1"/>
  <c r="K2402" i="1"/>
  <c r="L2401" i="1"/>
  <c r="K2401" i="1"/>
  <c r="L2400" i="1"/>
  <c r="K2400" i="1"/>
  <c r="L2399" i="1"/>
  <c r="K2399" i="1"/>
  <c r="L2398" i="1"/>
  <c r="K2398" i="1"/>
  <c r="L2397" i="1"/>
  <c r="K2397" i="1"/>
  <c r="L2396" i="1"/>
  <c r="K2396" i="1"/>
  <c r="L2395" i="1"/>
  <c r="K2395" i="1"/>
  <c r="L2394" i="1"/>
  <c r="K2394" i="1"/>
  <c r="L2393" i="1"/>
  <c r="K2393" i="1"/>
  <c r="L2392" i="1"/>
  <c r="K2392" i="1"/>
  <c r="L2391" i="1"/>
  <c r="K2391" i="1"/>
  <c r="L2390" i="1"/>
  <c r="K2390" i="1"/>
  <c r="L2389" i="1"/>
  <c r="K2389" i="1"/>
  <c r="L2388" i="1"/>
  <c r="K2388" i="1"/>
  <c r="L2387" i="1"/>
  <c r="K2387" i="1"/>
  <c r="L2386" i="1"/>
  <c r="K2386" i="1"/>
  <c r="L2385" i="1"/>
  <c r="K2385" i="1"/>
  <c r="L2384" i="1"/>
  <c r="K2384" i="1"/>
  <c r="L2383" i="1"/>
  <c r="K2383" i="1"/>
  <c r="L2382" i="1"/>
  <c r="K2382" i="1"/>
  <c r="L2381" i="1"/>
  <c r="K2381" i="1"/>
  <c r="L2380" i="1"/>
  <c r="K2380" i="1"/>
  <c r="L2379" i="1"/>
  <c r="K2379" i="1"/>
  <c r="L2378" i="1"/>
  <c r="K2378" i="1"/>
  <c r="L2377" i="1"/>
  <c r="K2377" i="1"/>
  <c r="L2376" i="1"/>
  <c r="K2376" i="1"/>
  <c r="L2375" i="1"/>
  <c r="K2375" i="1"/>
  <c r="L2374" i="1"/>
  <c r="K2374" i="1"/>
  <c r="L2373" i="1"/>
  <c r="K2373" i="1"/>
  <c r="L2372" i="1"/>
  <c r="K2372" i="1"/>
  <c r="L2371" i="1"/>
  <c r="K2371" i="1"/>
  <c r="L2370" i="1"/>
  <c r="K2370" i="1"/>
  <c r="L2369" i="1"/>
  <c r="K2369" i="1"/>
  <c r="L2368" i="1"/>
  <c r="K2368" i="1"/>
  <c r="L2367" i="1"/>
  <c r="K2367" i="1"/>
  <c r="L2366" i="1"/>
  <c r="K2366" i="1"/>
  <c r="L2365" i="1"/>
  <c r="K2365" i="1"/>
  <c r="L2364" i="1"/>
  <c r="K2364" i="1"/>
  <c r="L2363" i="1"/>
  <c r="K2363" i="1"/>
  <c r="L2362" i="1"/>
  <c r="K2362" i="1"/>
  <c r="L2361" i="1"/>
  <c r="K2361" i="1"/>
  <c r="L2360" i="1"/>
  <c r="K2360" i="1"/>
  <c r="L2359" i="1"/>
  <c r="K2359" i="1"/>
  <c r="L2358" i="1"/>
  <c r="K2358" i="1"/>
  <c r="L2357" i="1"/>
  <c r="K2357" i="1"/>
  <c r="L2356" i="1"/>
  <c r="K2356" i="1"/>
  <c r="L2355" i="1"/>
  <c r="K2355" i="1"/>
  <c r="L2354" i="1"/>
  <c r="K2354" i="1"/>
  <c r="L2353" i="1"/>
  <c r="K2353" i="1"/>
  <c r="L2352" i="1"/>
  <c r="K2352" i="1"/>
  <c r="L2351" i="1"/>
  <c r="K2351" i="1"/>
  <c r="L2350" i="1"/>
  <c r="K2350" i="1"/>
  <c r="L2349" i="1"/>
  <c r="K2349" i="1"/>
  <c r="L2348" i="1"/>
  <c r="K2348" i="1"/>
  <c r="L2347" i="1"/>
  <c r="K2347" i="1"/>
  <c r="L2346" i="1"/>
  <c r="K2346" i="1"/>
  <c r="L2345" i="1"/>
  <c r="K2345" i="1"/>
  <c r="L2344" i="1"/>
  <c r="K2344" i="1"/>
  <c r="L2343" i="1"/>
  <c r="K2343" i="1"/>
  <c r="L2342" i="1"/>
  <c r="K2342" i="1"/>
  <c r="L2341" i="1"/>
  <c r="K2341" i="1"/>
  <c r="L2340" i="1"/>
  <c r="K2340" i="1"/>
  <c r="L2339" i="1"/>
  <c r="K2339" i="1"/>
  <c r="L2338" i="1"/>
  <c r="K2338" i="1"/>
  <c r="L2337" i="1"/>
  <c r="K2337" i="1"/>
  <c r="L2336" i="1"/>
  <c r="K2336" i="1"/>
  <c r="L2335" i="1"/>
  <c r="K2335" i="1"/>
  <c r="L2334" i="1"/>
  <c r="K2334" i="1"/>
  <c r="L2333" i="1"/>
  <c r="K2333" i="1"/>
  <c r="L2332" i="1"/>
  <c r="K2332" i="1"/>
  <c r="L2331" i="1"/>
  <c r="K2331" i="1"/>
  <c r="L2330" i="1"/>
  <c r="K2330" i="1"/>
  <c r="L2329" i="1"/>
  <c r="K2329" i="1"/>
  <c r="L2328" i="1"/>
  <c r="K2328" i="1"/>
  <c r="L2327" i="1"/>
  <c r="K2327" i="1"/>
  <c r="L2326" i="1"/>
  <c r="K2326" i="1"/>
  <c r="L2325" i="1"/>
  <c r="K2325" i="1"/>
  <c r="L2324" i="1"/>
  <c r="K2324" i="1"/>
  <c r="L2323" i="1"/>
  <c r="K2323" i="1"/>
  <c r="L2322" i="1"/>
  <c r="K2322" i="1"/>
  <c r="L2321" i="1"/>
  <c r="K2321" i="1"/>
  <c r="L2320" i="1"/>
  <c r="K2320" i="1"/>
  <c r="L2319" i="1"/>
  <c r="K2319" i="1"/>
  <c r="L2318" i="1"/>
  <c r="K2318" i="1"/>
  <c r="L2317" i="1"/>
  <c r="K2317" i="1"/>
  <c r="L2316" i="1"/>
  <c r="K2316" i="1"/>
  <c r="L2315" i="1"/>
  <c r="K2315" i="1"/>
  <c r="L2314" i="1"/>
  <c r="K2314" i="1"/>
  <c r="L2313" i="1"/>
  <c r="K2313" i="1"/>
  <c r="L2312" i="1"/>
  <c r="K2312" i="1"/>
  <c r="L2311" i="1"/>
  <c r="K2311" i="1"/>
  <c r="L2310" i="1"/>
  <c r="K2310" i="1"/>
  <c r="L2309" i="1"/>
  <c r="K2309" i="1"/>
  <c r="L2308" i="1"/>
  <c r="K2308" i="1"/>
  <c r="L2307" i="1"/>
  <c r="K2307" i="1"/>
  <c r="L2306" i="1"/>
  <c r="K2306" i="1"/>
  <c r="L2305" i="1"/>
  <c r="K2305" i="1"/>
  <c r="L2304" i="1"/>
  <c r="K2304" i="1"/>
  <c r="L2303" i="1"/>
  <c r="K2303" i="1"/>
  <c r="L2302" i="1"/>
  <c r="K2302" i="1"/>
  <c r="L2301" i="1"/>
  <c r="K2301" i="1"/>
  <c r="L2300" i="1"/>
  <c r="K2300" i="1"/>
  <c r="L2299" i="1"/>
  <c r="K2299" i="1"/>
  <c r="L2298" i="1"/>
  <c r="K2298" i="1"/>
  <c r="L2297" i="1"/>
  <c r="K2297" i="1"/>
  <c r="L2296" i="1"/>
  <c r="K2296" i="1"/>
  <c r="L2295" i="1"/>
  <c r="K2295" i="1"/>
  <c r="L2294" i="1"/>
  <c r="K2294" i="1"/>
  <c r="L2293" i="1"/>
  <c r="K2293" i="1"/>
  <c r="L2292" i="1"/>
  <c r="K2292" i="1"/>
  <c r="L2291" i="1"/>
  <c r="K2291" i="1"/>
  <c r="L2290" i="1"/>
  <c r="K2290" i="1"/>
  <c r="L2289" i="1"/>
  <c r="K2289" i="1"/>
  <c r="L2288" i="1"/>
  <c r="K2288" i="1"/>
  <c r="L2287" i="1"/>
  <c r="K2287" i="1"/>
  <c r="L2286" i="1"/>
  <c r="K2286" i="1"/>
  <c r="L2285" i="1"/>
  <c r="K2285" i="1"/>
  <c r="L2284" i="1"/>
  <c r="K2284" i="1"/>
  <c r="L2283" i="1"/>
  <c r="K2283" i="1"/>
  <c r="L2282" i="1"/>
  <c r="K2282" i="1"/>
  <c r="L2281" i="1"/>
  <c r="K2281" i="1"/>
  <c r="L2280" i="1"/>
  <c r="K2280" i="1"/>
  <c r="L2279" i="1"/>
  <c r="K2279" i="1"/>
  <c r="L2278" i="1"/>
  <c r="K2278" i="1"/>
  <c r="L2277" i="1"/>
  <c r="K2277" i="1"/>
  <c r="L2276" i="1"/>
  <c r="K2276" i="1"/>
  <c r="L2275" i="1"/>
  <c r="K2275" i="1"/>
  <c r="L2274" i="1"/>
  <c r="K2274" i="1"/>
  <c r="L2273" i="1"/>
  <c r="K2273" i="1"/>
  <c r="L2272" i="1"/>
  <c r="K2272" i="1"/>
  <c r="L2271" i="1"/>
  <c r="K2271" i="1"/>
  <c r="L2270" i="1"/>
  <c r="K2270" i="1"/>
  <c r="L2269" i="1"/>
  <c r="K2269" i="1"/>
  <c r="L2268" i="1"/>
  <c r="K2268" i="1"/>
  <c r="L2267" i="1"/>
  <c r="K2267" i="1"/>
  <c r="L2266" i="1"/>
  <c r="K2266" i="1"/>
  <c r="L2265" i="1"/>
  <c r="K2265" i="1"/>
  <c r="L2264" i="1"/>
  <c r="K2264" i="1"/>
  <c r="L2263" i="1"/>
  <c r="K2263" i="1"/>
  <c r="L2262" i="1"/>
  <c r="K2262" i="1"/>
  <c r="L2261" i="1"/>
  <c r="K2261" i="1"/>
  <c r="L2260" i="1"/>
  <c r="K2260" i="1"/>
  <c r="L2259" i="1"/>
  <c r="K2259" i="1"/>
  <c r="L2258" i="1"/>
  <c r="K2258" i="1"/>
  <c r="L2257" i="1"/>
  <c r="K2257" i="1"/>
  <c r="L2256" i="1"/>
  <c r="K2256" i="1"/>
  <c r="L2255" i="1"/>
  <c r="K2255" i="1"/>
  <c r="L2254" i="1"/>
  <c r="K2254" i="1"/>
  <c r="L2253" i="1"/>
  <c r="K2253" i="1"/>
  <c r="L2252" i="1"/>
  <c r="K2252" i="1"/>
  <c r="L2251" i="1"/>
  <c r="K2251" i="1"/>
  <c r="L2250" i="1"/>
  <c r="K2250" i="1"/>
  <c r="L2249" i="1"/>
  <c r="K2249" i="1"/>
  <c r="L2248" i="1"/>
  <c r="K2248" i="1"/>
  <c r="L2247" i="1"/>
  <c r="K2247" i="1"/>
  <c r="L2246" i="1"/>
  <c r="K2246" i="1"/>
  <c r="L2245" i="1"/>
  <c r="K2245" i="1"/>
  <c r="L2244" i="1"/>
  <c r="K2244" i="1"/>
  <c r="L2243" i="1"/>
  <c r="K2243" i="1"/>
  <c r="L2242" i="1"/>
  <c r="K2242" i="1"/>
  <c r="L2241" i="1"/>
  <c r="K2241" i="1"/>
  <c r="L2240" i="1"/>
  <c r="K2240" i="1"/>
  <c r="L2239" i="1"/>
  <c r="K2239" i="1"/>
  <c r="L2238" i="1"/>
  <c r="K2238" i="1"/>
  <c r="L2237" i="1"/>
  <c r="K2237" i="1"/>
  <c r="L2236" i="1"/>
  <c r="K2236" i="1"/>
  <c r="L2235" i="1"/>
  <c r="K2235" i="1"/>
  <c r="L2234" i="1"/>
  <c r="K2234" i="1"/>
  <c r="L2233" i="1"/>
  <c r="K2233" i="1"/>
  <c r="L2232" i="1"/>
  <c r="K2232" i="1"/>
  <c r="L2231" i="1"/>
  <c r="K2231" i="1"/>
  <c r="L2230" i="1"/>
  <c r="K2230" i="1"/>
  <c r="L2229" i="1"/>
  <c r="K2229" i="1"/>
  <c r="L2228" i="1"/>
  <c r="K2228" i="1"/>
  <c r="L2227" i="1"/>
  <c r="K2227" i="1"/>
  <c r="L2226" i="1"/>
  <c r="K2226" i="1"/>
  <c r="L2225" i="1"/>
  <c r="K2225" i="1"/>
  <c r="L2224" i="1"/>
  <c r="K2224" i="1"/>
  <c r="L2223" i="1"/>
  <c r="K2223" i="1"/>
  <c r="L2222" i="1"/>
  <c r="K2222" i="1"/>
  <c r="L2221" i="1"/>
  <c r="K2221" i="1"/>
  <c r="L2220" i="1"/>
  <c r="K2220" i="1"/>
  <c r="L2219" i="1"/>
  <c r="K2219" i="1"/>
  <c r="L2218" i="1"/>
  <c r="K2218" i="1"/>
  <c r="L2217" i="1"/>
  <c r="K2217" i="1"/>
  <c r="L2216" i="1"/>
  <c r="K2216" i="1"/>
  <c r="L2215" i="1"/>
  <c r="K2215" i="1"/>
  <c r="L2214" i="1"/>
  <c r="K2214" i="1"/>
  <c r="L2213" i="1"/>
  <c r="K2213" i="1"/>
  <c r="L2212" i="1"/>
  <c r="K2212" i="1"/>
  <c r="L2211" i="1"/>
  <c r="K2211" i="1"/>
  <c r="L2210" i="1"/>
  <c r="K2210" i="1"/>
  <c r="L2209" i="1"/>
  <c r="K2209" i="1"/>
  <c r="L2208" i="1"/>
  <c r="K2208" i="1"/>
  <c r="L2207" i="1"/>
  <c r="K2207" i="1"/>
  <c r="L2206" i="1"/>
  <c r="K2206" i="1"/>
  <c r="L2205" i="1"/>
  <c r="K2205" i="1"/>
  <c r="L2204" i="1"/>
  <c r="K2204" i="1"/>
  <c r="L2203" i="1"/>
  <c r="K2203" i="1"/>
  <c r="L2202" i="1"/>
  <c r="K2202" i="1"/>
  <c r="L2201" i="1"/>
  <c r="K2201" i="1"/>
  <c r="L2200" i="1"/>
  <c r="K2200" i="1"/>
  <c r="L2199" i="1"/>
  <c r="K2199" i="1"/>
  <c r="L2198" i="1"/>
  <c r="K2198" i="1"/>
  <c r="L2197" i="1"/>
  <c r="K2197" i="1"/>
  <c r="L2196" i="1"/>
  <c r="K2196" i="1"/>
  <c r="L2195" i="1"/>
  <c r="K2195" i="1"/>
  <c r="L2194" i="1"/>
  <c r="K2194" i="1"/>
  <c r="L2193" i="1"/>
  <c r="K2193" i="1"/>
  <c r="L2192" i="1"/>
  <c r="K2192" i="1"/>
  <c r="L2191" i="1"/>
  <c r="K2191" i="1"/>
  <c r="L2190" i="1"/>
  <c r="K2190" i="1"/>
  <c r="L2189" i="1"/>
  <c r="K2189" i="1"/>
  <c r="L2188" i="1"/>
  <c r="K2188" i="1"/>
  <c r="L2187" i="1"/>
  <c r="K2187" i="1"/>
  <c r="L2186" i="1"/>
  <c r="K2186" i="1"/>
  <c r="L2185" i="1"/>
  <c r="K2185" i="1"/>
  <c r="L2184" i="1"/>
  <c r="K2184" i="1"/>
  <c r="L2183" i="1"/>
  <c r="K2183" i="1"/>
  <c r="L2182" i="1"/>
  <c r="K2182" i="1"/>
  <c r="L2181" i="1"/>
  <c r="K2181" i="1"/>
  <c r="L2180" i="1"/>
  <c r="K2180" i="1"/>
  <c r="L2179" i="1"/>
  <c r="K2179" i="1"/>
  <c r="L2178" i="1"/>
  <c r="K2178" i="1"/>
  <c r="L2177" i="1"/>
  <c r="K2177" i="1"/>
  <c r="L2176" i="1"/>
  <c r="K2176" i="1"/>
  <c r="L2175" i="1"/>
  <c r="K2175" i="1"/>
  <c r="L2174" i="1"/>
  <c r="K2174" i="1"/>
  <c r="L2173" i="1"/>
  <c r="K2173" i="1"/>
  <c r="L2172" i="1"/>
  <c r="K2172" i="1"/>
  <c r="L2171" i="1"/>
  <c r="K2171" i="1"/>
  <c r="L2170" i="1"/>
  <c r="K2170" i="1"/>
  <c r="L2169" i="1"/>
  <c r="K2169" i="1"/>
  <c r="L2168" i="1"/>
  <c r="K2168" i="1"/>
  <c r="L2167" i="1"/>
  <c r="K2167" i="1"/>
  <c r="L2166" i="1"/>
  <c r="K2166" i="1"/>
  <c r="L2165" i="1"/>
  <c r="K2165" i="1"/>
  <c r="L2164" i="1"/>
  <c r="K2164" i="1"/>
  <c r="L2163" i="1"/>
  <c r="K2163" i="1"/>
  <c r="L2162" i="1"/>
  <c r="K2162" i="1"/>
  <c r="L2161" i="1"/>
  <c r="K2161" i="1"/>
  <c r="L2160" i="1"/>
  <c r="K2160" i="1"/>
  <c r="L2159" i="1"/>
  <c r="K2159" i="1"/>
  <c r="L2158" i="1"/>
  <c r="K2158" i="1"/>
  <c r="L2157" i="1"/>
  <c r="K2157" i="1"/>
  <c r="L2156" i="1"/>
  <c r="K2156" i="1"/>
  <c r="L2155" i="1"/>
  <c r="K2155" i="1"/>
  <c r="L2154" i="1"/>
  <c r="K2154" i="1"/>
  <c r="L2153" i="1"/>
  <c r="K2153" i="1"/>
  <c r="L2152" i="1"/>
  <c r="K2152" i="1"/>
  <c r="L2151" i="1"/>
  <c r="K2151" i="1"/>
  <c r="L2150" i="1"/>
  <c r="K2150" i="1"/>
  <c r="L2149" i="1"/>
  <c r="K2149" i="1"/>
  <c r="L2148" i="1"/>
  <c r="K2148" i="1"/>
  <c r="L2147" i="1"/>
  <c r="K2147" i="1"/>
  <c r="L2146" i="1"/>
  <c r="K2146" i="1"/>
  <c r="L2145" i="1"/>
  <c r="K2145" i="1"/>
  <c r="L2144" i="1"/>
  <c r="K2144" i="1"/>
  <c r="L2143" i="1"/>
  <c r="K2143" i="1"/>
  <c r="L2142" i="1"/>
  <c r="K2142" i="1"/>
  <c r="L2141" i="1"/>
  <c r="K2141" i="1"/>
  <c r="L2140" i="1"/>
  <c r="K2140" i="1"/>
  <c r="L2139" i="1"/>
  <c r="K2139" i="1"/>
  <c r="L2138" i="1"/>
  <c r="K2138" i="1"/>
  <c r="L2137" i="1"/>
  <c r="K2137" i="1"/>
  <c r="L2136" i="1"/>
  <c r="K2136" i="1"/>
  <c r="L2135" i="1"/>
  <c r="K2135" i="1"/>
  <c r="L2134" i="1"/>
  <c r="K2134" i="1"/>
  <c r="L2133" i="1"/>
  <c r="K2133" i="1"/>
  <c r="L2132" i="1"/>
  <c r="K2132" i="1"/>
  <c r="L2131" i="1"/>
  <c r="K2131" i="1"/>
  <c r="L2130" i="1"/>
  <c r="K2130" i="1"/>
  <c r="L2129" i="1"/>
  <c r="K2129" i="1"/>
  <c r="L2128" i="1"/>
  <c r="K2128" i="1"/>
  <c r="L2127" i="1"/>
  <c r="K2127" i="1"/>
  <c r="L2126" i="1"/>
  <c r="K2126" i="1"/>
  <c r="L2125" i="1"/>
  <c r="K2125" i="1"/>
  <c r="L2124" i="1"/>
  <c r="K2124" i="1"/>
  <c r="L2123" i="1"/>
  <c r="K2123" i="1"/>
  <c r="L2122" i="1"/>
  <c r="K2122" i="1"/>
  <c r="L2121" i="1"/>
  <c r="K2121" i="1"/>
  <c r="L2120" i="1"/>
  <c r="K2120" i="1"/>
  <c r="L2119" i="1"/>
  <c r="K2119" i="1"/>
  <c r="L2118" i="1"/>
  <c r="K2118" i="1"/>
  <c r="L2117" i="1"/>
  <c r="K2117" i="1"/>
  <c r="L2116" i="1"/>
  <c r="K2116" i="1"/>
  <c r="L2115" i="1"/>
  <c r="K2115" i="1"/>
  <c r="L2114" i="1"/>
  <c r="K2114" i="1"/>
  <c r="L2113" i="1"/>
  <c r="K2113" i="1"/>
  <c r="L2112" i="1"/>
  <c r="K2112" i="1"/>
  <c r="L2111" i="1"/>
  <c r="K2111" i="1"/>
  <c r="L2110" i="1"/>
  <c r="K2110" i="1"/>
  <c r="L2109" i="1"/>
  <c r="K2109" i="1"/>
  <c r="L2108" i="1"/>
  <c r="K2108" i="1"/>
  <c r="L2107" i="1"/>
  <c r="K2107" i="1"/>
  <c r="L2106" i="1"/>
  <c r="K2106" i="1"/>
  <c r="L2105" i="1"/>
  <c r="K2105" i="1"/>
  <c r="L2104" i="1"/>
  <c r="K2104" i="1"/>
  <c r="L2103" i="1"/>
  <c r="K2103" i="1"/>
  <c r="L2102" i="1"/>
  <c r="K2102" i="1"/>
  <c r="L2101" i="1"/>
  <c r="K2101" i="1"/>
  <c r="L2100" i="1"/>
  <c r="K2100" i="1"/>
  <c r="L2099" i="1"/>
  <c r="K2099" i="1"/>
  <c r="L2098" i="1"/>
  <c r="K2098" i="1"/>
  <c r="L2097" i="1"/>
  <c r="K2097" i="1"/>
  <c r="L2096" i="1"/>
  <c r="K2096" i="1"/>
  <c r="L2095" i="1"/>
  <c r="K2095" i="1"/>
  <c r="L2094" i="1"/>
  <c r="K2094" i="1"/>
  <c r="L2093" i="1"/>
  <c r="K2093" i="1"/>
  <c r="L2092" i="1"/>
  <c r="K2092" i="1"/>
  <c r="L2091" i="1"/>
  <c r="K2091" i="1"/>
  <c r="L2090" i="1"/>
  <c r="K2090" i="1"/>
  <c r="L2089" i="1"/>
  <c r="K2089" i="1"/>
  <c r="L2088" i="1"/>
  <c r="K2088" i="1"/>
  <c r="L2087" i="1"/>
  <c r="K2087" i="1"/>
  <c r="L2086" i="1"/>
  <c r="K2086" i="1"/>
  <c r="L2085" i="1"/>
  <c r="K2085" i="1"/>
  <c r="L2084" i="1"/>
  <c r="K2084" i="1"/>
  <c r="L2083" i="1"/>
  <c r="K2083" i="1"/>
  <c r="L2082" i="1"/>
  <c r="K2082" i="1"/>
  <c r="L2081" i="1"/>
  <c r="K2081" i="1"/>
  <c r="L2080" i="1"/>
  <c r="K2080" i="1"/>
  <c r="L2079" i="1"/>
  <c r="K2079" i="1"/>
  <c r="L2078" i="1"/>
  <c r="K2078" i="1"/>
  <c r="L2077" i="1"/>
  <c r="K2077" i="1"/>
  <c r="L2076" i="1"/>
  <c r="K2076" i="1"/>
  <c r="L2075" i="1"/>
  <c r="K2075" i="1"/>
  <c r="L2074" i="1"/>
  <c r="K2074" i="1"/>
  <c r="L2073" i="1"/>
  <c r="K2073" i="1"/>
  <c r="L2072" i="1"/>
  <c r="K2072" i="1"/>
  <c r="L2071" i="1"/>
  <c r="K2071" i="1"/>
  <c r="L2070" i="1"/>
  <c r="K2070" i="1"/>
  <c r="L2069" i="1"/>
  <c r="K2069" i="1"/>
  <c r="L2068" i="1"/>
  <c r="K2068" i="1"/>
  <c r="L2067" i="1"/>
  <c r="K2067" i="1"/>
  <c r="L2066" i="1"/>
  <c r="K2066" i="1"/>
  <c r="L2065" i="1"/>
  <c r="K2065" i="1"/>
  <c r="L2064" i="1"/>
  <c r="K2064" i="1"/>
  <c r="L2063" i="1"/>
  <c r="K2063" i="1"/>
  <c r="L2062" i="1"/>
  <c r="K2062" i="1"/>
  <c r="L2061" i="1"/>
  <c r="K2061" i="1"/>
  <c r="L2060" i="1"/>
  <c r="K2060" i="1"/>
  <c r="L2059" i="1"/>
  <c r="K2059" i="1"/>
  <c r="L2058" i="1"/>
  <c r="K2058" i="1"/>
  <c r="L2057" i="1"/>
  <c r="K2057" i="1"/>
  <c r="L2056" i="1"/>
  <c r="K2056" i="1"/>
  <c r="L2055" i="1"/>
  <c r="K2055" i="1"/>
  <c r="L2054" i="1"/>
  <c r="K2054" i="1"/>
  <c r="L2053" i="1"/>
  <c r="K2053" i="1"/>
  <c r="L2052" i="1"/>
  <c r="K2052" i="1"/>
  <c r="L2051" i="1"/>
  <c r="K2051" i="1"/>
  <c r="L2050" i="1"/>
  <c r="K2050" i="1"/>
  <c r="L2049" i="1"/>
  <c r="K2049" i="1"/>
  <c r="L2048" i="1"/>
  <c r="K2048" i="1"/>
  <c r="L2047" i="1"/>
  <c r="K2047" i="1"/>
  <c r="L2046" i="1"/>
  <c r="K2046" i="1"/>
  <c r="L2045" i="1"/>
  <c r="K2045" i="1"/>
  <c r="L2044" i="1"/>
  <c r="K2044" i="1"/>
  <c r="L2043" i="1"/>
  <c r="K2043" i="1"/>
  <c r="L2042" i="1"/>
  <c r="K2042" i="1"/>
  <c r="L2041" i="1"/>
  <c r="K2041" i="1"/>
  <c r="L2040" i="1"/>
  <c r="K2040" i="1"/>
  <c r="L2039" i="1"/>
  <c r="K2039" i="1"/>
  <c r="L2038" i="1"/>
  <c r="K2038" i="1"/>
  <c r="L2037" i="1"/>
  <c r="K2037" i="1"/>
  <c r="L2036" i="1"/>
  <c r="K2036" i="1"/>
  <c r="L2035" i="1"/>
  <c r="K2035" i="1"/>
  <c r="L2034" i="1"/>
  <c r="K2034" i="1"/>
  <c r="L2033" i="1"/>
  <c r="K2033" i="1"/>
  <c r="L2032" i="1"/>
  <c r="K2032" i="1"/>
  <c r="L2031" i="1"/>
  <c r="K2031" i="1"/>
  <c r="L2030" i="1"/>
  <c r="K2030" i="1"/>
  <c r="L2029" i="1"/>
  <c r="K2029" i="1"/>
  <c r="L2028" i="1"/>
  <c r="K2028" i="1"/>
  <c r="L2027" i="1"/>
  <c r="K2027" i="1"/>
  <c r="L2026" i="1"/>
  <c r="K2026" i="1"/>
  <c r="L2025" i="1"/>
  <c r="K2025" i="1"/>
  <c r="L2024" i="1"/>
  <c r="K2024" i="1"/>
  <c r="L2023" i="1"/>
  <c r="K2023" i="1"/>
  <c r="L2022" i="1"/>
  <c r="K2022" i="1"/>
  <c r="L2021" i="1"/>
  <c r="K2021" i="1"/>
  <c r="L2020" i="1"/>
  <c r="K2020" i="1"/>
  <c r="L2019" i="1"/>
  <c r="K2019" i="1"/>
  <c r="L2018" i="1"/>
  <c r="K2018" i="1"/>
  <c r="L2017" i="1"/>
  <c r="K2017" i="1"/>
  <c r="L2016" i="1"/>
  <c r="K2016" i="1"/>
  <c r="L2015" i="1"/>
  <c r="K2015" i="1"/>
  <c r="L2014" i="1"/>
  <c r="K2014" i="1"/>
  <c r="L2013" i="1"/>
  <c r="K2013" i="1"/>
  <c r="L2012" i="1"/>
  <c r="K2012" i="1"/>
  <c r="L2011" i="1"/>
  <c r="K2011" i="1"/>
  <c r="L2010" i="1"/>
  <c r="K2010" i="1"/>
  <c r="L2009" i="1"/>
  <c r="K2009" i="1"/>
  <c r="L2008" i="1"/>
  <c r="K2008" i="1"/>
  <c r="L2007" i="1"/>
  <c r="K2007" i="1"/>
  <c r="L2006" i="1"/>
  <c r="K2006" i="1"/>
  <c r="L2005" i="1"/>
  <c r="K2005" i="1"/>
  <c r="L2004" i="1"/>
  <c r="K2004" i="1"/>
  <c r="L2003" i="1"/>
  <c r="K2003" i="1"/>
  <c r="L2002" i="1"/>
  <c r="K2002" i="1"/>
  <c r="L2001" i="1"/>
  <c r="K2001" i="1"/>
  <c r="L2000" i="1"/>
  <c r="K2000" i="1"/>
  <c r="L1999" i="1"/>
  <c r="K1999" i="1"/>
  <c r="L1998" i="1"/>
  <c r="K1998" i="1"/>
  <c r="L1997" i="1"/>
  <c r="K1997" i="1"/>
  <c r="L1996" i="1"/>
  <c r="K1996" i="1"/>
  <c r="L1995" i="1"/>
  <c r="K1995" i="1"/>
  <c r="L1994" i="1"/>
  <c r="K1994" i="1"/>
  <c r="L1993" i="1"/>
  <c r="K1993" i="1"/>
  <c r="L1992" i="1"/>
  <c r="K1992" i="1"/>
  <c r="L1991" i="1"/>
  <c r="K1991" i="1"/>
  <c r="L1990" i="1"/>
  <c r="K1990" i="1"/>
  <c r="L1989" i="1"/>
  <c r="K1989" i="1"/>
  <c r="L1988" i="1"/>
  <c r="K1988" i="1"/>
  <c r="L1987" i="1"/>
  <c r="K1987" i="1"/>
  <c r="L1986" i="1"/>
  <c r="K1986" i="1"/>
  <c r="L1985" i="1"/>
  <c r="K1985" i="1"/>
  <c r="L1984" i="1"/>
  <c r="K1984" i="1"/>
  <c r="L1983" i="1"/>
  <c r="K1983" i="1"/>
  <c r="L1982" i="1"/>
  <c r="K1982" i="1"/>
  <c r="L1981" i="1"/>
  <c r="K1981" i="1"/>
  <c r="L1980" i="1"/>
  <c r="K1980" i="1"/>
  <c r="L1979" i="1"/>
  <c r="K1979" i="1"/>
  <c r="L1978" i="1"/>
  <c r="K1978" i="1"/>
  <c r="L1977" i="1"/>
  <c r="K1977" i="1"/>
  <c r="L1976" i="1"/>
  <c r="K1976" i="1"/>
  <c r="L1975" i="1"/>
  <c r="K1975" i="1"/>
  <c r="L1974" i="1"/>
  <c r="K1974" i="1"/>
  <c r="L1973" i="1"/>
  <c r="K1973" i="1"/>
  <c r="L1972" i="1"/>
  <c r="K1972" i="1"/>
  <c r="L1971" i="1"/>
  <c r="K1971" i="1"/>
  <c r="L1970" i="1"/>
  <c r="K1970" i="1"/>
  <c r="L1969" i="1"/>
  <c r="K1969" i="1"/>
  <c r="L1968" i="1"/>
  <c r="K1968" i="1"/>
  <c r="L1967" i="1"/>
  <c r="K1967" i="1"/>
  <c r="L1966" i="1"/>
  <c r="K1966" i="1"/>
  <c r="L1965" i="1"/>
  <c r="K1965" i="1"/>
  <c r="L1964" i="1"/>
  <c r="K1964" i="1"/>
  <c r="L1963" i="1"/>
  <c r="K1963" i="1"/>
  <c r="L1962" i="1"/>
  <c r="K1962" i="1"/>
  <c r="L1961" i="1"/>
  <c r="K1961" i="1"/>
  <c r="L1960" i="1"/>
  <c r="K1960" i="1"/>
  <c r="L1959" i="1"/>
  <c r="K1959" i="1"/>
  <c r="L1958" i="1"/>
  <c r="K1958" i="1"/>
  <c r="L1957" i="1"/>
  <c r="K1957" i="1"/>
  <c r="L1956" i="1"/>
  <c r="K1956" i="1"/>
  <c r="L1955" i="1"/>
  <c r="K1955" i="1"/>
  <c r="L1954" i="1"/>
  <c r="K1954" i="1"/>
  <c r="L1953" i="1"/>
  <c r="K1953" i="1"/>
  <c r="L1952" i="1"/>
  <c r="K1952" i="1"/>
  <c r="L1951" i="1"/>
  <c r="K1951" i="1"/>
  <c r="L1950" i="1"/>
  <c r="K1950" i="1"/>
  <c r="L1949" i="1"/>
  <c r="K1949" i="1"/>
  <c r="L1948" i="1"/>
  <c r="K1948" i="1"/>
  <c r="L1947" i="1"/>
  <c r="K1947" i="1"/>
  <c r="L1946" i="1"/>
  <c r="K1946" i="1"/>
  <c r="L1945" i="1"/>
  <c r="K1945" i="1"/>
  <c r="L1944" i="1"/>
  <c r="K1944" i="1"/>
  <c r="L1943" i="1"/>
  <c r="K1943" i="1"/>
  <c r="L1942" i="1"/>
  <c r="K1942" i="1"/>
  <c r="L1941" i="1"/>
  <c r="K1941" i="1"/>
  <c r="L1940" i="1"/>
  <c r="K1940" i="1"/>
  <c r="L1939" i="1"/>
  <c r="K1939" i="1"/>
  <c r="L1938" i="1"/>
  <c r="K1938" i="1"/>
  <c r="L1937" i="1"/>
  <c r="K1937" i="1"/>
  <c r="L1936" i="1"/>
  <c r="K1936" i="1"/>
  <c r="L1935" i="1"/>
  <c r="K1935" i="1"/>
  <c r="L1934" i="1"/>
  <c r="K1934" i="1"/>
  <c r="L1933" i="1"/>
  <c r="K1933" i="1"/>
  <c r="L1932" i="1"/>
  <c r="K1932" i="1"/>
  <c r="L1931" i="1"/>
  <c r="K1931" i="1"/>
  <c r="L1930" i="1"/>
  <c r="K1930" i="1"/>
  <c r="L1929" i="1"/>
  <c r="K1929" i="1"/>
  <c r="L1928" i="1"/>
  <c r="K1928" i="1"/>
  <c r="L1927" i="1"/>
  <c r="K1927" i="1"/>
  <c r="L1926" i="1"/>
  <c r="K1926" i="1"/>
  <c r="L1925" i="1"/>
  <c r="K1925" i="1"/>
  <c r="L1924" i="1"/>
  <c r="K1924" i="1"/>
  <c r="L1923" i="1"/>
  <c r="K1923" i="1"/>
  <c r="L1922" i="1"/>
  <c r="K1922" i="1"/>
  <c r="L1921" i="1"/>
  <c r="K1921" i="1"/>
  <c r="L1920" i="1"/>
  <c r="K1920" i="1"/>
  <c r="L1919" i="1"/>
  <c r="K1919" i="1"/>
  <c r="L1918" i="1"/>
  <c r="K1918" i="1"/>
  <c r="L1917" i="1"/>
  <c r="K1917" i="1"/>
  <c r="L1916" i="1"/>
  <c r="K1916" i="1"/>
  <c r="L1915" i="1"/>
  <c r="K1915" i="1"/>
  <c r="L1914" i="1"/>
  <c r="K1914" i="1"/>
  <c r="L1913" i="1"/>
  <c r="K1913" i="1"/>
  <c r="L1912" i="1"/>
  <c r="K1912" i="1"/>
  <c r="L1911" i="1"/>
  <c r="K1911" i="1"/>
  <c r="L1910" i="1"/>
  <c r="K1910" i="1"/>
  <c r="L1909" i="1"/>
  <c r="K1909" i="1"/>
  <c r="L1908" i="1"/>
  <c r="K1908" i="1"/>
  <c r="L1907" i="1"/>
  <c r="K1907" i="1"/>
  <c r="L1906" i="1"/>
  <c r="K1906" i="1"/>
  <c r="L1905" i="1"/>
  <c r="K1905" i="1"/>
  <c r="L1904" i="1"/>
  <c r="K1904" i="1"/>
  <c r="L1903" i="1"/>
  <c r="K1903" i="1"/>
  <c r="L1902" i="1"/>
  <c r="K1902" i="1"/>
  <c r="L1901" i="1"/>
  <c r="K1901" i="1"/>
  <c r="L1900" i="1"/>
  <c r="K1900" i="1"/>
  <c r="L1899" i="1"/>
  <c r="K1899" i="1"/>
  <c r="L1898" i="1"/>
  <c r="K1898" i="1"/>
  <c r="L1897" i="1"/>
  <c r="K1897" i="1"/>
  <c r="L1896" i="1"/>
  <c r="K1896" i="1"/>
  <c r="L1895" i="1"/>
  <c r="K1895" i="1"/>
  <c r="L1894" i="1"/>
  <c r="K1894" i="1"/>
  <c r="L1893" i="1"/>
  <c r="K1893" i="1"/>
  <c r="L1892" i="1"/>
  <c r="K1892" i="1"/>
  <c r="L1891" i="1"/>
  <c r="K1891" i="1"/>
  <c r="L1890" i="1"/>
  <c r="K1890" i="1"/>
  <c r="L1889" i="1"/>
  <c r="K1889" i="1"/>
  <c r="L1888" i="1"/>
  <c r="K1888" i="1"/>
  <c r="L1887" i="1"/>
  <c r="K1887" i="1"/>
  <c r="L1886" i="1"/>
  <c r="K1886" i="1"/>
  <c r="L1885" i="1"/>
  <c r="K1885" i="1"/>
  <c r="L1884" i="1"/>
  <c r="K1884" i="1"/>
  <c r="L1883" i="1"/>
  <c r="K1883" i="1"/>
  <c r="L1882" i="1"/>
  <c r="K1882" i="1"/>
  <c r="L1881" i="1"/>
  <c r="K1881" i="1"/>
  <c r="L1880" i="1"/>
  <c r="K1880" i="1"/>
  <c r="L1879" i="1"/>
  <c r="K1879" i="1"/>
  <c r="L1878" i="1"/>
  <c r="K1878" i="1"/>
  <c r="L1877" i="1"/>
  <c r="K1877" i="1"/>
  <c r="L1876" i="1"/>
  <c r="K1876" i="1"/>
  <c r="L1875" i="1"/>
  <c r="K1875" i="1"/>
  <c r="L1874" i="1"/>
  <c r="K1874" i="1"/>
  <c r="L1873" i="1"/>
  <c r="K1873" i="1"/>
  <c r="L1872" i="1"/>
  <c r="K1872" i="1"/>
  <c r="L1871" i="1"/>
  <c r="K1871" i="1"/>
  <c r="L1870" i="1"/>
  <c r="K1870" i="1"/>
  <c r="L1869" i="1"/>
  <c r="K1869" i="1"/>
  <c r="L1868" i="1"/>
  <c r="K1868" i="1"/>
  <c r="L1867" i="1"/>
  <c r="K1867" i="1"/>
  <c r="L1866" i="1"/>
  <c r="K1866" i="1"/>
  <c r="L1865" i="1"/>
  <c r="K1865" i="1"/>
  <c r="L1864" i="1"/>
  <c r="K1864" i="1"/>
  <c r="L1863" i="1"/>
  <c r="K1863" i="1"/>
  <c r="L1862" i="1"/>
  <c r="K1862" i="1"/>
  <c r="L1861" i="1"/>
  <c r="K1861" i="1"/>
  <c r="L1860" i="1"/>
  <c r="K1860" i="1"/>
  <c r="L1859" i="1"/>
  <c r="K1859" i="1"/>
  <c r="L1858" i="1"/>
  <c r="K1858" i="1"/>
  <c r="L1857" i="1"/>
  <c r="K1857" i="1"/>
  <c r="L1856" i="1"/>
  <c r="K1856" i="1"/>
  <c r="L1855" i="1"/>
  <c r="K1855" i="1"/>
  <c r="L1854" i="1"/>
  <c r="K1854" i="1"/>
  <c r="L1853" i="1"/>
  <c r="K1853" i="1"/>
  <c r="L1852" i="1"/>
  <c r="K1852" i="1"/>
  <c r="L1851" i="1"/>
  <c r="K1851" i="1"/>
  <c r="L1850" i="1"/>
  <c r="K1850" i="1"/>
  <c r="L1849" i="1"/>
  <c r="K1849" i="1"/>
  <c r="L1848" i="1"/>
  <c r="K1848" i="1"/>
  <c r="L1847" i="1"/>
  <c r="K1847" i="1"/>
  <c r="L1846" i="1"/>
  <c r="K1846" i="1"/>
  <c r="L1845" i="1"/>
  <c r="K1845" i="1"/>
  <c r="L1844" i="1"/>
  <c r="K1844" i="1"/>
  <c r="L1843" i="1"/>
  <c r="K1843" i="1"/>
  <c r="L1842" i="1"/>
  <c r="K1842" i="1"/>
  <c r="L1841" i="1"/>
  <c r="K1841" i="1"/>
  <c r="L1840" i="1"/>
  <c r="K1840" i="1"/>
  <c r="L1839" i="1"/>
  <c r="K1839" i="1"/>
  <c r="L1838" i="1"/>
  <c r="K1838" i="1"/>
  <c r="L1837" i="1"/>
  <c r="K1837" i="1"/>
  <c r="L1836" i="1"/>
  <c r="K1836" i="1"/>
  <c r="L1835" i="1"/>
  <c r="K1835" i="1"/>
  <c r="L1834" i="1"/>
  <c r="K1834" i="1"/>
  <c r="L1833" i="1"/>
  <c r="K1833" i="1"/>
  <c r="L1832" i="1"/>
  <c r="K1832" i="1"/>
  <c r="L1831" i="1"/>
  <c r="K1831" i="1"/>
  <c r="L1830" i="1"/>
  <c r="K1830" i="1"/>
  <c r="L1829" i="1"/>
  <c r="K1829" i="1"/>
  <c r="L1828" i="1"/>
  <c r="K1828" i="1"/>
  <c r="L1827" i="1"/>
  <c r="K1827" i="1"/>
  <c r="L1826" i="1"/>
  <c r="K1826" i="1"/>
  <c r="L1825" i="1"/>
  <c r="K1825" i="1"/>
  <c r="L1824" i="1"/>
  <c r="K1824" i="1"/>
  <c r="L1823" i="1"/>
  <c r="K1823" i="1"/>
  <c r="L1822" i="1"/>
  <c r="K1822" i="1"/>
  <c r="L1821" i="1"/>
  <c r="K1821" i="1"/>
  <c r="L1820" i="1"/>
  <c r="K1820" i="1"/>
  <c r="L1819" i="1"/>
  <c r="K1819" i="1"/>
  <c r="L1818" i="1"/>
  <c r="K1818" i="1"/>
  <c r="L1817" i="1"/>
  <c r="K1817" i="1"/>
  <c r="L1816" i="1"/>
  <c r="K1816" i="1"/>
  <c r="L1815" i="1"/>
  <c r="K1815" i="1"/>
  <c r="L1814" i="1"/>
  <c r="K1814" i="1"/>
  <c r="L1813" i="1"/>
  <c r="K1813" i="1"/>
  <c r="L1812" i="1"/>
  <c r="K1812" i="1"/>
  <c r="L1811" i="1"/>
  <c r="K1811" i="1"/>
  <c r="L1810" i="1"/>
  <c r="K1810" i="1"/>
  <c r="L1809" i="1"/>
  <c r="K1809" i="1"/>
  <c r="L1808" i="1"/>
  <c r="K1808" i="1"/>
  <c r="L1807" i="1"/>
  <c r="K1807" i="1"/>
  <c r="L1806" i="1"/>
  <c r="K1806" i="1"/>
  <c r="L1805" i="1"/>
  <c r="K1805" i="1"/>
  <c r="L1804" i="1"/>
  <c r="K1804" i="1"/>
  <c r="L1803" i="1"/>
  <c r="K1803" i="1"/>
  <c r="L1802" i="1"/>
  <c r="K1802" i="1"/>
  <c r="L1801" i="1"/>
  <c r="K1801" i="1"/>
  <c r="L1800" i="1"/>
  <c r="K1800" i="1"/>
  <c r="L1799" i="1"/>
  <c r="K1799" i="1"/>
  <c r="L1798" i="1"/>
  <c r="K1798" i="1"/>
  <c r="L1797" i="1"/>
  <c r="K1797" i="1"/>
  <c r="L1796" i="1"/>
  <c r="K1796" i="1"/>
  <c r="L1795" i="1"/>
  <c r="K1795" i="1"/>
  <c r="L1794" i="1"/>
  <c r="K1794" i="1"/>
  <c r="L1793" i="1"/>
  <c r="K1793" i="1"/>
  <c r="L1792" i="1"/>
  <c r="K1792" i="1"/>
  <c r="L1791" i="1"/>
  <c r="K1791" i="1"/>
  <c r="L1790" i="1"/>
  <c r="K1790" i="1"/>
  <c r="L1789" i="1"/>
  <c r="K1789" i="1"/>
  <c r="L1788" i="1"/>
  <c r="K1788" i="1"/>
  <c r="L1787" i="1"/>
  <c r="K1787" i="1"/>
  <c r="L1786" i="1"/>
  <c r="K1786" i="1"/>
  <c r="L1785" i="1"/>
  <c r="K1785" i="1"/>
  <c r="L1784" i="1"/>
  <c r="K1784" i="1"/>
  <c r="L1783" i="1"/>
  <c r="K1783" i="1"/>
  <c r="L1782" i="1"/>
  <c r="K1782" i="1"/>
  <c r="L1781" i="1"/>
  <c r="K1781" i="1"/>
  <c r="L1780" i="1"/>
  <c r="K1780" i="1"/>
  <c r="L1779" i="1"/>
  <c r="K1779" i="1"/>
  <c r="L1778" i="1"/>
  <c r="K1778" i="1"/>
  <c r="L1777" i="1"/>
  <c r="K1777" i="1"/>
  <c r="L1776" i="1"/>
  <c r="K1776" i="1"/>
  <c r="L1775" i="1"/>
  <c r="K1775" i="1"/>
  <c r="L1774" i="1"/>
  <c r="K1774" i="1"/>
  <c r="L1773" i="1"/>
  <c r="K1773" i="1"/>
  <c r="L1772" i="1"/>
  <c r="K1772" i="1"/>
  <c r="L1771" i="1"/>
  <c r="K1771" i="1"/>
  <c r="L1770" i="1"/>
  <c r="K1770" i="1"/>
  <c r="L1769" i="1"/>
  <c r="K1769" i="1"/>
  <c r="L1768" i="1"/>
  <c r="K1768" i="1"/>
  <c r="L1767" i="1"/>
  <c r="K1767" i="1"/>
  <c r="L1766" i="1"/>
  <c r="K1766" i="1"/>
  <c r="L1765" i="1"/>
  <c r="K1765" i="1"/>
  <c r="L1764" i="1"/>
  <c r="K1764" i="1"/>
  <c r="L1763" i="1"/>
  <c r="K1763" i="1"/>
  <c r="L1762" i="1"/>
  <c r="K1762" i="1"/>
  <c r="L1761" i="1"/>
  <c r="K1761" i="1"/>
  <c r="L1760" i="1"/>
  <c r="K1760" i="1"/>
  <c r="L1759" i="1"/>
  <c r="K1759" i="1"/>
  <c r="L1758" i="1"/>
  <c r="K1758" i="1"/>
  <c r="L1757" i="1"/>
  <c r="K1757" i="1"/>
  <c r="L1756" i="1"/>
  <c r="K1756" i="1"/>
  <c r="L1755" i="1"/>
  <c r="K1755" i="1"/>
  <c r="L1754" i="1"/>
  <c r="K1754" i="1"/>
  <c r="L1753" i="1"/>
  <c r="K1753" i="1"/>
  <c r="L1752" i="1"/>
  <c r="K1752" i="1"/>
  <c r="L1751" i="1"/>
  <c r="K1751" i="1"/>
  <c r="L1750" i="1"/>
  <c r="K1750" i="1"/>
  <c r="L1749" i="1"/>
  <c r="K1749" i="1"/>
  <c r="L1748" i="1"/>
  <c r="K1748" i="1"/>
  <c r="L1747" i="1"/>
  <c r="K1747" i="1"/>
  <c r="L1746" i="1"/>
  <c r="K1746" i="1"/>
  <c r="L1745" i="1"/>
  <c r="K1745" i="1"/>
  <c r="L1744" i="1"/>
  <c r="K1744" i="1"/>
  <c r="L1743" i="1"/>
  <c r="K1743" i="1"/>
  <c r="L1742" i="1"/>
  <c r="K1742" i="1"/>
  <c r="L1741" i="1"/>
  <c r="K1741" i="1"/>
  <c r="L1740" i="1"/>
  <c r="K1740" i="1"/>
  <c r="L1739" i="1"/>
  <c r="K1739" i="1"/>
  <c r="L1738" i="1"/>
  <c r="K1738" i="1"/>
  <c r="L1737" i="1"/>
  <c r="K1737" i="1"/>
  <c r="L1736" i="1"/>
  <c r="K1736" i="1"/>
  <c r="L1735" i="1"/>
  <c r="K1735" i="1"/>
  <c r="L1734" i="1"/>
  <c r="K1734" i="1"/>
  <c r="L1733" i="1"/>
  <c r="K1733" i="1"/>
  <c r="L1732" i="1"/>
  <c r="K1732" i="1"/>
  <c r="L1731" i="1"/>
  <c r="K1731" i="1"/>
  <c r="L1730" i="1"/>
  <c r="K1730" i="1"/>
  <c r="L1729" i="1"/>
  <c r="K1729" i="1"/>
  <c r="L1728" i="1"/>
  <c r="K1728" i="1"/>
  <c r="L1727" i="1"/>
  <c r="K1727" i="1"/>
  <c r="L1726" i="1"/>
  <c r="K1726" i="1"/>
  <c r="L1725" i="1"/>
  <c r="K1725" i="1"/>
  <c r="L1724" i="1"/>
  <c r="K1724" i="1"/>
  <c r="L1723" i="1"/>
  <c r="K1723" i="1"/>
  <c r="L1722" i="1"/>
  <c r="K1722" i="1"/>
  <c r="L1721" i="1"/>
  <c r="K1721" i="1"/>
  <c r="L1720" i="1"/>
  <c r="K1720" i="1"/>
  <c r="L1719" i="1"/>
  <c r="K1719" i="1"/>
  <c r="L1718" i="1"/>
  <c r="K1718" i="1"/>
  <c r="L1717" i="1"/>
  <c r="K1717" i="1"/>
  <c r="L1716" i="1"/>
  <c r="K1716" i="1"/>
  <c r="L1715" i="1"/>
  <c r="K1715" i="1"/>
  <c r="L1714" i="1"/>
  <c r="K1714" i="1"/>
  <c r="L1713" i="1"/>
  <c r="K1713" i="1"/>
  <c r="L1712" i="1"/>
  <c r="K1712" i="1"/>
  <c r="L1711" i="1"/>
  <c r="K1711" i="1"/>
  <c r="L1710" i="1"/>
  <c r="K1710" i="1"/>
  <c r="L1709" i="1"/>
  <c r="K1709" i="1"/>
  <c r="L1708" i="1"/>
  <c r="K1708" i="1"/>
  <c r="L1707" i="1"/>
  <c r="K1707" i="1"/>
  <c r="L1706" i="1"/>
  <c r="K1706" i="1"/>
  <c r="L1705" i="1"/>
  <c r="K1705" i="1"/>
  <c r="L1704" i="1"/>
  <c r="K1704" i="1"/>
  <c r="L1703" i="1"/>
  <c r="K1703" i="1"/>
  <c r="L1702" i="1"/>
  <c r="K1702" i="1"/>
  <c r="L1701" i="1"/>
  <c r="K1701" i="1"/>
  <c r="L1700" i="1"/>
  <c r="K1700" i="1"/>
  <c r="L1699" i="1"/>
  <c r="K1699" i="1"/>
  <c r="L1698" i="1"/>
  <c r="K1698" i="1"/>
  <c r="L1697" i="1"/>
  <c r="K1697" i="1"/>
  <c r="L1696" i="1"/>
  <c r="K1696" i="1"/>
  <c r="L1695" i="1"/>
  <c r="K1695" i="1"/>
  <c r="L1694" i="1"/>
  <c r="K1694" i="1"/>
  <c r="L1693" i="1"/>
  <c r="K1693" i="1"/>
  <c r="L1692" i="1"/>
  <c r="K1692" i="1"/>
  <c r="L1691" i="1"/>
  <c r="K1691" i="1"/>
  <c r="L1690" i="1"/>
  <c r="K1690" i="1"/>
  <c r="L1689" i="1"/>
  <c r="K1689" i="1"/>
  <c r="L1688" i="1"/>
  <c r="K1688" i="1"/>
  <c r="L1687" i="1"/>
  <c r="K1687" i="1"/>
  <c r="L1686" i="1"/>
  <c r="K1686" i="1"/>
  <c r="L1685" i="1"/>
  <c r="K1685" i="1"/>
  <c r="L1684" i="1"/>
  <c r="K1684" i="1"/>
  <c r="L1683" i="1"/>
  <c r="K1683" i="1"/>
  <c r="L1682" i="1"/>
  <c r="K1682" i="1"/>
  <c r="L1681" i="1"/>
  <c r="K1681" i="1"/>
  <c r="L1680" i="1"/>
  <c r="K1680" i="1"/>
  <c r="L1679" i="1"/>
  <c r="K1679" i="1"/>
  <c r="L1678" i="1"/>
  <c r="K1678" i="1"/>
  <c r="L1677" i="1"/>
  <c r="K1677" i="1"/>
  <c r="L1676" i="1"/>
  <c r="K1676" i="1"/>
  <c r="L1675" i="1"/>
  <c r="K1675" i="1"/>
  <c r="L1674" i="1"/>
  <c r="K1674" i="1"/>
  <c r="L1673" i="1"/>
  <c r="K1673" i="1"/>
  <c r="L1672" i="1"/>
  <c r="K1672" i="1"/>
  <c r="L1671" i="1"/>
  <c r="K1671" i="1"/>
  <c r="L1670" i="1"/>
  <c r="K1670" i="1"/>
  <c r="L1669" i="1"/>
  <c r="K1669" i="1"/>
  <c r="L1668" i="1"/>
  <c r="K1668" i="1"/>
  <c r="L1667" i="1"/>
  <c r="K1667" i="1"/>
  <c r="L1666" i="1"/>
  <c r="K1666" i="1"/>
  <c r="L1665" i="1"/>
  <c r="K1665" i="1"/>
  <c r="L1664" i="1"/>
  <c r="K1664" i="1"/>
  <c r="L1663" i="1"/>
  <c r="K1663" i="1"/>
  <c r="L1662" i="1"/>
  <c r="K1662" i="1"/>
  <c r="L1661" i="1"/>
  <c r="K1661" i="1"/>
  <c r="L1660" i="1"/>
  <c r="K1660" i="1"/>
  <c r="L1659" i="1"/>
  <c r="K1659" i="1"/>
  <c r="L1658" i="1"/>
  <c r="K1658" i="1"/>
  <c r="L1657" i="1"/>
  <c r="K1657" i="1"/>
  <c r="L1656" i="1"/>
  <c r="K1656" i="1"/>
  <c r="L1655" i="1"/>
  <c r="K1655" i="1"/>
  <c r="L1654" i="1"/>
  <c r="K1654" i="1"/>
  <c r="L1653" i="1"/>
  <c r="K1653" i="1"/>
  <c r="L1652" i="1"/>
  <c r="K1652" i="1"/>
  <c r="L1651" i="1"/>
  <c r="K1651" i="1"/>
  <c r="L1650" i="1"/>
  <c r="K1650" i="1"/>
  <c r="L1649" i="1"/>
  <c r="K1649" i="1"/>
  <c r="L1648" i="1"/>
  <c r="K1648" i="1"/>
  <c r="L1647" i="1"/>
  <c r="K1647" i="1"/>
  <c r="L1646" i="1"/>
  <c r="K1646" i="1"/>
  <c r="L1645" i="1"/>
  <c r="K1645" i="1"/>
  <c r="L1644" i="1"/>
  <c r="K1644" i="1"/>
  <c r="L1643" i="1"/>
  <c r="K1643" i="1"/>
  <c r="L1642" i="1"/>
  <c r="K1642" i="1"/>
  <c r="L1641" i="1"/>
  <c r="K1641" i="1"/>
  <c r="L1640" i="1"/>
  <c r="K1640" i="1"/>
  <c r="L1639" i="1"/>
  <c r="K1639" i="1"/>
  <c r="L1638" i="1"/>
  <c r="K1638" i="1"/>
  <c r="L1637" i="1"/>
  <c r="K1637" i="1"/>
  <c r="L1636" i="1"/>
  <c r="K1636" i="1"/>
  <c r="L1635" i="1"/>
  <c r="K1635" i="1"/>
  <c r="L1634" i="1"/>
  <c r="K1634" i="1"/>
  <c r="L1633" i="1"/>
  <c r="K1633" i="1"/>
  <c r="L1632" i="1"/>
  <c r="K1632" i="1"/>
  <c r="L1631" i="1"/>
  <c r="K1631" i="1"/>
  <c r="L1630" i="1"/>
  <c r="K1630" i="1"/>
  <c r="L1629" i="1"/>
  <c r="K1629" i="1"/>
  <c r="L1628" i="1"/>
  <c r="K1628" i="1"/>
  <c r="L1627" i="1"/>
  <c r="K1627" i="1"/>
  <c r="L1626" i="1"/>
  <c r="K1626" i="1"/>
  <c r="L1625" i="1"/>
  <c r="K1625" i="1"/>
  <c r="L1624" i="1"/>
  <c r="K1624" i="1"/>
  <c r="L1623" i="1"/>
  <c r="K1623" i="1"/>
  <c r="L1622" i="1"/>
  <c r="K1622" i="1"/>
  <c r="L1621" i="1"/>
  <c r="K1621" i="1"/>
  <c r="L1620" i="1"/>
  <c r="K1620" i="1"/>
  <c r="L1619" i="1"/>
  <c r="K1619" i="1"/>
  <c r="L1618" i="1"/>
  <c r="K1618" i="1"/>
  <c r="L1617" i="1"/>
  <c r="K1617" i="1"/>
  <c r="L1616" i="1"/>
  <c r="K1616" i="1"/>
  <c r="L1615" i="1"/>
  <c r="K1615" i="1"/>
  <c r="L1614" i="1"/>
  <c r="K1614" i="1"/>
  <c r="L1613" i="1"/>
  <c r="K1613" i="1"/>
  <c r="L1612" i="1"/>
  <c r="K1612" i="1"/>
  <c r="L1611" i="1"/>
  <c r="K1611" i="1"/>
  <c r="L1610" i="1"/>
  <c r="K1610" i="1"/>
  <c r="L1609" i="1"/>
  <c r="K1609" i="1"/>
  <c r="L1608" i="1"/>
  <c r="K1608" i="1"/>
  <c r="L1607" i="1"/>
  <c r="K1607" i="1"/>
  <c r="L1606" i="1"/>
  <c r="K1606" i="1"/>
  <c r="L1605" i="1"/>
  <c r="K1605" i="1"/>
  <c r="L1604" i="1"/>
  <c r="K1604" i="1"/>
  <c r="L1603" i="1"/>
  <c r="K1603" i="1"/>
  <c r="L1602" i="1"/>
  <c r="K1602" i="1"/>
  <c r="L1601" i="1"/>
  <c r="K1601" i="1"/>
  <c r="L1600" i="1"/>
  <c r="K1600" i="1"/>
  <c r="L1599" i="1"/>
  <c r="K1599" i="1"/>
  <c r="L1598" i="1"/>
  <c r="K1598" i="1"/>
  <c r="L1597" i="1"/>
  <c r="K1597" i="1"/>
  <c r="L1596" i="1"/>
  <c r="K1596" i="1"/>
  <c r="L1595" i="1"/>
  <c r="K1595" i="1"/>
  <c r="L1594" i="1"/>
  <c r="K1594" i="1"/>
  <c r="L1593" i="1"/>
  <c r="K1593" i="1"/>
  <c r="L1592" i="1"/>
  <c r="K1592" i="1"/>
  <c r="L1591" i="1"/>
  <c r="K1591" i="1"/>
  <c r="L1590" i="1"/>
  <c r="K1590" i="1"/>
  <c r="L1589" i="1"/>
  <c r="K1589" i="1"/>
  <c r="L1588" i="1"/>
  <c r="K1588" i="1"/>
  <c r="L1587" i="1"/>
  <c r="K1587" i="1"/>
  <c r="L1586" i="1"/>
  <c r="K1586" i="1"/>
  <c r="L1585" i="1"/>
  <c r="K1585" i="1"/>
  <c r="L1584" i="1"/>
  <c r="K1584" i="1"/>
  <c r="L1583" i="1"/>
  <c r="K1583" i="1"/>
  <c r="L1582" i="1"/>
  <c r="K1582" i="1"/>
  <c r="L1581" i="1"/>
  <c r="K1581" i="1"/>
  <c r="L1580" i="1"/>
  <c r="K1580" i="1"/>
  <c r="L1579" i="1"/>
  <c r="K1579" i="1"/>
  <c r="L1578" i="1"/>
  <c r="K1578" i="1"/>
  <c r="L1577" i="1"/>
  <c r="K1577" i="1"/>
  <c r="L1576" i="1"/>
  <c r="K1576" i="1"/>
  <c r="L1575" i="1"/>
  <c r="K1575" i="1"/>
  <c r="L1574" i="1"/>
  <c r="K1574" i="1"/>
  <c r="L1573" i="1"/>
  <c r="K1573" i="1"/>
  <c r="L1572" i="1"/>
  <c r="K1572" i="1"/>
  <c r="L1571" i="1"/>
  <c r="K1571" i="1"/>
  <c r="L1570" i="1"/>
  <c r="K1570" i="1"/>
  <c r="L1569" i="1"/>
  <c r="K1569" i="1"/>
  <c r="L1568" i="1"/>
  <c r="K1568" i="1"/>
  <c r="L1567" i="1"/>
  <c r="K1567" i="1"/>
  <c r="L1566" i="1"/>
  <c r="K1566" i="1"/>
  <c r="L1565" i="1"/>
  <c r="K1565" i="1"/>
  <c r="L1564" i="1"/>
  <c r="K1564" i="1"/>
  <c r="L1563" i="1"/>
  <c r="K1563" i="1"/>
  <c r="L1562" i="1"/>
  <c r="K1562" i="1"/>
  <c r="L1561" i="1"/>
  <c r="K1561" i="1"/>
  <c r="L1560" i="1"/>
  <c r="K1560" i="1"/>
  <c r="L1559" i="1"/>
  <c r="K1559" i="1"/>
  <c r="L1558" i="1"/>
  <c r="K1558" i="1"/>
  <c r="L1557" i="1"/>
  <c r="K1557" i="1"/>
  <c r="L1556" i="1"/>
  <c r="K1556" i="1"/>
  <c r="L1555" i="1"/>
  <c r="K1555" i="1"/>
  <c r="L1554" i="1"/>
  <c r="K1554" i="1"/>
  <c r="L1553" i="1"/>
  <c r="K1553" i="1"/>
  <c r="L1552" i="1"/>
  <c r="K1552" i="1"/>
  <c r="L1551" i="1"/>
  <c r="K1551" i="1"/>
  <c r="L1550" i="1"/>
  <c r="K1550" i="1"/>
  <c r="L1549" i="1"/>
  <c r="K1549" i="1"/>
  <c r="L1548" i="1"/>
  <c r="K1548" i="1"/>
  <c r="L1547" i="1"/>
  <c r="K1547" i="1"/>
  <c r="L1546" i="1"/>
  <c r="K1546" i="1"/>
  <c r="L1545" i="1"/>
  <c r="K1545" i="1"/>
  <c r="L1544" i="1"/>
  <c r="K1544" i="1"/>
  <c r="L1543" i="1"/>
  <c r="K1543" i="1"/>
  <c r="L1542" i="1"/>
  <c r="K1542" i="1"/>
  <c r="L1541" i="1"/>
  <c r="K1541" i="1"/>
  <c r="L1540" i="1"/>
  <c r="K1540" i="1"/>
  <c r="L1539" i="1"/>
  <c r="K1539" i="1"/>
  <c r="L1538" i="1"/>
  <c r="K1538" i="1"/>
  <c r="L1537" i="1"/>
  <c r="K1537" i="1"/>
  <c r="L1536" i="1"/>
  <c r="K1536" i="1"/>
  <c r="L1535" i="1"/>
  <c r="K1535" i="1"/>
  <c r="L1534" i="1"/>
  <c r="K1534" i="1"/>
  <c r="L1533" i="1"/>
  <c r="K1533" i="1"/>
  <c r="L1532" i="1"/>
  <c r="K1532" i="1"/>
  <c r="L1531" i="1"/>
  <c r="K1531" i="1"/>
  <c r="L1530" i="1"/>
  <c r="K1530" i="1"/>
  <c r="L1529" i="1"/>
  <c r="K1529" i="1"/>
  <c r="L1528" i="1"/>
  <c r="K1528" i="1"/>
  <c r="L1527" i="1"/>
  <c r="K1527" i="1"/>
  <c r="L1526" i="1"/>
  <c r="K1526" i="1"/>
  <c r="L1525" i="1"/>
  <c r="K1525" i="1"/>
  <c r="L1524" i="1"/>
  <c r="K1524" i="1"/>
  <c r="L1523" i="1"/>
  <c r="K1523" i="1"/>
  <c r="L1522" i="1"/>
  <c r="K1522" i="1"/>
  <c r="L1521" i="1"/>
  <c r="K1521" i="1"/>
  <c r="L1520" i="1"/>
  <c r="K1520" i="1"/>
  <c r="L1519" i="1"/>
  <c r="K1519" i="1"/>
  <c r="L1518" i="1"/>
  <c r="K1518" i="1"/>
  <c r="L1517" i="1"/>
  <c r="K1517" i="1"/>
  <c r="L1516" i="1"/>
  <c r="K1516" i="1"/>
  <c r="L1515" i="1"/>
  <c r="K1515" i="1"/>
  <c r="L1514" i="1"/>
  <c r="K1514" i="1"/>
  <c r="L1513" i="1"/>
  <c r="K1513" i="1"/>
  <c r="L1512" i="1"/>
  <c r="K1512" i="1"/>
  <c r="L1511" i="1"/>
  <c r="K1511" i="1"/>
  <c r="L1510" i="1"/>
  <c r="K1510" i="1"/>
  <c r="L1509" i="1"/>
  <c r="K1509" i="1"/>
  <c r="L1508" i="1"/>
  <c r="K1508" i="1"/>
  <c r="L1507" i="1"/>
  <c r="K1507" i="1"/>
  <c r="L1506" i="1"/>
  <c r="K1506" i="1"/>
  <c r="L1505" i="1"/>
  <c r="K1505" i="1"/>
  <c r="L1504" i="1"/>
  <c r="K1504" i="1"/>
  <c r="L1503" i="1"/>
  <c r="K1503" i="1"/>
  <c r="L1502" i="1"/>
  <c r="K1502" i="1"/>
  <c r="L1501" i="1"/>
  <c r="K1501" i="1"/>
  <c r="L1500" i="1"/>
  <c r="K1500" i="1"/>
  <c r="L1499" i="1"/>
  <c r="K1499" i="1"/>
  <c r="L1498" i="1"/>
  <c r="K1498" i="1"/>
  <c r="L1497" i="1"/>
  <c r="K1497" i="1"/>
  <c r="L1496" i="1"/>
  <c r="K1496" i="1"/>
  <c r="L1495" i="1"/>
  <c r="K1495" i="1"/>
  <c r="L1494" i="1"/>
  <c r="K1494" i="1"/>
  <c r="L1493" i="1"/>
  <c r="K1493" i="1"/>
  <c r="L1492" i="1"/>
  <c r="K1492" i="1"/>
  <c r="L1491" i="1"/>
  <c r="K1491" i="1"/>
  <c r="L1490" i="1"/>
  <c r="K1490" i="1"/>
  <c r="L1489" i="1"/>
  <c r="K1489" i="1"/>
  <c r="L1488" i="1"/>
  <c r="K1488" i="1"/>
  <c r="L1487" i="1"/>
  <c r="K1487" i="1"/>
  <c r="L1486" i="1"/>
  <c r="K1486" i="1"/>
  <c r="L1485" i="1"/>
  <c r="K1485" i="1"/>
  <c r="L1484" i="1"/>
  <c r="K1484" i="1"/>
  <c r="L1483" i="1"/>
  <c r="K1483" i="1"/>
  <c r="L1482" i="1"/>
  <c r="K1482" i="1"/>
  <c r="L1481" i="1"/>
  <c r="K1481" i="1"/>
  <c r="L1480" i="1"/>
  <c r="K1480" i="1"/>
  <c r="L1479" i="1"/>
  <c r="K1479" i="1"/>
  <c r="L1478" i="1"/>
  <c r="K1478" i="1"/>
  <c r="L1477" i="1"/>
  <c r="K1477" i="1"/>
  <c r="L1476" i="1"/>
  <c r="K1476" i="1"/>
  <c r="L1475" i="1"/>
  <c r="K1475" i="1"/>
  <c r="L1474" i="1"/>
  <c r="K1474" i="1"/>
  <c r="L1473" i="1"/>
  <c r="K1473" i="1"/>
  <c r="L1472" i="1"/>
  <c r="K1472" i="1"/>
  <c r="L1471" i="1"/>
  <c r="K1471" i="1"/>
  <c r="L1470" i="1"/>
  <c r="K1470" i="1"/>
  <c r="L1469" i="1"/>
  <c r="K1469" i="1"/>
  <c r="L1468" i="1"/>
  <c r="K1468" i="1"/>
  <c r="L1467" i="1"/>
  <c r="K1467" i="1"/>
  <c r="L1466" i="1"/>
  <c r="K1466" i="1"/>
  <c r="L1465" i="1"/>
  <c r="K1465" i="1"/>
  <c r="L1464" i="1"/>
  <c r="K1464" i="1"/>
  <c r="L1463" i="1"/>
  <c r="K1463" i="1"/>
  <c r="L1462" i="1"/>
  <c r="K1462" i="1"/>
  <c r="L1461" i="1"/>
  <c r="K1461" i="1"/>
  <c r="L1460" i="1"/>
  <c r="K1460" i="1"/>
  <c r="L1459" i="1"/>
  <c r="K1459" i="1"/>
  <c r="L1458" i="1"/>
  <c r="K1458" i="1"/>
  <c r="L1457" i="1"/>
  <c r="K1457" i="1"/>
  <c r="L1456" i="1"/>
  <c r="K1456" i="1"/>
  <c r="L1455" i="1"/>
  <c r="K1455" i="1"/>
  <c r="L1454" i="1"/>
  <c r="K1454" i="1"/>
  <c r="L1453" i="1"/>
  <c r="K1453" i="1"/>
  <c r="L1452" i="1"/>
  <c r="K1452" i="1"/>
  <c r="L1451" i="1"/>
  <c r="K1451" i="1"/>
  <c r="L1450" i="1"/>
  <c r="K1450" i="1"/>
  <c r="L1449" i="1"/>
  <c r="K1449" i="1"/>
  <c r="L1448" i="1"/>
  <c r="K1448" i="1"/>
  <c r="L1447" i="1"/>
  <c r="K1447" i="1"/>
  <c r="L1446" i="1"/>
  <c r="K1446" i="1"/>
  <c r="L1445" i="1"/>
  <c r="K1445" i="1"/>
  <c r="L1444" i="1"/>
  <c r="K1444" i="1"/>
  <c r="L1443" i="1"/>
  <c r="K1443" i="1"/>
  <c r="L1442" i="1"/>
  <c r="K1442" i="1"/>
  <c r="L1441" i="1"/>
  <c r="K1441" i="1"/>
  <c r="L1440" i="1"/>
  <c r="K1440" i="1"/>
  <c r="L1439" i="1"/>
  <c r="K1439" i="1"/>
  <c r="L1438" i="1"/>
  <c r="K1438" i="1"/>
  <c r="L1437" i="1"/>
  <c r="K1437" i="1"/>
  <c r="L1436" i="1"/>
  <c r="K1436" i="1"/>
  <c r="L1435" i="1"/>
  <c r="K1435" i="1"/>
  <c r="L1434" i="1"/>
  <c r="K1434" i="1"/>
  <c r="L1433" i="1"/>
  <c r="K1433" i="1"/>
  <c r="L1432" i="1"/>
  <c r="K1432" i="1"/>
  <c r="L1431" i="1"/>
  <c r="K1431" i="1"/>
  <c r="L1430" i="1"/>
  <c r="K1430" i="1"/>
  <c r="L1429" i="1"/>
  <c r="K1429" i="1"/>
  <c r="L1428" i="1"/>
  <c r="K1428" i="1"/>
  <c r="L1427" i="1"/>
  <c r="K1427" i="1"/>
  <c r="L1426" i="1"/>
  <c r="K1426" i="1"/>
  <c r="L1425" i="1"/>
  <c r="K1425" i="1"/>
  <c r="L1424" i="1"/>
  <c r="K1424" i="1"/>
  <c r="L1423" i="1"/>
  <c r="K1423" i="1"/>
  <c r="L1422" i="1"/>
  <c r="K1422" i="1"/>
  <c r="L1421" i="1"/>
  <c r="K1421" i="1"/>
  <c r="L1420" i="1"/>
  <c r="K1420" i="1"/>
  <c r="L1419" i="1"/>
  <c r="K1419" i="1"/>
  <c r="L1418" i="1"/>
  <c r="K1418" i="1"/>
  <c r="L1417" i="1"/>
  <c r="K1417" i="1"/>
  <c r="L1416" i="1"/>
  <c r="K1416" i="1"/>
  <c r="L1415" i="1"/>
  <c r="K1415" i="1"/>
  <c r="L1414" i="1"/>
  <c r="K1414" i="1"/>
  <c r="L1413" i="1"/>
  <c r="K1413" i="1"/>
  <c r="L1412" i="1"/>
  <c r="K1412" i="1"/>
  <c r="L1411" i="1"/>
  <c r="K1411" i="1"/>
  <c r="L1410" i="1"/>
  <c r="K1410" i="1"/>
  <c r="L1409" i="1"/>
  <c r="K1409" i="1"/>
  <c r="L1408" i="1"/>
  <c r="K1408" i="1"/>
  <c r="L1407" i="1"/>
  <c r="K1407" i="1"/>
  <c r="L1406" i="1"/>
  <c r="K1406" i="1"/>
  <c r="L1405" i="1"/>
  <c r="K1405" i="1"/>
  <c r="L1404" i="1"/>
  <c r="K1404" i="1"/>
  <c r="L1403" i="1"/>
  <c r="K1403" i="1"/>
  <c r="L1402" i="1"/>
  <c r="K1402" i="1"/>
  <c r="L1401" i="1"/>
  <c r="K1401" i="1"/>
  <c r="L1400" i="1"/>
  <c r="K1400" i="1"/>
  <c r="L1399" i="1"/>
  <c r="K1399" i="1"/>
  <c r="L1398" i="1"/>
  <c r="K1398" i="1"/>
  <c r="L1397" i="1"/>
  <c r="K1397" i="1"/>
  <c r="L1396" i="1"/>
  <c r="K1396" i="1"/>
  <c r="L1395" i="1"/>
  <c r="K1395" i="1"/>
  <c r="L1394" i="1"/>
  <c r="K1394" i="1"/>
  <c r="L1393" i="1"/>
  <c r="K1393" i="1"/>
  <c r="L1392" i="1"/>
  <c r="K1392" i="1"/>
  <c r="L1391" i="1"/>
  <c r="K1391" i="1"/>
  <c r="L1390" i="1"/>
  <c r="K1390" i="1"/>
  <c r="L1389" i="1"/>
  <c r="K1389" i="1"/>
  <c r="L1388" i="1"/>
  <c r="K1388" i="1"/>
  <c r="L1387" i="1"/>
  <c r="K1387" i="1"/>
  <c r="L1386" i="1"/>
  <c r="K1386" i="1"/>
  <c r="L1385" i="1"/>
  <c r="K1385" i="1"/>
  <c r="L1384" i="1"/>
  <c r="K1384" i="1"/>
  <c r="L1383" i="1"/>
  <c r="K1383" i="1"/>
  <c r="L1382" i="1"/>
  <c r="K1382" i="1"/>
  <c r="L1381" i="1"/>
  <c r="K1381" i="1"/>
  <c r="L1380" i="1"/>
  <c r="K1380" i="1"/>
  <c r="L1379" i="1"/>
  <c r="K1379" i="1"/>
  <c r="L1378" i="1"/>
  <c r="K1378" i="1"/>
  <c r="L1377" i="1"/>
  <c r="K1377" i="1"/>
  <c r="L1376" i="1"/>
  <c r="K1376" i="1"/>
  <c r="L1375" i="1"/>
  <c r="K1375" i="1"/>
  <c r="L1374" i="1"/>
  <c r="K1374" i="1"/>
  <c r="L1373" i="1"/>
  <c r="K1373" i="1"/>
  <c r="L1372" i="1"/>
  <c r="K1372" i="1"/>
  <c r="L1371" i="1"/>
  <c r="K1371" i="1"/>
  <c r="L1370" i="1"/>
  <c r="K1370" i="1"/>
  <c r="L1369" i="1"/>
  <c r="K1369" i="1"/>
  <c r="L1368" i="1"/>
  <c r="K1368" i="1"/>
  <c r="L1367" i="1"/>
  <c r="K1367" i="1"/>
  <c r="L1366" i="1"/>
  <c r="K1366" i="1"/>
  <c r="L1365" i="1"/>
  <c r="K1365" i="1"/>
  <c r="L1364" i="1"/>
  <c r="K1364" i="1"/>
  <c r="L1363" i="1"/>
  <c r="K1363" i="1"/>
  <c r="L1362" i="1"/>
  <c r="K1362" i="1"/>
  <c r="L1361" i="1"/>
  <c r="K1361" i="1"/>
  <c r="L1360" i="1"/>
  <c r="K1360" i="1"/>
  <c r="L1359" i="1"/>
  <c r="K1359" i="1"/>
  <c r="L1358" i="1"/>
  <c r="K1358" i="1"/>
  <c r="L1357" i="1"/>
  <c r="K1357" i="1"/>
  <c r="L1356" i="1"/>
  <c r="K1356" i="1"/>
  <c r="L1355" i="1"/>
  <c r="K1355" i="1"/>
  <c r="L1354" i="1"/>
  <c r="K1354" i="1"/>
  <c r="L1353" i="1"/>
  <c r="K1353" i="1"/>
  <c r="L1352" i="1"/>
  <c r="K1352" i="1"/>
  <c r="L1351" i="1"/>
  <c r="K1351" i="1"/>
  <c r="L1350" i="1"/>
  <c r="K1350" i="1"/>
  <c r="L1349" i="1"/>
  <c r="K1349" i="1"/>
  <c r="L1348" i="1"/>
  <c r="K1348" i="1"/>
  <c r="L1347" i="1"/>
  <c r="K1347" i="1"/>
  <c r="L1346" i="1"/>
  <c r="K1346" i="1"/>
  <c r="L1345" i="1"/>
  <c r="K1345" i="1"/>
  <c r="L1344" i="1"/>
  <c r="K1344" i="1"/>
  <c r="L1343" i="1"/>
  <c r="K1343" i="1"/>
  <c r="L1342" i="1"/>
  <c r="K1342" i="1"/>
  <c r="L1341" i="1"/>
  <c r="K1341" i="1"/>
  <c r="L1340" i="1"/>
  <c r="K1340" i="1"/>
  <c r="L1339" i="1"/>
  <c r="K1339" i="1"/>
  <c r="L1338" i="1"/>
  <c r="K1338" i="1"/>
  <c r="L1337" i="1"/>
  <c r="K1337" i="1"/>
  <c r="L1336" i="1"/>
  <c r="K1336" i="1"/>
  <c r="L1335" i="1"/>
  <c r="K1335" i="1"/>
  <c r="L1334" i="1"/>
  <c r="K1334" i="1"/>
  <c r="L1333" i="1"/>
  <c r="K1333" i="1"/>
  <c r="L1332" i="1"/>
  <c r="K1332" i="1"/>
  <c r="L1331" i="1"/>
  <c r="K1331" i="1"/>
  <c r="L1330" i="1"/>
  <c r="K1330" i="1"/>
  <c r="L1329" i="1"/>
  <c r="K1329" i="1"/>
  <c r="L1328" i="1"/>
  <c r="K1328" i="1"/>
  <c r="L1327" i="1"/>
  <c r="K1327" i="1"/>
  <c r="L1326" i="1"/>
  <c r="K1326" i="1"/>
  <c r="L1325" i="1"/>
  <c r="K1325" i="1"/>
  <c r="L1324" i="1"/>
  <c r="K1324" i="1"/>
  <c r="L1323" i="1"/>
  <c r="K1323" i="1"/>
  <c r="L1322" i="1"/>
  <c r="K1322" i="1"/>
  <c r="L1321" i="1"/>
  <c r="K1321" i="1"/>
  <c r="L1320" i="1"/>
  <c r="K1320" i="1"/>
  <c r="L1319" i="1"/>
  <c r="K1319" i="1"/>
  <c r="L1318" i="1"/>
  <c r="K1318" i="1"/>
  <c r="L1317" i="1"/>
  <c r="K1317" i="1"/>
  <c r="L1316" i="1"/>
  <c r="K1316" i="1"/>
  <c r="L1315" i="1"/>
  <c r="K1315" i="1"/>
  <c r="L1314" i="1"/>
  <c r="K1314" i="1"/>
  <c r="L1313" i="1"/>
  <c r="K1313" i="1"/>
  <c r="L1312" i="1"/>
  <c r="K1312" i="1"/>
  <c r="L1311" i="1"/>
  <c r="K1311" i="1"/>
  <c r="L1310" i="1"/>
  <c r="K1310" i="1"/>
  <c r="L1309" i="1"/>
  <c r="K1309" i="1"/>
  <c r="L1308" i="1"/>
  <c r="K1308" i="1"/>
  <c r="L1307" i="1"/>
  <c r="K1307" i="1"/>
  <c r="L1306" i="1"/>
  <c r="K1306" i="1"/>
  <c r="L1305" i="1"/>
  <c r="K1305" i="1"/>
  <c r="L1304" i="1"/>
  <c r="K1304" i="1"/>
  <c r="L1303" i="1"/>
  <c r="K1303" i="1"/>
  <c r="L1302" i="1"/>
  <c r="K1302" i="1"/>
  <c r="L1301" i="1"/>
  <c r="K1301" i="1"/>
  <c r="L1300" i="1"/>
  <c r="K1300" i="1"/>
  <c r="L1299" i="1"/>
  <c r="K1299" i="1"/>
  <c r="L1298" i="1"/>
  <c r="K1298" i="1"/>
  <c r="L1297" i="1"/>
  <c r="K1297" i="1"/>
  <c r="L1296" i="1"/>
  <c r="K1296" i="1"/>
  <c r="L1295" i="1"/>
  <c r="K1295" i="1"/>
  <c r="L1294" i="1"/>
  <c r="K1294" i="1"/>
  <c r="L1293" i="1"/>
  <c r="K1293" i="1"/>
  <c r="L1292" i="1"/>
  <c r="K1292" i="1"/>
  <c r="L1291" i="1"/>
  <c r="K1291" i="1"/>
  <c r="L1290" i="1"/>
  <c r="K1290" i="1"/>
  <c r="L1289" i="1"/>
  <c r="K1289" i="1"/>
  <c r="L1288" i="1"/>
  <c r="K1288" i="1"/>
  <c r="L1287" i="1"/>
  <c r="K1287" i="1"/>
  <c r="L1286" i="1"/>
  <c r="K1286" i="1"/>
  <c r="L1285" i="1"/>
  <c r="K1285" i="1"/>
  <c r="L1284" i="1"/>
  <c r="K1284" i="1"/>
  <c r="L1283" i="1"/>
  <c r="K1283" i="1"/>
  <c r="L1282" i="1"/>
  <c r="K1282" i="1"/>
  <c r="L1281" i="1"/>
  <c r="K1281" i="1"/>
  <c r="L1280" i="1"/>
  <c r="K1280" i="1"/>
  <c r="L1279" i="1"/>
  <c r="K1279" i="1"/>
  <c r="L1278" i="1"/>
  <c r="K1278" i="1"/>
  <c r="L1277" i="1"/>
  <c r="K1277" i="1"/>
  <c r="L1276" i="1"/>
  <c r="K1276" i="1"/>
  <c r="L1275" i="1"/>
  <c r="K1275" i="1"/>
  <c r="L1274" i="1"/>
  <c r="K1274" i="1"/>
  <c r="L1273" i="1"/>
  <c r="K1273" i="1"/>
  <c r="L1272" i="1"/>
  <c r="K1272" i="1"/>
  <c r="L1271" i="1"/>
  <c r="K1271" i="1"/>
  <c r="L1270" i="1"/>
  <c r="K1270" i="1"/>
  <c r="L1269" i="1"/>
  <c r="K1269" i="1"/>
  <c r="L1268" i="1"/>
  <c r="K1268" i="1"/>
  <c r="L1267" i="1"/>
  <c r="K1267" i="1"/>
  <c r="L1266" i="1"/>
  <c r="K1266" i="1"/>
  <c r="L1265" i="1"/>
  <c r="K1265" i="1"/>
  <c r="L1264" i="1"/>
  <c r="K1264" i="1"/>
  <c r="L1263" i="1"/>
  <c r="K1263" i="1"/>
  <c r="L1262" i="1"/>
  <c r="K1262" i="1"/>
  <c r="L1261" i="1"/>
  <c r="K1261" i="1"/>
  <c r="L1260" i="1"/>
  <c r="K1260" i="1"/>
  <c r="L1259" i="1"/>
  <c r="K1259" i="1"/>
  <c r="L1258" i="1"/>
  <c r="K1258" i="1"/>
  <c r="L1257" i="1"/>
  <c r="K1257" i="1"/>
  <c r="L1256" i="1"/>
  <c r="K1256" i="1"/>
  <c r="L1255" i="1"/>
  <c r="K1255" i="1"/>
  <c r="L1254" i="1"/>
  <c r="K1254" i="1"/>
  <c r="L1253" i="1"/>
  <c r="K1253" i="1"/>
  <c r="L1252" i="1"/>
  <c r="K1252" i="1"/>
  <c r="L1251" i="1"/>
  <c r="K1251" i="1"/>
  <c r="L1250" i="1"/>
  <c r="K1250" i="1"/>
  <c r="L1249" i="1"/>
  <c r="K1249" i="1"/>
  <c r="L1248" i="1"/>
  <c r="K1248" i="1"/>
  <c r="L1247" i="1"/>
  <c r="K1247" i="1"/>
  <c r="L1246" i="1"/>
  <c r="K1246" i="1"/>
  <c r="L1245" i="1"/>
  <c r="K1245" i="1"/>
  <c r="L1244" i="1"/>
  <c r="K1244" i="1"/>
  <c r="L1243" i="1"/>
  <c r="K1243" i="1"/>
  <c r="L1242" i="1"/>
  <c r="K1242" i="1"/>
  <c r="L1241" i="1"/>
  <c r="K1241" i="1"/>
  <c r="L1240" i="1"/>
  <c r="K1240" i="1"/>
  <c r="L1239" i="1"/>
  <c r="K1239" i="1"/>
  <c r="L1238" i="1"/>
  <c r="K1238" i="1"/>
  <c r="L1237" i="1"/>
  <c r="K1237" i="1"/>
  <c r="L1236" i="1"/>
  <c r="K1236" i="1"/>
  <c r="L1235" i="1"/>
  <c r="K1235" i="1"/>
  <c r="L1234" i="1"/>
  <c r="K1234" i="1"/>
  <c r="L1233" i="1"/>
  <c r="K1233" i="1"/>
  <c r="L1232" i="1"/>
  <c r="K1232" i="1"/>
  <c r="L1231" i="1"/>
  <c r="K1231" i="1"/>
  <c r="L1230" i="1"/>
  <c r="K1230" i="1"/>
  <c r="L1229" i="1"/>
  <c r="K1229" i="1"/>
  <c r="L1228" i="1"/>
  <c r="K1228" i="1"/>
  <c r="L1227" i="1"/>
  <c r="K1227" i="1"/>
  <c r="L1226" i="1"/>
  <c r="K1226" i="1"/>
  <c r="L1225" i="1"/>
  <c r="K1225" i="1"/>
  <c r="L1224" i="1"/>
  <c r="K1224" i="1"/>
  <c r="L1223" i="1"/>
  <c r="K1223" i="1"/>
  <c r="L1222" i="1"/>
  <c r="K1222" i="1"/>
  <c r="L1221" i="1"/>
  <c r="K1221" i="1"/>
  <c r="L1220" i="1"/>
  <c r="K1220" i="1"/>
  <c r="L1219" i="1"/>
  <c r="K1219" i="1"/>
  <c r="L1218" i="1"/>
  <c r="K1218" i="1"/>
  <c r="L1217" i="1"/>
  <c r="K1217" i="1"/>
  <c r="L1216" i="1"/>
  <c r="K1216" i="1"/>
  <c r="L1215" i="1"/>
  <c r="K1215" i="1"/>
  <c r="L1214" i="1"/>
  <c r="K1214" i="1"/>
  <c r="L1213" i="1"/>
  <c r="K1213" i="1"/>
  <c r="L1212" i="1"/>
  <c r="K1212" i="1"/>
  <c r="L1211" i="1"/>
  <c r="K1211" i="1"/>
  <c r="L1210" i="1"/>
  <c r="K1210" i="1"/>
  <c r="L1209" i="1"/>
  <c r="K1209" i="1"/>
  <c r="L1208" i="1"/>
  <c r="K1208" i="1"/>
  <c r="L1207" i="1"/>
  <c r="K1207" i="1"/>
  <c r="L1206" i="1"/>
  <c r="K1206" i="1"/>
  <c r="L1205" i="1"/>
  <c r="K1205" i="1"/>
  <c r="L1204" i="1"/>
  <c r="K1204" i="1"/>
  <c r="L1203" i="1"/>
  <c r="K1203" i="1"/>
  <c r="L1202" i="1"/>
  <c r="K1202" i="1"/>
  <c r="L1201" i="1"/>
  <c r="K1201" i="1"/>
  <c r="L1200" i="1"/>
  <c r="K1200" i="1"/>
  <c r="L1199" i="1"/>
  <c r="K1199" i="1"/>
  <c r="L1198" i="1"/>
  <c r="K1198" i="1"/>
  <c r="L1197" i="1"/>
  <c r="K1197" i="1"/>
  <c r="L1196" i="1"/>
  <c r="K1196" i="1"/>
  <c r="L1195" i="1"/>
  <c r="K1195" i="1"/>
  <c r="L1194" i="1"/>
  <c r="K1194" i="1"/>
  <c r="L1193" i="1"/>
  <c r="K1193" i="1"/>
  <c r="L1192" i="1"/>
  <c r="K1192" i="1"/>
  <c r="L1191" i="1"/>
  <c r="K1191" i="1"/>
  <c r="L1190" i="1"/>
  <c r="K1190" i="1"/>
  <c r="L1189" i="1"/>
  <c r="K1189" i="1"/>
  <c r="L1188" i="1"/>
  <c r="K1188" i="1"/>
  <c r="L1187" i="1"/>
  <c r="K1187" i="1"/>
  <c r="L1186" i="1"/>
  <c r="K1186" i="1"/>
  <c r="L1185" i="1"/>
  <c r="K1185" i="1"/>
  <c r="L1184" i="1"/>
  <c r="K1184" i="1"/>
  <c r="L1183" i="1"/>
  <c r="K1183" i="1"/>
  <c r="L1182" i="1"/>
  <c r="K1182" i="1"/>
  <c r="L1181" i="1"/>
  <c r="K1181" i="1"/>
  <c r="L1180" i="1"/>
  <c r="K1180" i="1"/>
  <c r="L1179" i="1"/>
  <c r="K1179" i="1"/>
  <c r="L1178" i="1"/>
  <c r="K1178" i="1"/>
  <c r="L1177" i="1"/>
  <c r="K1177" i="1"/>
  <c r="L1176" i="1"/>
  <c r="K1176" i="1"/>
  <c r="L1175" i="1"/>
  <c r="K1175" i="1"/>
  <c r="L1174" i="1"/>
  <c r="K1174" i="1"/>
  <c r="L1173" i="1"/>
  <c r="K1173" i="1"/>
  <c r="L1172" i="1"/>
  <c r="K1172" i="1"/>
  <c r="L1171" i="1"/>
  <c r="K1171" i="1"/>
  <c r="L1170" i="1"/>
  <c r="K1170" i="1"/>
  <c r="L1169" i="1"/>
  <c r="K1169" i="1"/>
  <c r="L1168" i="1"/>
  <c r="K1168" i="1"/>
  <c r="L1167" i="1"/>
  <c r="K1167" i="1"/>
  <c r="L1166" i="1"/>
  <c r="K1166" i="1"/>
  <c r="L1165" i="1"/>
  <c r="K1165" i="1"/>
  <c r="L1164" i="1"/>
  <c r="K1164" i="1"/>
  <c r="L1163" i="1"/>
  <c r="K1163" i="1"/>
  <c r="L1162" i="1"/>
  <c r="K1162" i="1"/>
  <c r="L1161" i="1"/>
  <c r="K1161" i="1"/>
  <c r="L1160" i="1"/>
  <c r="K1160" i="1"/>
  <c r="L1159" i="1"/>
  <c r="K1159" i="1"/>
  <c r="L1158" i="1"/>
  <c r="K1158" i="1"/>
  <c r="L1157" i="1"/>
  <c r="K1157" i="1"/>
  <c r="L1156" i="1"/>
  <c r="K1156" i="1"/>
  <c r="L1155" i="1"/>
  <c r="K1155" i="1"/>
  <c r="L1154" i="1"/>
  <c r="K1154" i="1"/>
  <c r="L1153" i="1"/>
  <c r="K1153" i="1"/>
  <c r="L1152" i="1"/>
  <c r="K1152" i="1"/>
  <c r="L1151" i="1"/>
  <c r="K1151" i="1"/>
  <c r="L1150" i="1"/>
  <c r="K1150" i="1"/>
  <c r="L1149" i="1"/>
  <c r="K1149" i="1"/>
  <c r="L1148" i="1"/>
  <c r="K1148" i="1"/>
  <c r="L1147" i="1"/>
  <c r="K1147" i="1"/>
  <c r="L1146" i="1"/>
  <c r="K1146" i="1"/>
  <c r="L1145" i="1"/>
  <c r="K1145" i="1"/>
  <c r="L1144" i="1"/>
  <c r="K1144" i="1"/>
  <c r="L1143" i="1"/>
  <c r="K1143" i="1"/>
  <c r="L1142" i="1"/>
  <c r="K1142" i="1"/>
  <c r="L1141" i="1"/>
  <c r="K1141" i="1"/>
  <c r="L1140" i="1"/>
  <c r="K1140" i="1"/>
  <c r="L1139" i="1"/>
  <c r="K1139" i="1"/>
  <c r="L1138" i="1"/>
  <c r="K1138" i="1"/>
  <c r="L1137" i="1"/>
  <c r="K1137" i="1"/>
  <c r="L1136" i="1"/>
  <c r="K1136" i="1"/>
  <c r="L1135" i="1"/>
  <c r="K1135" i="1"/>
  <c r="L1134" i="1"/>
  <c r="K1134" i="1"/>
  <c r="L1133" i="1"/>
  <c r="K1133" i="1"/>
  <c r="L1132" i="1"/>
  <c r="K1132" i="1"/>
  <c r="L1131" i="1"/>
  <c r="K1131" i="1"/>
  <c r="L1130" i="1"/>
  <c r="K1130" i="1"/>
  <c r="L1129" i="1"/>
  <c r="K1129" i="1"/>
  <c r="L1128" i="1"/>
  <c r="K1128" i="1"/>
  <c r="L1127" i="1"/>
  <c r="K1127" i="1"/>
  <c r="L1126" i="1"/>
  <c r="K1126" i="1"/>
  <c r="L1125" i="1"/>
  <c r="K1125" i="1"/>
  <c r="L1124" i="1"/>
  <c r="K1124" i="1"/>
  <c r="L1123" i="1"/>
  <c r="K1123" i="1"/>
  <c r="L1122" i="1"/>
  <c r="K1122" i="1"/>
  <c r="L1121" i="1"/>
  <c r="K1121" i="1"/>
  <c r="L1120" i="1"/>
  <c r="K1120" i="1"/>
  <c r="L1119" i="1"/>
  <c r="K1119" i="1"/>
  <c r="L1118" i="1"/>
  <c r="K1118" i="1"/>
  <c r="L1117" i="1"/>
  <c r="K1117" i="1"/>
  <c r="L1116" i="1"/>
  <c r="K1116" i="1"/>
  <c r="L1115" i="1"/>
  <c r="K1115" i="1"/>
  <c r="L1114" i="1"/>
  <c r="K1114" i="1"/>
  <c r="L1113" i="1"/>
  <c r="K1113" i="1"/>
  <c r="L1112" i="1"/>
  <c r="K1112" i="1"/>
  <c r="L1111" i="1"/>
  <c r="K1111" i="1"/>
  <c r="L1110" i="1"/>
  <c r="K1110" i="1"/>
  <c r="L1109" i="1"/>
  <c r="K1109" i="1"/>
  <c r="L1108" i="1"/>
  <c r="K1108" i="1"/>
  <c r="L1107" i="1"/>
  <c r="K1107" i="1"/>
  <c r="L1106" i="1"/>
  <c r="K1106" i="1"/>
  <c r="L1105" i="1"/>
  <c r="K1105" i="1"/>
  <c r="L1104" i="1"/>
  <c r="K1104" i="1"/>
  <c r="L1103" i="1"/>
  <c r="K1103" i="1"/>
  <c r="L1102" i="1"/>
  <c r="K1102" i="1"/>
  <c r="L1101" i="1"/>
  <c r="K1101" i="1"/>
  <c r="L1100" i="1"/>
  <c r="K1100" i="1"/>
  <c r="L1099" i="1"/>
  <c r="K1099" i="1"/>
  <c r="L1098" i="1"/>
  <c r="K1098" i="1"/>
  <c r="L1097" i="1"/>
  <c r="K1097" i="1"/>
  <c r="L1096" i="1"/>
  <c r="K1096" i="1"/>
  <c r="L1095" i="1"/>
  <c r="K1095" i="1"/>
  <c r="L1094" i="1"/>
  <c r="K1094" i="1"/>
  <c r="L1093" i="1"/>
  <c r="K1093" i="1"/>
  <c r="L1092" i="1"/>
  <c r="K1092" i="1"/>
  <c r="L1091" i="1"/>
  <c r="K1091" i="1"/>
  <c r="L1090" i="1"/>
  <c r="K1090" i="1"/>
  <c r="L1089" i="1"/>
  <c r="K1089" i="1"/>
  <c r="L1088" i="1"/>
  <c r="K1088" i="1"/>
  <c r="L1087" i="1"/>
  <c r="K1087" i="1"/>
  <c r="L1086" i="1"/>
  <c r="K1086" i="1"/>
  <c r="L1085" i="1"/>
  <c r="K1085" i="1"/>
  <c r="L1084" i="1"/>
  <c r="K1084" i="1"/>
  <c r="L1083" i="1"/>
  <c r="K1083" i="1"/>
  <c r="L1082" i="1"/>
  <c r="K1082" i="1"/>
  <c r="L1081" i="1"/>
  <c r="K1081" i="1"/>
  <c r="L1080" i="1"/>
  <c r="K1080" i="1"/>
  <c r="L1079" i="1"/>
  <c r="K1079" i="1"/>
  <c r="L1078" i="1"/>
  <c r="K1078" i="1"/>
  <c r="L1077" i="1"/>
  <c r="K1077" i="1"/>
  <c r="L1076" i="1"/>
  <c r="K1076" i="1"/>
  <c r="L1075" i="1"/>
  <c r="K1075" i="1"/>
  <c r="L1074" i="1"/>
  <c r="K1074" i="1"/>
  <c r="L1073" i="1"/>
  <c r="K1073" i="1"/>
  <c r="L1072" i="1"/>
  <c r="K1072" i="1"/>
  <c r="L1071" i="1"/>
  <c r="K1071" i="1"/>
  <c r="L1070" i="1"/>
  <c r="K1070" i="1"/>
  <c r="L1069" i="1"/>
  <c r="K1069" i="1"/>
  <c r="L1068" i="1"/>
  <c r="K1068" i="1"/>
  <c r="L1067" i="1"/>
  <c r="K1067" i="1"/>
  <c r="L1066" i="1"/>
  <c r="K1066" i="1"/>
  <c r="L1065" i="1"/>
  <c r="K1065" i="1"/>
  <c r="L1064" i="1"/>
  <c r="K1064" i="1"/>
  <c r="L1063" i="1"/>
  <c r="K1063" i="1"/>
  <c r="L1062" i="1"/>
  <c r="K1062" i="1"/>
  <c r="L1061" i="1"/>
  <c r="K1061" i="1"/>
  <c r="L1060" i="1"/>
  <c r="K1060" i="1"/>
  <c r="L1059" i="1"/>
  <c r="K1059" i="1"/>
  <c r="L1058" i="1"/>
  <c r="K1058" i="1"/>
  <c r="L1057" i="1"/>
  <c r="K1057" i="1"/>
  <c r="L1056" i="1"/>
  <c r="K1056" i="1"/>
  <c r="L1055" i="1"/>
  <c r="K1055" i="1"/>
  <c r="L1054" i="1"/>
  <c r="K1054" i="1"/>
  <c r="L1053" i="1"/>
  <c r="K1053" i="1"/>
  <c r="L1052" i="1"/>
  <c r="K1052" i="1"/>
  <c r="L1051" i="1"/>
  <c r="K1051" i="1"/>
  <c r="L1050" i="1"/>
  <c r="K1050" i="1"/>
  <c r="L1049" i="1"/>
  <c r="K1049" i="1"/>
  <c r="L1048" i="1"/>
  <c r="K1048" i="1"/>
  <c r="L1047" i="1"/>
  <c r="K1047" i="1"/>
  <c r="L1046" i="1"/>
  <c r="K1046" i="1"/>
  <c r="L1045" i="1"/>
  <c r="K1045" i="1"/>
  <c r="L1044" i="1"/>
  <c r="K1044" i="1"/>
  <c r="L1043" i="1"/>
  <c r="K1043" i="1"/>
  <c r="L1042" i="1"/>
  <c r="K1042" i="1"/>
  <c r="L1041" i="1"/>
  <c r="K1041" i="1"/>
  <c r="L1040" i="1"/>
  <c r="K1040" i="1"/>
  <c r="L1039" i="1"/>
  <c r="K1039" i="1"/>
  <c r="L1038" i="1"/>
  <c r="K1038" i="1"/>
  <c r="L1037" i="1"/>
  <c r="K1037" i="1"/>
  <c r="L1036" i="1"/>
  <c r="K1036" i="1"/>
  <c r="L1035" i="1"/>
  <c r="K1035" i="1"/>
  <c r="L1034" i="1"/>
  <c r="K1034" i="1"/>
  <c r="L1033" i="1"/>
  <c r="K1033" i="1"/>
  <c r="L1032" i="1"/>
  <c r="K1032" i="1"/>
  <c r="L1031" i="1"/>
  <c r="K1031" i="1"/>
  <c r="L1030" i="1"/>
  <c r="K1030" i="1"/>
  <c r="L1029" i="1"/>
  <c r="K1029" i="1"/>
  <c r="L1028" i="1"/>
  <c r="K1028" i="1"/>
  <c r="L1027" i="1"/>
  <c r="K1027" i="1"/>
  <c r="L1026" i="1"/>
  <c r="K1026" i="1"/>
  <c r="L1025" i="1"/>
  <c r="K1025" i="1"/>
  <c r="L1024" i="1"/>
  <c r="K1024" i="1"/>
  <c r="L1023" i="1"/>
  <c r="K1023" i="1"/>
  <c r="L1022" i="1"/>
  <c r="K1022" i="1"/>
  <c r="L1021" i="1"/>
  <c r="K1021" i="1"/>
  <c r="L1020" i="1"/>
  <c r="K1020" i="1"/>
  <c r="L1019" i="1"/>
  <c r="K1019" i="1"/>
  <c r="L1018" i="1"/>
  <c r="K1018" i="1"/>
  <c r="L1017" i="1"/>
  <c r="K1017" i="1"/>
  <c r="L1016" i="1"/>
  <c r="K1016" i="1"/>
  <c r="L1015" i="1"/>
  <c r="K1015" i="1"/>
  <c r="L1014" i="1"/>
  <c r="K1014" i="1"/>
  <c r="L1013" i="1"/>
  <c r="K1013" i="1"/>
  <c r="L1012" i="1"/>
  <c r="K1012" i="1"/>
  <c r="L1011" i="1"/>
  <c r="K1011" i="1"/>
  <c r="L1010" i="1"/>
  <c r="K1010" i="1"/>
  <c r="L1009" i="1"/>
  <c r="K1009" i="1"/>
  <c r="L1008" i="1"/>
  <c r="K1008" i="1"/>
  <c r="L1007" i="1"/>
  <c r="K1007" i="1"/>
  <c r="L1006" i="1"/>
  <c r="K1006" i="1"/>
  <c r="L1005" i="1"/>
  <c r="K1005" i="1"/>
  <c r="L1004" i="1"/>
  <c r="K1004" i="1"/>
  <c r="L1003" i="1"/>
  <c r="K1003" i="1"/>
  <c r="L1002" i="1"/>
  <c r="K1002" i="1"/>
  <c r="L1001" i="1"/>
  <c r="K1001" i="1"/>
  <c r="L1000" i="1"/>
  <c r="K1000" i="1"/>
  <c r="L999" i="1"/>
  <c r="K999" i="1"/>
  <c r="L998" i="1"/>
  <c r="K998" i="1"/>
  <c r="L997" i="1"/>
  <c r="K997" i="1"/>
  <c r="L996" i="1"/>
  <c r="K996" i="1"/>
  <c r="L995" i="1"/>
  <c r="K995" i="1"/>
  <c r="L994" i="1"/>
  <c r="K994" i="1"/>
  <c r="L993" i="1"/>
  <c r="K993" i="1"/>
  <c r="L992" i="1"/>
  <c r="K992" i="1"/>
  <c r="L991" i="1"/>
  <c r="K991" i="1"/>
  <c r="L990" i="1"/>
  <c r="K990" i="1"/>
  <c r="L989" i="1"/>
  <c r="K989" i="1"/>
  <c r="L988" i="1"/>
  <c r="K988" i="1"/>
  <c r="L987" i="1"/>
  <c r="K987" i="1"/>
  <c r="L986" i="1"/>
  <c r="K986" i="1"/>
  <c r="L985" i="1"/>
  <c r="K985" i="1"/>
  <c r="L984" i="1"/>
  <c r="K984" i="1"/>
  <c r="L983" i="1"/>
  <c r="K983" i="1"/>
  <c r="L982" i="1"/>
  <c r="K982" i="1"/>
  <c r="L981" i="1"/>
  <c r="K981" i="1"/>
  <c r="L980" i="1"/>
  <c r="K980" i="1"/>
  <c r="L979" i="1"/>
  <c r="K979" i="1"/>
  <c r="L978" i="1"/>
  <c r="K978" i="1"/>
  <c r="L977" i="1"/>
  <c r="K977" i="1"/>
  <c r="L976" i="1"/>
  <c r="K976" i="1"/>
  <c r="L975" i="1"/>
  <c r="K975" i="1"/>
  <c r="L974" i="1"/>
  <c r="K974" i="1"/>
  <c r="L973" i="1"/>
  <c r="K973" i="1"/>
  <c r="L972" i="1"/>
  <c r="K972" i="1"/>
  <c r="L971" i="1"/>
  <c r="K971" i="1"/>
  <c r="L970" i="1"/>
  <c r="K970" i="1"/>
  <c r="L969" i="1"/>
  <c r="K969" i="1"/>
  <c r="L968" i="1"/>
  <c r="K968" i="1"/>
  <c r="L967" i="1"/>
  <c r="K967" i="1"/>
  <c r="L966" i="1"/>
  <c r="K966" i="1"/>
  <c r="L965" i="1"/>
  <c r="K965" i="1"/>
  <c r="L964" i="1"/>
  <c r="K964" i="1"/>
  <c r="L963" i="1"/>
  <c r="K963" i="1"/>
  <c r="L962" i="1"/>
  <c r="K962" i="1"/>
  <c r="L961" i="1"/>
  <c r="K961" i="1"/>
  <c r="L960" i="1"/>
  <c r="K960" i="1"/>
  <c r="L959" i="1"/>
  <c r="K959" i="1"/>
  <c r="L958" i="1"/>
  <c r="K958" i="1"/>
  <c r="L957" i="1"/>
  <c r="K957" i="1"/>
  <c r="L956" i="1"/>
  <c r="K956" i="1"/>
  <c r="L955" i="1"/>
  <c r="K955" i="1"/>
  <c r="L954" i="1"/>
  <c r="K954" i="1"/>
  <c r="L953" i="1"/>
  <c r="K953" i="1"/>
  <c r="L952" i="1"/>
  <c r="K952" i="1"/>
  <c r="L951" i="1"/>
  <c r="K951" i="1"/>
  <c r="L950" i="1"/>
  <c r="K950" i="1"/>
  <c r="L949" i="1"/>
  <c r="K949" i="1"/>
  <c r="L948" i="1"/>
  <c r="K948" i="1"/>
  <c r="L947" i="1"/>
  <c r="K947" i="1"/>
  <c r="L946" i="1"/>
  <c r="K946" i="1"/>
  <c r="L945" i="1"/>
  <c r="K945" i="1"/>
  <c r="L944" i="1"/>
  <c r="K944" i="1"/>
  <c r="L943" i="1"/>
  <c r="K943" i="1"/>
  <c r="L942" i="1"/>
  <c r="K942" i="1"/>
  <c r="L941" i="1"/>
  <c r="K941" i="1"/>
  <c r="L940" i="1"/>
  <c r="K940" i="1"/>
  <c r="L939" i="1"/>
  <c r="K939" i="1"/>
  <c r="L938" i="1"/>
  <c r="K938" i="1"/>
  <c r="L937" i="1"/>
  <c r="K937" i="1"/>
  <c r="L936" i="1"/>
  <c r="K936" i="1"/>
  <c r="L935" i="1"/>
  <c r="K935" i="1"/>
  <c r="L934" i="1"/>
  <c r="K934" i="1"/>
  <c r="L933" i="1"/>
  <c r="K933" i="1"/>
  <c r="L932" i="1"/>
  <c r="K932" i="1"/>
  <c r="L931" i="1"/>
  <c r="K931" i="1"/>
  <c r="L930" i="1"/>
  <c r="K930" i="1"/>
  <c r="L929" i="1"/>
  <c r="K929" i="1"/>
  <c r="L928" i="1"/>
  <c r="K928" i="1"/>
  <c r="L927" i="1"/>
  <c r="K927" i="1"/>
  <c r="L926" i="1"/>
  <c r="K926" i="1"/>
  <c r="L925" i="1"/>
  <c r="K925" i="1"/>
  <c r="L924" i="1"/>
  <c r="K924" i="1"/>
  <c r="L923" i="1"/>
  <c r="K923" i="1"/>
  <c r="L922" i="1"/>
  <c r="K922" i="1"/>
  <c r="L921" i="1"/>
  <c r="K921" i="1"/>
  <c r="L920" i="1"/>
  <c r="K920" i="1"/>
  <c r="L919" i="1"/>
  <c r="K919" i="1"/>
  <c r="L918" i="1"/>
  <c r="K918" i="1"/>
  <c r="L917" i="1"/>
  <c r="K917" i="1"/>
  <c r="L916" i="1"/>
  <c r="K916" i="1"/>
  <c r="L915" i="1"/>
  <c r="K915" i="1"/>
  <c r="L914" i="1"/>
  <c r="K914" i="1"/>
  <c r="L913" i="1"/>
  <c r="K913" i="1"/>
  <c r="L912" i="1"/>
  <c r="K912" i="1"/>
  <c r="L911" i="1"/>
  <c r="K911" i="1"/>
  <c r="L910" i="1"/>
  <c r="K910" i="1"/>
  <c r="L909" i="1"/>
  <c r="K909" i="1"/>
  <c r="L908" i="1"/>
  <c r="K908" i="1"/>
  <c r="L907" i="1"/>
  <c r="K907" i="1"/>
  <c r="L906" i="1"/>
  <c r="K906" i="1"/>
  <c r="L905" i="1"/>
  <c r="K905" i="1"/>
  <c r="L904" i="1"/>
  <c r="K904" i="1"/>
  <c r="L903" i="1"/>
  <c r="K903" i="1"/>
  <c r="L902" i="1"/>
  <c r="K902" i="1"/>
  <c r="L901" i="1"/>
  <c r="K901" i="1"/>
  <c r="L900" i="1"/>
  <c r="K900" i="1"/>
  <c r="L899" i="1"/>
  <c r="K899" i="1"/>
  <c r="L898" i="1"/>
  <c r="K898" i="1"/>
  <c r="L897" i="1"/>
  <c r="K897" i="1"/>
  <c r="L896" i="1"/>
  <c r="K896" i="1"/>
  <c r="L895" i="1"/>
  <c r="K895" i="1"/>
  <c r="L894" i="1"/>
  <c r="K894" i="1"/>
  <c r="L893" i="1"/>
  <c r="K893" i="1"/>
  <c r="L892" i="1"/>
  <c r="K892" i="1"/>
  <c r="L891" i="1"/>
  <c r="K891" i="1"/>
  <c r="L890" i="1"/>
  <c r="K890" i="1"/>
  <c r="L889" i="1"/>
  <c r="K889" i="1"/>
  <c r="L888" i="1"/>
  <c r="K888" i="1"/>
  <c r="L887" i="1"/>
  <c r="K887" i="1"/>
  <c r="L886" i="1"/>
  <c r="K886" i="1"/>
  <c r="L885" i="1"/>
  <c r="K885" i="1"/>
  <c r="L884" i="1"/>
  <c r="K884" i="1"/>
  <c r="L883" i="1"/>
  <c r="K883" i="1"/>
  <c r="L882" i="1"/>
  <c r="K882" i="1"/>
  <c r="L881" i="1"/>
  <c r="K881" i="1"/>
  <c r="L880" i="1"/>
  <c r="K880" i="1"/>
  <c r="L879" i="1"/>
  <c r="K879" i="1"/>
  <c r="L878" i="1"/>
  <c r="K878" i="1"/>
  <c r="L877" i="1"/>
  <c r="K877" i="1"/>
  <c r="L876" i="1"/>
  <c r="K876" i="1"/>
  <c r="L875" i="1"/>
  <c r="K875" i="1"/>
  <c r="L874" i="1"/>
  <c r="K874" i="1"/>
  <c r="L873" i="1"/>
  <c r="K873" i="1"/>
  <c r="L872" i="1"/>
  <c r="K872" i="1"/>
  <c r="L871" i="1"/>
  <c r="K871" i="1"/>
  <c r="L870" i="1"/>
  <c r="K870" i="1"/>
  <c r="L869" i="1"/>
  <c r="K869" i="1"/>
  <c r="L868" i="1"/>
  <c r="K868" i="1"/>
  <c r="L867" i="1"/>
  <c r="K867" i="1"/>
  <c r="L866" i="1"/>
  <c r="K866" i="1"/>
  <c r="L865" i="1"/>
  <c r="K865" i="1"/>
  <c r="L864" i="1"/>
  <c r="K864" i="1"/>
  <c r="L863" i="1"/>
  <c r="K863" i="1"/>
  <c r="L862" i="1"/>
  <c r="K862" i="1"/>
  <c r="L861" i="1"/>
  <c r="K861" i="1"/>
  <c r="L860" i="1"/>
  <c r="K860" i="1"/>
  <c r="L859" i="1"/>
  <c r="K859" i="1"/>
  <c r="L858" i="1"/>
  <c r="K858" i="1"/>
  <c r="L857" i="1"/>
  <c r="K857" i="1"/>
  <c r="L856" i="1"/>
  <c r="K856" i="1"/>
  <c r="L855" i="1"/>
  <c r="K855" i="1"/>
  <c r="L854" i="1"/>
  <c r="K854" i="1"/>
  <c r="L853" i="1"/>
  <c r="K853" i="1"/>
  <c r="L852" i="1"/>
  <c r="K852" i="1"/>
  <c r="L851" i="1"/>
  <c r="K851" i="1"/>
  <c r="L850" i="1"/>
  <c r="K850" i="1"/>
  <c r="L849" i="1"/>
  <c r="K849" i="1"/>
  <c r="L848" i="1"/>
  <c r="K848" i="1"/>
  <c r="L847" i="1"/>
  <c r="K847" i="1"/>
  <c r="L846" i="1"/>
  <c r="K846" i="1"/>
  <c r="L845" i="1"/>
  <c r="K845" i="1"/>
  <c r="L844" i="1"/>
  <c r="K844" i="1"/>
  <c r="L843" i="1"/>
  <c r="K843" i="1"/>
  <c r="L842" i="1"/>
  <c r="K842" i="1"/>
  <c r="L841" i="1"/>
  <c r="K841" i="1"/>
  <c r="L840" i="1"/>
  <c r="K840" i="1"/>
  <c r="L839" i="1"/>
  <c r="K839" i="1"/>
  <c r="L838" i="1"/>
  <c r="K838" i="1"/>
  <c r="L837" i="1"/>
  <c r="K837" i="1"/>
  <c r="L836" i="1"/>
  <c r="K836" i="1"/>
  <c r="L835" i="1"/>
  <c r="K835" i="1"/>
  <c r="L834" i="1"/>
  <c r="K834" i="1"/>
  <c r="L833" i="1"/>
  <c r="K833" i="1"/>
  <c r="L832" i="1"/>
  <c r="K832" i="1"/>
  <c r="L831" i="1"/>
  <c r="K831" i="1"/>
  <c r="L830" i="1"/>
  <c r="K830" i="1"/>
  <c r="L829" i="1"/>
  <c r="K829" i="1"/>
  <c r="L828" i="1"/>
  <c r="K828" i="1"/>
  <c r="L827" i="1"/>
  <c r="K827" i="1"/>
  <c r="L826" i="1"/>
  <c r="K826" i="1"/>
  <c r="L825" i="1"/>
  <c r="K825" i="1"/>
  <c r="L824" i="1"/>
  <c r="K824" i="1"/>
  <c r="L823" i="1"/>
  <c r="K823" i="1"/>
  <c r="L822" i="1"/>
  <c r="K822" i="1"/>
  <c r="L821" i="1"/>
  <c r="K821" i="1"/>
  <c r="L820" i="1"/>
  <c r="K820" i="1"/>
  <c r="L819" i="1"/>
  <c r="K819" i="1"/>
  <c r="L818" i="1"/>
  <c r="K818" i="1"/>
  <c r="L817" i="1"/>
  <c r="K817" i="1"/>
  <c r="L816" i="1"/>
  <c r="K816" i="1"/>
  <c r="L815" i="1"/>
  <c r="K815" i="1"/>
  <c r="L814" i="1"/>
  <c r="K814" i="1"/>
  <c r="L813" i="1"/>
  <c r="K813" i="1"/>
  <c r="L812" i="1"/>
  <c r="K812" i="1"/>
  <c r="L811" i="1"/>
  <c r="K811" i="1"/>
  <c r="L810" i="1"/>
  <c r="K810" i="1"/>
  <c r="L809" i="1"/>
  <c r="K809" i="1"/>
  <c r="L808" i="1"/>
  <c r="K808" i="1"/>
  <c r="L807" i="1"/>
  <c r="K807" i="1"/>
  <c r="L806" i="1"/>
  <c r="K806" i="1"/>
  <c r="L805" i="1"/>
  <c r="K805" i="1"/>
  <c r="L804" i="1"/>
  <c r="K804" i="1"/>
  <c r="L803" i="1"/>
  <c r="K803" i="1"/>
  <c r="L802" i="1"/>
  <c r="K802" i="1"/>
  <c r="L801" i="1"/>
  <c r="K801" i="1"/>
  <c r="L800" i="1"/>
  <c r="K800" i="1"/>
  <c r="L799" i="1"/>
  <c r="K799" i="1"/>
  <c r="L798" i="1"/>
  <c r="K798" i="1"/>
  <c r="L797" i="1"/>
  <c r="K797" i="1"/>
  <c r="L796" i="1"/>
  <c r="K796" i="1"/>
  <c r="L795" i="1"/>
  <c r="K795" i="1"/>
  <c r="L794" i="1"/>
  <c r="K794" i="1"/>
  <c r="L793" i="1"/>
  <c r="K793" i="1"/>
  <c r="L792" i="1"/>
  <c r="K792" i="1"/>
  <c r="L791" i="1"/>
  <c r="K791" i="1"/>
  <c r="L790" i="1"/>
  <c r="K790" i="1"/>
  <c r="L789" i="1"/>
  <c r="K789" i="1"/>
  <c r="L788" i="1"/>
  <c r="K788" i="1"/>
  <c r="L787" i="1"/>
  <c r="K787" i="1"/>
  <c r="L786" i="1"/>
  <c r="K786" i="1"/>
  <c r="L785" i="1"/>
  <c r="K785" i="1"/>
  <c r="L784" i="1"/>
  <c r="K784" i="1"/>
  <c r="L783" i="1"/>
  <c r="K783" i="1"/>
  <c r="L782" i="1"/>
  <c r="K782" i="1"/>
  <c r="L781" i="1"/>
  <c r="K781" i="1"/>
  <c r="L780" i="1"/>
  <c r="K780" i="1"/>
  <c r="L779" i="1"/>
  <c r="K779" i="1"/>
  <c r="L778" i="1"/>
  <c r="K778" i="1"/>
  <c r="L777" i="1"/>
  <c r="K777" i="1"/>
  <c r="L776" i="1"/>
  <c r="K776" i="1"/>
  <c r="L775" i="1"/>
  <c r="K775" i="1"/>
  <c r="L774" i="1"/>
  <c r="K774" i="1"/>
  <c r="L773" i="1"/>
  <c r="K773" i="1"/>
  <c r="L772" i="1"/>
  <c r="K772" i="1"/>
  <c r="L771" i="1"/>
  <c r="K771" i="1"/>
  <c r="L770" i="1"/>
  <c r="K770" i="1"/>
  <c r="L769" i="1"/>
  <c r="K769" i="1"/>
  <c r="L768" i="1"/>
  <c r="K768" i="1"/>
  <c r="L767" i="1"/>
  <c r="K767" i="1"/>
  <c r="L766" i="1"/>
  <c r="K766" i="1"/>
  <c r="L765" i="1"/>
  <c r="K765" i="1"/>
  <c r="L764" i="1"/>
  <c r="K764" i="1"/>
  <c r="L763" i="1"/>
  <c r="K763" i="1"/>
  <c r="L762" i="1"/>
  <c r="K762" i="1"/>
  <c r="L761" i="1"/>
  <c r="K761" i="1"/>
  <c r="L760" i="1"/>
  <c r="K760" i="1"/>
  <c r="L759" i="1"/>
  <c r="K759" i="1"/>
  <c r="L758" i="1"/>
  <c r="K758" i="1"/>
  <c r="L757" i="1"/>
  <c r="K757" i="1"/>
  <c r="L756" i="1"/>
  <c r="K756" i="1"/>
  <c r="L755" i="1"/>
  <c r="K755" i="1"/>
  <c r="L754" i="1"/>
  <c r="K754" i="1"/>
  <c r="L753" i="1"/>
  <c r="K753" i="1"/>
  <c r="L752" i="1"/>
  <c r="K752" i="1"/>
  <c r="L751" i="1"/>
  <c r="K751" i="1"/>
  <c r="L750" i="1"/>
  <c r="K750" i="1"/>
  <c r="L749" i="1"/>
  <c r="K749" i="1"/>
  <c r="L748" i="1"/>
  <c r="K748" i="1"/>
  <c r="L747" i="1"/>
  <c r="K747" i="1"/>
  <c r="L746" i="1"/>
  <c r="K746" i="1"/>
  <c r="L745" i="1"/>
  <c r="K745" i="1"/>
  <c r="L744" i="1"/>
  <c r="K744" i="1"/>
  <c r="L743" i="1"/>
  <c r="K743" i="1"/>
  <c r="L742" i="1"/>
  <c r="K742" i="1"/>
  <c r="L741" i="1"/>
  <c r="K741" i="1"/>
  <c r="L740" i="1"/>
  <c r="K740" i="1"/>
  <c r="L739" i="1"/>
  <c r="K739" i="1"/>
  <c r="L738" i="1"/>
  <c r="K738" i="1"/>
  <c r="L737" i="1"/>
  <c r="K737" i="1"/>
  <c r="L736" i="1"/>
  <c r="K736" i="1"/>
  <c r="L735" i="1"/>
  <c r="K735" i="1"/>
  <c r="L734" i="1"/>
  <c r="K734" i="1"/>
  <c r="L733" i="1"/>
  <c r="K733" i="1"/>
  <c r="L732" i="1"/>
  <c r="K732" i="1"/>
  <c r="L731" i="1"/>
  <c r="K731" i="1"/>
  <c r="L730" i="1"/>
  <c r="K730" i="1"/>
  <c r="L729" i="1"/>
  <c r="K729" i="1"/>
  <c r="L728" i="1"/>
  <c r="K728" i="1"/>
  <c r="L727" i="1"/>
  <c r="K727" i="1"/>
  <c r="L726" i="1"/>
  <c r="K726" i="1"/>
  <c r="L725" i="1"/>
  <c r="K725" i="1"/>
  <c r="L724" i="1"/>
  <c r="K724" i="1"/>
  <c r="L723" i="1"/>
  <c r="K723" i="1"/>
  <c r="L722" i="1"/>
  <c r="K722" i="1"/>
  <c r="L721" i="1"/>
  <c r="K721" i="1"/>
  <c r="L720" i="1"/>
  <c r="K720" i="1"/>
  <c r="L719" i="1"/>
  <c r="K719" i="1"/>
  <c r="L718" i="1"/>
  <c r="K718" i="1"/>
  <c r="L717" i="1"/>
  <c r="K717" i="1"/>
  <c r="L716" i="1"/>
  <c r="K716" i="1"/>
  <c r="L715" i="1"/>
  <c r="K715" i="1"/>
  <c r="L714" i="1"/>
  <c r="K714" i="1"/>
  <c r="L713" i="1"/>
  <c r="K713" i="1"/>
  <c r="L712" i="1"/>
  <c r="K712" i="1"/>
  <c r="L711" i="1"/>
  <c r="K711" i="1"/>
  <c r="L710" i="1"/>
  <c r="K710" i="1"/>
  <c r="L709" i="1"/>
  <c r="K709" i="1"/>
  <c r="L708" i="1"/>
  <c r="K708" i="1"/>
  <c r="L707" i="1"/>
  <c r="K707" i="1"/>
  <c r="L706" i="1"/>
  <c r="K706" i="1"/>
  <c r="L705" i="1"/>
  <c r="K705" i="1"/>
  <c r="L704" i="1"/>
  <c r="K704" i="1"/>
  <c r="L703" i="1"/>
  <c r="K703" i="1"/>
  <c r="L702" i="1"/>
  <c r="K702" i="1"/>
  <c r="L701" i="1"/>
  <c r="K701" i="1"/>
  <c r="L700" i="1"/>
  <c r="K700" i="1"/>
  <c r="L699" i="1"/>
  <c r="K699" i="1"/>
  <c r="L698" i="1"/>
  <c r="K698" i="1"/>
  <c r="L697" i="1"/>
  <c r="K697" i="1"/>
  <c r="L696" i="1"/>
  <c r="K696" i="1"/>
  <c r="L695" i="1"/>
  <c r="K695" i="1"/>
  <c r="L694" i="1"/>
  <c r="K694" i="1"/>
  <c r="L693" i="1"/>
  <c r="K693" i="1"/>
  <c r="L692" i="1"/>
  <c r="K692" i="1"/>
  <c r="L691" i="1"/>
  <c r="K691" i="1"/>
  <c r="L690" i="1"/>
  <c r="K690" i="1"/>
  <c r="L689" i="1"/>
  <c r="K689" i="1"/>
  <c r="L688" i="1"/>
  <c r="K688" i="1"/>
  <c r="L687" i="1"/>
  <c r="K687" i="1"/>
  <c r="L686" i="1"/>
  <c r="K686" i="1"/>
  <c r="L685" i="1"/>
  <c r="K685" i="1"/>
  <c r="L684" i="1"/>
  <c r="K684" i="1"/>
  <c r="L683" i="1"/>
  <c r="K683" i="1"/>
  <c r="L682" i="1"/>
  <c r="K682" i="1"/>
  <c r="L681" i="1"/>
  <c r="K681" i="1"/>
  <c r="L680" i="1"/>
  <c r="K680" i="1"/>
  <c r="L679" i="1"/>
  <c r="K679" i="1"/>
  <c r="L678" i="1"/>
  <c r="K678" i="1"/>
  <c r="L677" i="1"/>
  <c r="K677" i="1"/>
  <c r="L676" i="1"/>
  <c r="K676" i="1"/>
  <c r="L675" i="1"/>
  <c r="K675" i="1"/>
  <c r="L674" i="1"/>
  <c r="K674" i="1"/>
  <c r="L673" i="1"/>
  <c r="K673" i="1"/>
  <c r="L672" i="1"/>
  <c r="K672" i="1"/>
  <c r="L671" i="1"/>
  <c r="K671" i="1"/>
  <c r="L670" i="1"/>
  <c r="K670" i="1"/>
  <c r="L669" i="1"/>
  <c r="K669" i="1"/>
  <c r="L668" i="1"/>
  <c r="K668" i="1"/>
  <c r="L667" i="1"/>
  <c r="K667" i="1"/>
  <c r="L666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L658" i="1"/>
  <c r="K658" i="1"/>
  <c r="L657" i="1"/>
  <c r="K657" i="1"/>
  <c r="L656" i="1"/>
  <c r="K656" i="1"/>
  <c r="L655" i="1"/>
  <c r="K655" i="1"/>
  <c r="L654" i="1"/>
  <c r="K654" i="1"/>
  <c r="L653" i="1"/>
  <c r="K653" i="1"/>
  <c r="L652" i="1"/>
  <c r="K652" i="1"/>
  <c r="L651" i="1"/>
  <c r="K651" i="1"/>
  <c r="L650" i="1"/>
  <c r="K650" i="1"/>
  <c r="L649" i="1"/>
  <c r="K649" i="1"/>
  <c r="L648" i="1"/>
  <c r="K648" i="1"/>
  <c r="L647" i="1"/>
  <c r="K647" i="1"/>
  <c r="L646" i="1"/>
  <c r="K646" i="1"/>
  <c r="L645" i="1"/>
  <c r="K645" i="1"/>
  <c r="L644" i="1"/>
  <c r="K644" i="1"/>
  <c r="L643" i="1"/>
  <c r="K643" i="1"/>
  <c r="L642" i="1"/>
  <c r="K642" i="1"/>
  <c r="L641" i="1"/>
  <c r="K641" i="1"/>
  <c r="L640" i="1"/>
  <c r="K640" i="1"/>
  <c r="L639" i="1"/>
  <c r="K639" i="1"/>
  <c r="L638" i="1"/>
  <c r="K638" i="1"/>
  <c r="L637" i="1"/>
  <c r="K637" i="1"/>
  <c r="L636" i="1"/>
  <c r="K636" i="1"/>
  <c r="L635" i="1"/>
  <c r="K635" i="1"/>
  <c r="L634" i="1"/>
  <c r="K634" i="1"/>
  <c r="L633" i="1"/>
  <c r="K633" i="1"/>
  <c r="L632" i="1"/>
  <c r="K632" i="1"/>
  <c r="L631" i="1"/>
  <c r="K631" i="1"/>
  <c r="L630" i="1"/>
  <c r="K630" i="1"/>
  <c r="L629" i="1"/>
  <c r="K629" i="1"/>
  <c r="L628" i="1"/>
  <c r="K628" i="1"/>
  <c r="L627" i="1"/>
  <c r="K627" i="1"/>
  <c r="L626" i="1"/>
  <c r="K626" i="1"/>
  <c r="L625" i="1"/>
  <c r="K625" i="1"/>
  <c r="L624" i="1"/>
  <c r="K624" i="1"/>
  <c r="L623" i="1"/>
  <c r="K623" i="1"/>
  <c r="L622" i="1"/>
  <c r="K622" i="1"/>
  <c r="L621" i="1"/>
  <c r="K621" i="1"/>
  <c r="L620" i="1"/>
  <c r="K620" i="1"/>
  <c r="L619" i="1"/>
  <c r="K619" i="1"/>
  <c r="L618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L606" i="1"/>
  <c r="K606" i="1"/>
  <c r="L605" i="1"/>
  <c r="K605" i="1"/>
  <c r="L604" i="1"/>
  <c r="K604" i="1"/>
  <c r="L603" i="1"/>
  <c r="K603" i="1"/>
  <c r="L602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K596" i="1"/>
  <c r="L595" i="1"/>
  <c r="K595" i="1"/>
  <c r="L594" i="1"/>
  <c r="K594" i="1"/>
  <c r="L593" i="1"/>
  <c r="K593" i="1"/>
  <c r="L592" i="1"/>
  <c r="K592" i="1"/>
  <c r="L591" i="1"/>
  <c r="K591" i="1"/>
  <c r="L590" i="1"/>
  <c r="K590" i="1"/>
  <c r="L589" i="1"/>
  <c r="K589" i="1"/>
  <c r="L588" i="1"/>
  <c r="K588" i="1"/>
  <c r="L587" i="1"/>
  <c r="K587" i="1"/>
  <c r="L586" i="1"/>
  <c r="K586" i="1"/>
  <c r="L585" i="1"/>
  <c r="K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K578" i="1"/>
  <c r="L577" i="1"/>
  <c r="K577" i="1"/>
  <c r="L576" i="1"/>
  <c r="K576" i="1"/>
  <c r="L575" i="1"/>
  <c r="K575" i="1"/>
  <c r="L574" i="1"/>
  <c r="K574" i="1"/>
  <c r="L573" i="1"/>
  <c r="K573" i="1"/>
  <c r="L572" i="1"/>
  <c r="K572" i="1"/>
  <c r="L571" i="1"/>
  <c r="K571" i="1"/>
  <c r="L570" i="1"/>
  <c r="K570" i="1"/>
  <c r="L569" i="1"/>
  <c r="K569" i="1"/>
  <c r="L568" i="1"/>
  <c r="K568" i="1"/>
  <c r="L567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K557" i="1"/>
  <c r="L556" i="1"/>
  <c r="K556" i="1"/>
  <c r="L555" i="1"/>
  <c r="K555" i="1"/>
  <c r="L554" i="1"/>
  <c r="K554" i="1"/>
  <c r="L553" i="1"/>
  <c r="K553" i="1"/>
  <c r="L552" i="1"/>
  <c r="K552" i="1"/>
  <c r="L551" i="1"/>
  <c r="K551" i="1"/>
  <c r="L550" i="1"/>
  <c r="K550" i="1"/>
  <c r="L549" i="1"/>
  <c r="K549" i="1"/>
  <c r="L548" i="1"/>
  <c r="K548" i="1"/>
  <c r="L547" i="1"/>
  <c r="K547" i="1"/>
  <c r="L546" i="1"/>
  <c r="K546" i="1"/>
  <c r="L545" i="1"/>
  <c r="K545" i="1"/>
  <c r="L544" i="1"/>
  <c r="K544" i="1"/>
  <c r="L543" i="1"/>
  <c r="K543" i="1"/>
  <c r="L542" i="1"/>
  <c r="K542" i="1"/>
  <c r="L541" i="1"/>
  <c r="K541" i="1"/>
  <c r="L540" i="1"/>
  <c r="K540" i="1"/>
  <c r="L539" i="1"/>
  <c r="K539" i="1"/>
  <c r="L538" i="1"/>
  <c r="K538" i="1"/>
  <c r="L537" i="1"/>
  <c r="K537" i="1"/>
  <c r="L536" i="1"/>
  <c r="K536" i="1"/>
  <c r="L535" i="1"/>
  <c r="K535" i="1"/>
  <c r="L534" i="1"/>
  <c r="K534" i="1"/>
  <c r="L533" i="1"/>
  <c r="K533" i="1"/>
  <c r="L532" i="1"/>
  <c r="K532" i="1"/>
  <c r="L531" i="1"/>
  <c r="K531" i="1"/>
  <c r="L530" i="1"/>
  <c r="K530" i="1"/>
  <c r="L529" i="1"/>
  <c r="K529" i="1"/>
  <c r="L528" i="1"/>
  <c r="K528" i="1"/>
  <c r="L527" i="1"/>
  <c r="K527" i="1"/>
  <c r="L526" i="1"/>
  <c r="K526" i="1"/>
  <c r="L525" i="1"/>
  <c r="K525" i="1"/>
  <c r="L524" i="1"/>
  <c r="K524" i="1"/>
  <c r="L523" i="1"/>
  <c r="K523" i="1"/>
  <c r="L522" i="1"/>
  <c r="K522" i="1"/>
  <c r="L521" i="1"/>
  <c r="K521" i="1"/>
  <c r="L520" i="1"/>
  <c r="K520" i="1"/>
  <c r="L519" i="1"/>
  <c r="K519" i="1"/>
  <c r="L518" i="1"/>
  <c r="K518" i="1"/>
  <c r="L517" i="1"/>
  <c r="K517" i="1"/>
  <c r="L516" i="1"/>
  <c r="K516" i="1"/>
  <c r="L515" i="1"/>
  <c r="K515" i="1"/>
  <c r="L514" i="1"/>
  <c r="K514" i="1"/>
  <c r="L513" i="1"/>
  <c r="K513" i="1"/>
  <c r="L512" i="1"/>
  <c r="K512" i="1"/>
  <c r="L511" i="1"/>
  <c r="K511" i="1"/>
  <c r="L510" i="1"/>
  <c r="K510" i="1"/>
  <c r="L509" i="1"/>
  <c r="K509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L500" i="1"/>
  <c r="K500" i="1"/>
  <c r="L499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L492" i="1"/>
  <c r="K492" i="1"/>
  <c r="L491" i="1"/>
  <c r="K491" i="1"/>
  <c r="L490" i="1"/>
  <c r="K490" i="1"/>
  <c r="L489" i="1"/>
  <c r="K489" i="1"/>
  <c r="L488" i="1"/>
  <c r="K488" i="1"/>
  <c r="L487" i="1"/>
  <c r="K487" i="1"/>
  <c r="L486" i="1"/>
  <c r="K486" i="1"/>
  <c r="L485" i="1"/>
  <c r="K485" i="1"/>
  <c r="L484" i="1"/>
  <c r="K484" i="1"/>
  <c r="L483" i="1"/>
  <c r="K483" i="1"/>
  <c r="L482" i="1"/>
  <c r="K482" i="1"/>
  <c r="L481" i="1"/>
  <c r="K481" i="1"/>
  <c r="L480" i="1"/>
  <c r="K480" i="1"/>
  <c r="L479" i="1"/>
  <c r="K479" i="1"/>
  <c r="L478" i="1"/>
  <c r="K478" i="1"/>
  <c r="L477" i="1"/>
  <c r="K477" i="1"/>
  <c r="L476" i="1"/>
  <c r="K476" i="1"/>
  <c r="L475" i="1"/>
  <c r="K475" i="1"/>
  <c r="L474" i="1"/>
  <c r="K474" i="1"/>
  <c r="L473" i="1"/>
  <c r="K473" i="1"/>
  <c r="L472" i="1"/>
  <c r="K472" i="1"/>
  <c r="L471" i="1"/>
  <c r="K471" i="1"/>
  <c r="L470" i="1"/>
  <c r="K470" i="1"/>
  <c r="L469" i="1"/>
  <c r="K469" i="1"/>
  <c r="L468" i="1"/>
  <c r="K468" i="1"/>
  <c r="L467" i="1"/>
  <c r="K467" i="1"/>
  <c r="L466" i="1"/>
  <c r="K466" i="1"/>
  <c r="L465" i="1"/>
  <c r="K465" i="1"/>
  <c r="L464" i="1"/>
  <c r="K464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L456" i="1"/>
  <c r="K456" i="1"/>
  <c r="L455" i="1"/>
  <c r="K455" i="1"/>
  <c r="L454" i="1"/>
  <c r="K454" i="1"/>
  <c r="L453" i="1"/>
  <c r="K453" i="1"/>
  <c r="L452" i="1"/>
  <c r="K452" i="1"/>
  <c r="L451" i="1"/>
  <c r="K451" i="1"/>
  <c r="L450" i="1"/>
  <c r="K450" i="1"/>
  <c r="L449" i="1"/>
  <c r="K449" i="1"/>
  <c r="L448" i="1"/>
  <c r="K448" i="1"/>
  <c r="L447" i="1"/>
  <c r="K447" i="1"/>
  <c r="L446" i="1"/>
  <c r="K446" i="1"/>
  <c r="L445" i="1"/>
  <c r="K445" i="1"/>
  <c r="L444" i="1"/>
  <c r="K444" i="1"/>
  <c r="L443" i="1"/>
  <c r="K443" i="1"/>
  <c r="L442" i="1"/>
  <c r="K442" i="1"/>
  <c r="L441" i="1"/>
  <c r="K441" i="1"/>
  <c r="L440" i="1"/>
  <c r="K440" i="1"/>
  <c r="L439" i="1"/>
  <c r="K439" i="1"/>
  <c r="L438" i="1"/>
  <c r="K438" i="1"/>
  <c r="L437" i="1"/>
  <c r="K437" i="1"/>
  <c r="L436" i="1"/>
  <c r="K436" i="1"/>
  <c r="L435" i="1"/>
  <c r="K435" i="1"/>
  <c r="L434" i="1"/>
  <c r="K434" i="1"/>
  <c r="L433" i="1"/>
  <c r="K433" i="1"/>
  <c r="L432" i="1"/>
  <c r="K432" i="1"/>
  <c r="L431" i="1"/>
  <c r="K431" i="1"/>
  <c r="L430" i="1"/>
  <c r="K430" i="1"/>
  <c r="L429" i="1"/>
  <c r="K429" i="1"/>
  <c r="L428" i="1"/>
  <c r="K428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L416" i="1"/>
  <c r="K416" i="1"/>
  <c r="L415" i="1"/>
  <c r="K415" i="1"/>
  <c r="L414" i="1"/>
  <c r="K414" i="1"/>
  <c r="L413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L392" i="1"/>
  <c r="K392" i="1"/>
  <c r="L391" i="1"/>
  <c r="K391" i="1"/>
  <c r="L390" i="1"/>
  <c r="K390" i="1"/>
  <c r="L389" i="1"/>
  <c r="K389" i="1"/>
  <c r="L388" i="1"/>
  <c r="K388" i="1"/>
  <c r="L387" i="1"/>
  <c r="K387" i="1"/>
  <c r="L386" i="1"/>
  <c r="K386" i="1"/>
  <c r="L385" i="1"/>
  <c r="K385" i="1"/>
  <c r="L384" i="1"/>
  <c r="K384" i="1"/>
  <c r="L383" i="1"/>
  <c r="K383" i="1"/>
  <c r="L382" i="1"/>
  <c r="K382" i="1"/>
  <c r="L381" i="1"/>
  <c r="K381" i="1"/>
  <c r="L380" i="1"/>
  <c r="K380" i="1"/>
  <c r="L379" i="1"/>
  <c r="K379" i="1"/>
  <c r="L378" i="1"/>
  <c r="K378" i="1"/>
  <c r="L377" i="1"/>
  <c r="K377" i="1"/>
  <c r="L376" i="1"/>
  <c r="K376" i="1"/>
  <c r="L375" i="1"/>
  <c r="K375" i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L332" i="1"/>
  <c r="K332" i="1"/>
  <c r="L331" i="1"/>
  <c r="K331" i="1"/>
  <c r="L330" i="1"/>
  <c r="K330" i="1"/>
  <c r="L329" i="1"/>
  <c r="K329" i="1"/>
  <c r="L328" i="1"/>
  <c r="K328" i="1"/>
  <c r="L327" i="1"/>
  <c r="K327" i="1"/>
  <c r="L326" i="1"/>
  <c r="K326" i="1"/>
  <c r="L325" i="1"/>
  <c r="K325" i="1"/>
  <c r="L324" i="1"/>
  <c r="K324" i="1"/>
  <c r="L323" i="1"/>
  <c r="K323" i="1"/>
  <c r="L322" i="1"/>
  <c r="K322" i="1"/>
  <c r="L321" i="1"/>
  <c r="K321" i="1"/>
  <c r="L320" i="1"/>
  <c r="K320" i="1"/>
  <c r="L319" i="1"/>
  <c r="K319" i="1"/>
  <c r="L318" i="1"/>
  <c r="K318" i="1"/>
  <c r="L317" i="1"/>
  <c r="K317" i="1"/>
  <c r="L316" i="1"/>
  <c r="K316" i="1"/>
  <c r="L315" i="1"/>
  <c r="K315" i="1"/>
  <c r="L314" i="1"/>
  <c r="K314" i="1"/>
  <c r="L313" i="1"/>
  <c r="K313" i="1"/>
  <c r="L312" i="1"/>
  <c r="K312" i="1"/>
  <c r="L311" i="1"/>
  <c r="K311" i="1"/>
  <c r="L310" i="1"/>
  <c r="K310" i="1"/>
  <c r="L309" i="1"/>
  <c r="K309" i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L290" i="1"/>
  <c r="K290" i="1"/>
  <c r="L289" i="1"/>
  <c r="K289" i="1"/>
  <c r="L288" i="1"/>
  <c r="K288" i="1"/>
  <c r="L287" i="1"/>
  <c r="K287" i="1"/>
  <c r="L286" i="1"/>
  <c r="K286" i="1"/>
  <c r="L285" i="1"/>
  <c r="K285" i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6" i="1"/>
  <c r="K256" i="1"/>
  <c r="L255" i="1"/>
  <c r="K255" i="1"/>
  <c r="L254" i="1"/>
  <c r="K254" i="1"/>
  <c r="L253" i="1"/>
  <c r="K253" i="1"/>
  <c r="L252" i="1"/>
  <c r="K252" i="1"/>
  <c r="L251" i="1"/>
  <c r="K251" i="1"/>
  <c r="L250" i="1"/>
  <c r="K250" i="1"/>
  <c r="L249" i="1"/>
  <c r="K249" i="1"/>
  <c r="L248" i="1"/>
  <c r="K248" i="1"/>
  <c r="L247" i="1"/>
  <c r="K247" i="1"/>
  <c r="L246" i="1"/>
  <c r="K246" i="1"/>
  <c r="L245" i="1"/>
  <c r="K245" i="1"/>
  <c r="L244" i="1"/>
  <c r="K244" i="1"/>
  <c r="L243" i="1"/>
  <c r="K243" i="1"/>
  <c r="L242" i="1"/>
  <c r="K242" i="1"/>
  <c r="L241" i="1"/>
  <c r="K241" i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5" i="1"/>
  <c r="K225" i="1"/>
  <c r="L224" i="1"/>
  <c r="K224" i="1"/>
  <c r="L223" i="1"/>
  <c r="K223" i="1"/>
  <c r="L222" i="1"/>
  <c r="K222" i="1"/>
  <c r="L221" i="1"/>
  <c r="K221" i="1"/>
  <c r="L220" i="1"/>
  <c r="K220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6" i="1"/>
  <c r="K206" i="1"/>
  <c r="L205" i="1"/>
  <c r="K205" i="1"/>
  <c r="L204" i="1"/>
  <c r="K204" i="1"/>
  <c r="L203" i="1"/>
  <c r="K203" i="1"/>
  <c r="L202" i="1"/>
  <c r="K202" i="1"/>
  <c r="L201" i="1"/>
  <c r="K201" i="1"/>
  <c r="L200" i="1"/>
  <c r="K200" i="1"/>
  <c r="L199" i="1"/>
  <c r="K199" i="1"/>
  <c r="L198" i="1"/>
  <c r="K198" i="1"/>
  <c r="L197" i="1"/>
  <c r="K197" i="1"/>
  <c r="L196" i="1"/>
  <c r="K196" i="1"/>
  <c r="L195" i="1"/>
  <c r="K195" i="1"/>
  <c r="L194" i="1"/>
  <c r="K194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7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L11" i="1"/>
  <c r="K11" i="1"/>
  <c r="L10" i="1"/>
  <c r="K10" i="1"/>
  <c r="L9" i="1"/>
  <c r="K9" i="1"/>
  <c r="L8" i="1"/>
  <c r="K8" i="1"/>
  <c r="L7" i="1"/>
  <c r="K7" i="1"/>
  <c r="L6" i="1"/>
  <c r="K6" i="1"/>
  <c r="L5" i="1"/>
  <c r="K5" i="1"/>
  <c r="L4" i="1"/>
  <c r="K4" i="1"/>
  <c r="L3" i="1"/>
  <c r="K3" i="1"/>
  <c r="L2" i="1"/>
  <c r="K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0" i="1"/>
  <c r="R4109" i="1"/>
  <c r="R4108" i="1"/>
  <c r="R4107" i="1"/>
  <c r="R4106" i="1"/>
  <c r="R4105" i="1"/>
  <c r="R4104" i="1"/>
  <c r="R4101" i="1"/>
  <c r="R4098" i="1"/>
  <c r="R4097" i="1"/>
  <c r="R4096" i="1"/>
  <c r="R4095" i="1"/>
  <c r="R4094" i="1"/>
  <c r="R4093" i="1"/>
  <c r="R4092" i="1"/>
  <c r="R4091" i="1"/>
  <c r="R4090" i="1"/>
  <c r="R4088" i="1"/>
  <c r="R4087" i="1"/>
  <c r="R4086" i="1"/>
  <c r="R4085" i="1"/>
  <c r="R4084" i="1"/>
  <c r="R4083" i="1"/>
  <c r="R4081" i="1"/>
  <c r="R4079" i="1"/>
  <c r="R4077" i="1"/>
  <c r="R4076" i="1"/>
  <c r="R4075" i="1"/>
  <c r="R4074" i="1"/>
  <c r="R4072" i="1"/>
  <c r="R4071" i="1"/>
  <c r="R4070" i="1"/>
  <c r="R4069" i="1"/>
  <c r="R4068" i="1"/>
  <c r="R4067" i="1"/>
  <c r="R4066" i="1"/>
  <c r="R4065" i="1"/>
  <c r="R4064" i="1"/>
  <c r="R4062" i="1"/>
  <c r="R4061" i="1"/>
  <c r="R4060" i="1"/>
  <c r="R4059" i="1"/>
  <c r="R4058" i="1"/>
  <c r="R4057" i="1"/>
  <c r="R4055" i="1"/>
  <c r="R4054" i="1"/>
  <c r="R4052" i="1"/>
  <c r="R4051" i="1"/>
  <c r="R4050" i="1"/>
  <c r="R4049" i="1"/>
  <c r="R4048" i="1"/>
  <c r="R4047" i="1"/>
  <c r="R4046" i="1"/>
  <c r="R4044" i="1"/>
  <c r="R4043" i="1"/>
  <c r="R4042" i="1"/>
  <c r="R4041" i="1"/>
  <c r="R4040" i="1"/>
  <c r="R4039" i="1"/>
  <c r="R4038" i="1"/>
  <c r="R4037" i="1"/>
  <c r="R4036" i="1"/>
  <c r="R4035" i="1"/>
  <c r="R4034" i="1"/>
  <c r="R4032" i="1"/>
  <c r="R4030" i="1"/>
  <c r="R4029" i="1"/>
  <c r="R4027" i="1"/>
  <c r="R4026" i="1"/>
  <c r="R4024" i="1"/>
  <c r="R4023" i="1"/>
  <c r="R4022" i="1"/>
  <c r="R4021" i="1"/>
  <c r="R4020" i="1"/>
  <c r="R4019" i="1"/>
  <c r="R4018" i="1"/>
  <c r="R4017" i="1"/>
  <c r="R4015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8" i="1"/>
  <c r="R3997" i="1"/>
  <c r="R3996" i="1"/>
  <c r="R3995" i="1"/>
  <c r="R3994" i="1"/>
  <c r="R3993" i="1"/>
  <c r="R3992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6" i="1"/>
  <c r="R3975" i="1"/>
  <c r="R3974" i="1"/>
  <c r="R3973" i="1"/>
  <c r="R3972" i="1"/>
  <c r="R3971" i="1"/>
  <c r="R3970" i="1"/>
  <c r="R3969" i="1"/>
  <c r="R3968" i="1"/>
  <c r="R3967" i="1"/>
  <c r="R3966" i="1"/>
  <c r="R3964" i="1"/>
  <c r="R3963" i="1"/>
  <c r="R3962" i="1"/>
  <c r="R3961" i="1"/>
  <c r="R3960" i="1"/>
  <c r="R3959" i="1"/>
  <c r="R3957" i="1"/>
  <c r="R3954" i="1"/>
  <c r="R3953" i="1"/>
  <c r="R3952" i="1"/>
  <c r="R3951" i="1"/>
  <c r="R3949" i="1"/>
  <c r="R3948" i="1"/>
  <c r="R3947" i="1"/>
  <c r="R3945" i="1"/>
  <c r="R3943" i="1"/>
  <c r="R3942" i="1"/>
  <c r="R3941" i="1"/>
  <c r="R3940" i="1"/>
  <c r="R3939" i="1"/>
  <c r="R3937" i="1"/>
  <c r="R3936" i="1"/>
  <c r="R3935" i="1"/>
  <c r="R3934" i="1"/>
  <c r="R3931" i="1"/>
  <c r="R3930" i="1"/>
  <c r="R3929" i="1"/>
  <c r="R3928" i="1"/>
  <c r="R3927" i="1"/>
  <c r="R3926" i="1"/>
  <c r="R3925" i="1"/>
  <c r="R3924" i="1"/>
  <c r="R3922" i="1"/>
  <c r="R3921" i="1"/>
  <c r="R3920" i="1"/>
  <c r="R3919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4" i="1"/>
  <c r="R3903" i="1"/>
  <c r="R3902" i="1"/>
  <c r="R3901" i="1"/>
  <c r="R3900" i="1"/>
  <c r="R3899" i="1"/>
  <c r="R3898" i="1"/>
  <c r="R3897" i="1"/>
  <c r="R3896" i="1"/>
  <c r="R3895" i="1"/>
  <c r="R3893" i="1"/>
  <c r="R3892" i="1"/>
  <c r="R3891" i="1"/>
  <c r="R3890" i="1"/>
  <c r="R3889" i="1"/>
  <c r="R3883" i="1"/>
  <c r="R3882" i="1"/>
  <c r="R3880" i="1"/>
  <c r="R3879" i="1"/>
  <c r="R3878" i="1"/>
  <c r="R3873" i="1"/>
  <c r="R3872" i="1"/>
  <c r="R3871" i="1"/>
  <c r="R3870" i="1"/>
  <c r="R3869" i="1"/>
  <c r="R3868" i="1"/>
  <c r="R3867" i="1"/>
  <c r="R3866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5" i="1"/>
  <c r="R3803" i="1"/>
  <c r="R3802" i="1"/>
  <c r="R3801" i="1"/>
  <c r="R3800" i="1"/>
  <c r="R3799" i="1"/>
  <c r="R3798" i="1"/>
  <c r="R3797" i="1"/>
  <c r="R3796" i="1"/>
  <c r="R3795" i="1"/>
  <c r="R3794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4" i="1"/>
  <c r="R3742" i="1"/>
  <c r="R3741" i="1"/>
  <c r="R3740" i="1"/>
  <c r="R3739" i="1"/>
  <c r="R3738" i="1"/>
  <c r="R3737" i="1"/>
  <c r="R3736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4" i="1"/>
  <c r="R3642" i="1"/>
  <c r="R3641" i="1"/>
  <c r="R3640" i="1"/>
  <c r="R3639" i="1"/>
  <c r="R3637" i="1"/>
  <c r="R3636" i="1"/>
  <c r="R3635" i="1"/>
  <c r="R3634" i="1"/>
  <c r="R3633" i="1"/>
  <c r="R3632" i="1"/>
  <c r="R3631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7" i="1"/>
  <c r="R3205" i="1"/>
  <c r="R3204" i="1"/>
  <c r="R3203" i="1"/>
  <c r="R3202" i="1"/>
  <c r="R3201" i="1"/>
  <c r="R3200" i="1"/>
  <c r="R3199" i="1"/>
  <c r="R3198" i="1"/>
  <c r="R3197" i="1"/>
  <c r="R3195" i="1"/>
  <c r="R3194" i="1"/>
  <c r="R3193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6" i="1"/>
  <c r="R3144" i="1"/>
  <c r="R3143" i="1"/>
  <c r="R3142" i="1"/>
  <c r="R3141" i="1"/>
  <c r="R3139" i="1"/>
  <c r="R3138" i="1"/>
  <c r="R3137" i="1"/>
  <c r="R3136" i="1"/>
  <c r="R3135" i="1"/>
  <c r="R3134" i="1"/>
  <c r="R3133" i="1"/>
  <c r="R3132" i="1"/>
  <c r="R3131" i="1"/>
  <c r="R3130" i="1"/>
  <c r="R3128" i="1"/>
  <c r="R3126" i="1"/>
  <c r="R3125" i="1"/>
  <c r="R3124" i="1"/>
  <c r="R3123" i="1"/>
  <c r="R3122" i="1"/>
  <c r="R3121" i="1"/>
  <c r="R3120" i="1"/>
  <c r="R3119" i="1"/>
  <c r="R3118" i="1"/>
  <c r="R3117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2" i="1"/>
  <c r="R3061" i="1"/>
  <c r="R3060" i="1"/>
  <c r="R3057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59" i="1"/>
  <c r="R2958" i="1"/>
  <c r="R2957" i="1"/>
  <c r="R2955" i="1"/>
  <c r="R2954" i="1"/>
  <c r="R2953" i="1"/>
  <c r="R2951" i="1"/>
  <c r="R2950" i="1"/>
  <c r="R2949" i="1"/>
  <c r="R2948" i="1"/>
  <c r="R2946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0" i="1"/>
  <c r="R2899" i="1"/>
  <c r="R2898" i="1"/>
  <c r="R2897" i="1"/>
  <c r="R2895" i="1"/>
  <c r="R2894" i="1"/>
  <c r="R2893" i="1"/>
  <c r="R2892" i="1"/>
  <c r="R2891" i="1"/>
  <c r="R2889" i="1"/>
  <c r="R2888" i="1"/>
  <c r="R2887" i="1"/>
  <c r="R2886" i="1"/>
  <c r="R2885" i="1"/>
  <c r="R2884" i="1"/>
  <c r="R2882" i="1"/>
  <c r="R2881" i="1"/>
  <c r="R2880" i="1"/>
  <c r="R2879" i="1"/>
  <c r="R2877" i="1"/>
  <c r="R2876" i="1"/>
  <c r="R2875" i="1"/>
  <c r="R2873" i="1"/>
  <c r="R2872" i="1"/>
  <c r="R2871" i="1"/>
  <c r="R2870" i="1"/>
  <c r="R2869" i="1"/>
  <c r="R2868" i="1"/>
  <c r="R2866" i="1"/>
  <c r="R2865" i="1"/>
  <c r="R2864" i="1"/>
  <c r="R2863" i="1"/>
  <c r="R2862" i="1"/>
  <c r="R2861" i="1"/>
  <c r="R2859" i="1"/>
  <c r="R2858" i="1"/>
  <c r="R2857" i="1"/>
  <c r="R2856" i="1"/>
  <c r="R2854" i="1"/>
  <c r="R2852" i="1"/>
  <c r="R2851" i="1"/>
  <c r="R2850" i="1"/>
  <c r="R2847" i="1"/>
  <c r="R2846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1" i="1"/>
  <c r="R2780" i="1"/>
  <c r="R2779" i="1"/>
  <c r="R2778" i="1"/>
  <c r="R2777" i="1"/>
  <c r="R2776" i="1"/>
  <c r="R2775" i="1"/>
  <c r="R2772" i="1"/>
  <c r="R2771" i="1"/>
  <c r="R2770" i="1"/>
  <c r="R2769" i="1"/>
  <c r="R2768" i="1"/>
  <c r="R2766" i="1"/>
  <c r="R2765" i="1"/>
  <c r="R2764" i="1"/>
  <c r="R2763" i="1"/>
  <c r="R2761" i="1"/>
  <c r="R2760" i="1"/>
  <c r="R2759" i="1"/>
  <c r="R2758" i="1"/>
  <c r="R2757" i="1"/>
  <c r="R2755" i="1"/>
  <c r="R2754" i="1"/>
  <c r="R2751" i="1"/>
  <c r="R2750" i="1"/>
  <c r="R2749" i="1"/>
  <c r="R2748" i="1"/>
  <c r="R2747" i="1"/>
  <c r="R2746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0" i="1"/>
  <c r="R2699" i="1"/>
  <c r="R2698" i="1"/>
  <c r="R2697" i="1"/>
  <c r="R2696" i="1"/>
  <c r="R2695" i="1"/>
  <c r="R2694" i="1"/>
  <c r="R2693" i="1"/>
  <c r="R2692" i="1"/>
  <c r="R2691" i="1"/>
  <c r="R2690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4" i="1"/>
  <c r="R2593" i="1"/>
  <c r="R2591" i="1"/>
  <c r="R2590" i="1"/>
  <c r="R2589" i="1"/>
  <c r="R2588" i="1"/>
  <c r="R2587" i="1"/>
  <c r="R2585" i="1"/>
  <c r="R2584" i="1"/>
  <c r="R2583" i="1"/>
  <c r="R2582" i="1"/>
  <c r="R2581" i="1"/>
  <c r="R2573" i="1"/>
  <c r="R2572" i="1"/>
  <c r="R2571" i="1"/>
  <c r="R2570" i="1"/>
  <c r="R2569" i="1"/>
  <c r="R2567" i="1"/>
  <c r="R2564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1" i="1"/>
  <c r="R2519" i="1"/>
  <c r="R2517" i="1"/>
  <c r="R2516" i="1"/>
  <c r="R2512" i="1"/>
  <c r="R2511" i="1"/>
  <c r="R2508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0" i="1"/>
  <c r="R2438" i="1"/>
  <c r="R2437" i="1"/>
  <c r="R2436" i="1"/>
  <c r="R2434" i="1"/>
  <c r="R2433" i="1"/>
  <c r="R2432" i="1"/>
  <c r="R2431" i="1"/>
  <c r="R2430" i="1"/>
  <c r="R2429" i="1"/>
  <c r="R2427" i="1"/>
  <c r="R2426" i="1"/>
  <c r="R2425" i="1"/>
  <c r="R2424" i="1"/>
  <c r="R2423" i="1"/>
  <c r="R2422" i="1"/>
  <c r="R2420" i="1"/>
  <c r="R2418" i="1"/>
  <c r="R2417" i="1"/>
  <c r="R2416" i="1"/>
  <c r="R2415" i="1"/>
  <c r="R2413" i="1"/>
  <c r="R2411" i="1"/>
  <c r="R2410" i="1"/>
  <c r="R2409" i="1"/>
  <c r="R2408" i="1"/>
  <c r="R2407" i="1"/>
  <c r="R2405" i="1"/>
  <c r="R2404" i="1"/>
  <c r="R2403" i="1"/>
  <c r="R2398" i="1"/>
  <c r="R2396" i="1"/>
  <c r="R2395" i="1"/>
  <c r="R2393" i="1"/>
  <c r="R2391" i="1"/>
  <c r="R2390" i="1"/>
  <c r="R2389" i="1"/>
  <c r="R2387" i="1"/>
  <c r="R2386" i="1"/>
  <c r="R2385" i="1"/>
  <c r="R2384" i="1"/>
  <c r="R2383" i="1"/>
  <c r="R2382" i="1"/>
  <c r="R2378" i="1"/>
  <c r="R2376" i="1"/>
  <c r="R2375" i="1"/>
  <c r="R2374" i="1"/>
  <c r="R2372" i="1"/>
  <c r="R2370" i="1"/>
  <c r="R2369" i="1"/>
  <c r="R2368" i="1"/>
  <c r="R2364" i="1"/>
  <c r="R2362" i="1"/>
  <c r="R2361" i="1"/>
  <c r="R2357" i="1"/>
  <c r="R2356" i="1"/>
  <c r="R2353" i="1"/>
  <c r="R2350" i="1"/>
  <c r="R2349" i="1"/>
  <c r="R2348" i="1"/>
  <c r="R2346" i="1"/>
  <c r="R2345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0" i="1"/>
  <c r="R2149" i="1"/>
  <c r="R2148" i="1"/>
  <c r="R2147" i="1"/>
  <c r="R2146" i="1"/>
  <c r="R2145" i="1"/>
  <c r="R2144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7" i="1"/>
  <c r="R1994" i="1"/>
  <c r="R1993" i="1"/>
  <c r="R1992" i="1"/>
  <c r="R1991" i="1"/>
  <c r="R1990" i="1"/>
  <c r="R1989" i="1"/>
  <c r="R1988" i="1"/>
  <c r="R1987" i="1"/>
  <c r="R1986" i="1"/>
  <c r="R1985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77" i="1"/>
  <c r="R1876" i="1"/>
  <c r="R1875" i="1"/>
  <c r="R1874" i="1"/>
  <c r="R1873" i="1"/>
  <c r="R1872" i="1"/>
  <c r="R1870" i="1"/>
  <c r="R1869" i="1"/>
  <c r="R1868" i="1"/>
  <c r="R1867" i="1"/>
  <c r="R1866" i="1"/>
  <c r="R1865" i="1"/>
  <c r="R1864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19" i="1"/>
  <c r="R1818" i="1"/>
  <c r="R1816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1" i="1"/>
  <c r="R1740" i="1"/>
  <c r="R1739" i="1"/>
  <c r="R1738" i="1"/>
  <c r="R1737" i="1"/>
  <c r="R1736" i="1"/>
  <c r="R1730" i="1"/>
  <c r="R1729" i="1"/>
  <c r="R1728" i="1"/>
  <c r="R1727" i="1"/>
  <c r="R1726" i="1"/>
  <c r="R1725" i="1"/>
  <c r="R1724" i="1"/>
  <c r="R1722" i="1"/>
  <c r="R1721" i="1"/>
  <c r="R1720" i="1"/>
  <c r="R1719" i="1"/>
  <c r="R1718" i="1"/>
  <c r="R1717" i="1"/>
  <c r="R1716" i="1"/>
  <c r="R1715" i="1"/>
  <c r="R1713" i="1"/>
  <c r="R1712" i="1"/>
  <c r="R1711" i="1"/>
  <c r="R1709" i="1"/>
  <c r="R1706" i="1"/>
  <c r="R1705" i="1"/>
  <c r="R1704" i="1"/>
  <c r="R1703" i="1"/>
  <c r="R1702" i="1"/>
  <c r="R1701" i="1"/>
  <c r="R1699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0" i="1"/>
  <c r="R1598" i="1"/>
  <c r="R1597" i="1"/>
  <c r="R1596" i="1"/>
  <c r="R1595" i="1"/>
  <c r="R1593" i="1"/>
  <c r="R1592" i="1"/>
  <c r="R1589" i="1"/>
  <c r="R1587" i="1"/>
  <c r="R1585" i="1"/>
  <c r="R1584" i="1"/>
  <c r="R1583" i="1"/>
  <c r="R1581" i="1"/>
  <c r="R1580" i="1"/>
  <c r="R1579" i="1"/>
  <c r="R1578" i="1"/>
  <c r="R1577" i="1"/>
  <c r="R1576" i="1"/>
  <c r="R1575" i="1"/>
  <c r="R1574" i="1"/>
  <c r="R1573" i="1"/>
  <c r="R1572" i="1"/>
  <c r="R1570" i="1"/>
  <c r="R1569" i="1"/>
  <c r="R1568" i="1"/>
  <c r="R1567" i="1"/>
  <c r="R1566" i="1"/>
  <c r="R1565" i="1"/>
  <c r="R1563" i="1"/>
  <c r="R1562" i="1"/>
  <c r="R1561" i="1"/>
  <c r="R1560" i="1"/>
  <c r="R1559" i="1"/>
  <c r="R1558" i="1"/>
  <c r="R1554" i="1"/>
  <c r="R1552" i="1"/>
  <c r="R1551" i="1"/>
  <c r="R1550" i="1"/>
  <c r="R1548" i="1"/>
  <c r="R1547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6" i="1"/>
  <c r="R1494" i="1"/>
  <c r="R1493" i="1"/>
  <c r="R1492" i="1"/>
  <c r="R1490" i="1"/>
  <c r="R1488" i="1"/>
  <c r="R1487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58" i="1"/>
  <c r="R1457" i="1"/>
  <c r="R1456" i="1"/>
  <c r="R1453" i="1"/>
  <c r="R1452" i="1"/>
  <c r="R1449" i="1"/>
  <c r="R1443" i="1"/>
  <c r="R1442" i="1"/>
  <c r="R1441" i="1"/>
  <c r="R1440" i="1"/>
  <c r="R1439" i="1"/>
  <c r="R1438" i="1"/>
  <c r="R1437" i="1"/>
  <c r="R1436" i="1"/>
  <c r="R1435" i="1"/>
  <c r="R1433" i="1"/>
  <c r="R1432" i="1"/>
  <c r="R1430" i="1"/>
  <c r="R1429" i="1"/>
  <c r="R1426" i="1"/>
  <c r="R1425" i="1"/>
  <c r="R1424" i="1"/>
  <c r="R1423" i="1"/>
  <c r="R1422" i="1"/>
  <c r="R1421" i="1"/>
  <c r="R1420" i="1"/>
  <c r="R1419" i="1"/>
  <c r="R1417" i="1"/>
  <c r="R1416" i="1"/>
  <c r="R1415" i="1"/>
  <c r="R1414" i="1"/>
  <c r="R1413" i="1"/>
  <c r="R1412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1" i="1"/>
  <c r="R1340" i="1"/>
  <c r="R1339" i="1"/>
  <c r="R1338" i="1"/>
  <c r="R1337" i="1"/>
  <c r="R1336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0" i="1"/>
  <c r="R1237" i="1"/>
  <c r="R1235" i="1"/>
  <c r="R1234" i="1"/>
  <c r="R1231" i="1"/>
  <c r="R1230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8" i="1"/>
  <c r="R1177" i="1"/>
  <c r="R1176" i="1"/>
  <c r="R1175" i="1"/>
  <c r="R1173" i="1"/>
  <c r="R1172" i="1"/>
  <c r="R1171" i="1"/>
  <c r="R1170" i="1"/>
  <c r="R1169" i="1"/>
  <c r="R1168" i="1"/>
  <c r="R1167" i="1"/>
  <c r="R1164" i="1"/>
  <c r="R1162" i="1"/>
  <c r="R1160" i="1"/>
  <c r="R1159" i="1"/>
  <c r="R1157" i="1"/>
  <c r="R1156" i="1"/>
  <c r="R1155" i="1"/>
  <c r="R1154" i="1"/>
  <c r="R1152" i="1"/>
  <c r="R1151" i="1"/>
  <c r="R1150" i="1"/>
  <c r="R1148" i="1"/>
  <c r="R1147" i="1"/>
  <c r="R1145" i="1"/>
  <c r="R1141" i="1"/>
  <c r="R1140" i="1"/>
  <c r="R1139" i="1"/>
  <c r="R1138" i="1"/>
  <c r="R1137" i="1"/>
  <c r="R1136" i="1"/>
  <c r="R1135" i="1"/>
  <c r="R1134" i="1"/>
  <c r="R1132" i="1"/>
  <c r="R1131" i="1"/>
  <c r="R1130" i="1"/>
  <c r="R1129" i="1"/>
  <c r="R1128" i="1"/>
  <c r="R1126" i="1"/>
  <c r="R1125" i="1"/>
  <c r="R1123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8" i="1"/>
  <c r="R1087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2" i="1"/>
  <c r="R1071" i="1"/>
  <c r="R1070" i="1"/>
  <c r="R1069" i="1"/>
  <c r="R1068" i="1"/>
  <c r="R1067" i="1"/>
  <c r="R1066" i="1"/>
  <c r="R1064" i="1"/>
  <c r="R1062" i="1"/>
  <c r="R1055" i="1"/>
  <c r="R1050" i="1"/>
  <c r="R1049" i="1"/>
  <c r="R1047" i="1"/>
  <c r="R1046" i="1"/>
  <c r="R1045" i="1"/>
  <c r="R1044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8" i="1"/>
  <c r="R947" i="1"/>
  <c r="R946" i="1"/>
  <c r="R945" i="1"/>
  <c r="R944" i="1"/>
  <c r="R943" i="1"/>
  <c r="R942" i="1"/>
  <c r="R941" i="1"/>
  <c r="R940" i="1"/>
  <c r="R939" i="1"/>
  <c r="R937" i="1"/>
  <c r="R936" i="1"/>
  <c r="R935" i="1"/>
  <c r="R934" i="1"/>
  <c r="R933" i="1"/>
  <c r="R932" i="1"/>
  <c r="R930" i="1"/>
  <c r="R927" i="1"/>
  <c r="R926" i="1"/>
  <c r="R925" i="1"/>
  <c r="R924" i="1"/>
  <c r="R923" i="1"/>
  <c r="R921" i="1"/>
  <c r="R920" i="1"/>
  <c r="R919" i="1"/>
  <c r="R917" i="1"/>
  <c r="R915" i="1"/>
  <c r="R914" i="1"/>
  <c r="R912" i="1"/>
  <c r="R911" i="1"/>
  <c r="R907" i="1"/>
  <c r="R906" i="1"/>
  <c r="R905" i="1"/>
  <c r="R904" i="1"/>
  <c r="R902" i="1"/>
  <c r="R901" i="1"/>
  <c r="R900" i="1"/>
  <c r="R898" i="1"/>
  <c r="R897" i="1"/>
  <c r="R896" i="1"/>
  <c r="R895" i="1"/>
  <c r="R894" i="1"/>
  <c r="R893" i="1"/>
  <c r="R892" i="1"/>
  <c r="R891" i="1"/>
  <c r="R890" i="1"/>
  <c r="R888" i="1"/>
  <c r="R887" i="1"/>
  <c r="R886" i="1"/>
  <c r="R885" i="1"/>
  <c r="R884" i="1"/>
  <c r="R883" i="1"/>
  <c r="R882" i="1"/>
  <c r="R881" i="1"/>
  <c r="R880" i="1"/>
  <c r="R879" i="1"/>
  <c r="R878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1" i="1"/>
  <c r="R769" i="1"/>
  <c r="R767" i="1"/>
  <c r="R765" i="1"/>
  <c r="R763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1" i="1"/>
  <c r="R710" i="1"/>
  <c r="R709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8" i="1"/>
  <c r="R637" i="1"/>
  <c r="R636" i="1"/>
  <c r="R635" i="1"/>
  <c r="R633" i="1"/>
  <c r="R632" i="1"/>
  <c r="R631" i="1"/>
  <c r="R629" i="1"/>
  <c r="R628" i="1"/>
  <c r="R624" i="1"/>
  <c r="R623" i="1"/>
  <c r="R622" i="1"/>
  <c r="R621" i="1"/>
  <c r="R619" i="1"/>
  <c r="R615" i="1"/>
  <c r="R611" i="1"/>
  <c r="R610" i="1"/>
  <c r="R608" i="1"/>
  <c r="R607" i="1"/>
  <c r="R605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6" i="1"/>
  <c r="R585" i="1"/>
  <c r="R582" i="1"/>
  <c r="R581" i="1"/>
  <c r="R580" i="1"/>
  <c r="R579" i="1"/>
  <c r="R578" i="1"/>
  <c r="R577" i="1"/>
  <c r="R576" i="1"/>
  <c r="R575" i="1"/>
  <c r="R573" i="1"/>
  <c r="R572" i="1"/>
  <c r="R571" i="1"/>
  <c r="R570" i="1"/>
  <c r="R568" i="1"/>
  <c r="R566" i="1"/>
  <c r="R565" i="1"/>
  <c r="R563" i="1"/>
  <c r="R562" i="1"/>
  <c r="R561" i="1"/>
  <c r="R559" i="1"/>
  <c r="R558" i="1"/>
  <c r="R556" i="1"/>
  <c r="R555" i="1"/>
  <c r="R553" i="1"/>
  <c r="R552" i="1"/>
  <c r="R551" i="1"/>
  <c r="R550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19" i="1"/>
  <c r="R517" i="1"/>
  <c r="R516" i="1"/>
  <c r="R515" i="1"/>
  <c r="R514" i="1"/>
  <c r="R513" i="1"/>
  <c r="R511" i="1"/>
  <c r="R510" i="1"/>
  <c r="R509" i="1"/>
  <c r="R508" i="1"/>
  <c r="R507" i="1"/>
  <c r="R506" i="1"/>
  <c r="R505" i="1"/>
  <c r="R504" i="1"/>
  <c r="R502" i="1"/>
  <c r="R501" i="1"/>
  <c r="R500" i="1"/>
  <c r="R499" i="1"/>
  <c r="R498" i="1"/>
  <c r="R496" i="1"/>
  <c r="R491" i="1"/>
  <c r="R488" i="1"/>
  <c r="R487" i="1"/>
  <c r="R486" i="1"/>
  <c r="R485" i="1"/>
  <c r="R484" i="1"/>
  <c r="R483" i="1"/>
  <c r="R482" i="1"/>
  <c r="R481" i="1"/>
  <c r="R478" i="1"/>
  <c r="R476" i="1"/>
  <c r="R475" i="1"/>
  <c r="R474" i="1"/>
  <c r="R473" i="1"/>
  <c r="R472" i="1"/>
  <c r="R469" i="1"/>
  <c r="R468" i="1"/>
  <c r="R467" i="1"/>
  <c r="R466" i="1"/>
  <c r="R465" i="1"/>
  <c r="R462" i="1"/>
  <c r="R461" i="1"/>
  <c r="R460" i="1"/>
  <c r="R458" i="1"/>
  <c r="R457" i="1"/>
  <c r="R456" i="1"/>
  <c r="R455" i="1"/>
  <c r="R454" i="1"/>
  <c r="R452" i="1"/>
  <c r="R451" i="1"/>
  <c r="R450" i="1"/>
  <c r="R449" i="1"/>
  <c r="R448" i="1"/>
  <c r="R447" i="1"/>
  <c r="R446" i="1"/>
  <c r="R445" i="1"/>
  <c r="R444" i="1"/>
  <c r="R442" i="1"/>
  <c r="R440" i="1"/>
  <c r="R437" i="1"/>
  <c r="R436" i="1"/>
  <c r="R434" i="1"/>
  <c r="R433" i="1"/>
  <c r="R432" i="1"/>
  <c r="R430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39" i="1"/>
  <c r="R236" i="1"/>
  <c r="R234" i="1"/>
  <c r="R232" i="1"/>
  <c r="R228" i="1"/>
  <c r="R224" i="1"/>
  <c r="R222" i="1"/>
  <c r="R221" i="1"/>
  <c r="R220" i="1"/>
  <c r="R219" i="1"/>
  <c r="R218" i="1"/>
  <c r="R217" i="1"/>
  <c r="R216" i="1"/>
  <c r="R215" i="1"/>
  <c r="R214" i="1"/>
  <c r="R213" i="1"/>
  <c r="R212" i="1"/>
  <c r="R209" i="1"/>
  <c r="R207" i="1"/>
  <c r="R206" i="1"/>
  <c r="R205" i="1"/>
  <c r="R203" i="1"/>
  <c r="R202" i="1"/>
  <c r="R200" i="1"/>
  <c r="R199" i="1"/>
  <c r="R198" i="1"/>
  <c r="R196" i="1"/>
  <c r="R194" i="1"/>
  <c r="R193" i="1"/>
  <c r="R192" i="1"/>
  <c r="R191" i="1"/>
  <c r="R189" i="1"/>
  <c r="R187" i="1"/>
  <c r="R186" i="1"/>
  <c r="R185" i="1"/>
  <c r="R183" i="1"/>
  <c r="R182" i="1"/>
  <c r="R181" i="1"/>
  <c r="R179" i="1"/>
  <c r="R177" i="1"/>
  <c r="R173" i="1"/>
  <c r="R172" i="1"/>
  <c r="R171" i="1"/>
  <c r="R170" i="1"/>
  <c r="R169" i="1"/>
  <c r="R168" i="1"/>
  <c r="R166" i="1"/>
  <c r="R164" i="1"/>
  <c r="R163" i="1"/>
  <c r="R161" i="1"/>
  <c r="R159" i="1"/>
  <c r="R158" i="1"/>
  <c r="R157" i="1"/>
  <c r="R156" i="1"/>
  <c r="R155" i="1"/>
  <c r="R154" i="1"/>
  <c r="R153" i="1"/>
  <c r="R152" i="1"/>
  <c r="R151" i="1"/>
  <c r="R150" i="1"/>
  <c r="R148" i="1"/>
  <c r="R147" i="1"/>
  <c r="R146" i="1"/>
  <c r="R144" i="1"/>
  <c r="R143" i="1"/>
  <c r="R141" i="1"/>
  <c r="R140" i="1"/>
  <c r="R137" i="1"/>
  <c r="R134" i="1"/>
  <c r="R130" i="1"/>
  <c r="R129" i="1"/>
  <c r="R128" i="1"/>
  <c r="R127" i="1"/>
  <c r="R125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E2" i="6" l="1"/>
  <c r="F2" i="6" s="1"/>
  <c r="E3" i="6"/>
  <c r="G3" i="6" s="1"/>
  <c r="E4" i="6"/>
  <c r="F4" i="6" s="1"/>
  <c r="E5" i="6"/>
  <c r="F5" i="6" s="1"/>
  <c r="E6" i="6"/>
  <c r="F6" i="6" s="1"/>
  <c r="E7" i="6"/>
  <c r="F7" i="6" s="1"/>
  <c r="E8" i="6"/>
  <c r="F8" i="6" s="1"/>
  <c r="E9" i="6"/>
  <c r="F9" i="6" s="1"/>
  <c r="E10" i="6"/>
  <c r="H10" i="6" s="1"/>
  <c r="E11" i="6"/>
  <c r="G11" i="6" s="1"/>
  <c r="E12" i="6"/>
  <c r="H12" i="6" s="1"/>
  <c r="E13" i="6"/>
  <c r="G13" i="6" s="1"/>
  <c r="F3" i="6" l="1"/>
  <c r="H3" i="6"/>
  <c r="F10" i="6"/>
  <c r="H9" i="6"/>
  <c r="G9" i="6"/>
  <c r="H6" i="6"/>
  <c r="G6" i="6"/>
  <c r="G10" i="6"/>
  <c r="G4" i="6"/>
  <c r="H5" i="6"/>
  <c r="G5" i="6"/>
  <c r="H13" i="6"/>
  <c r="G12" i="6"/>
  <c r="F12" i="6"/>
  <c r="G8" i="6"/>
  <c r="F13" i="6"/>
  <c r="H4" i="6"/>
  <c r="H8" i="6"/>
  <c r="H11" i="6"/>
  <c r="H7" i="6"/>
  <c r="G7" i="6"/>
  <c r="H2" i="6"/>
  <c r="F11" i="6"/>
  <c r="G2" i="6"/>
</calcChain>
</file>

<file path=xl/sharedStrings.xml><?xml version="1.0" encoding="utf-8"?>
<sst xmlns="http://schemas.openxmlformats.org/spreadsheetml/2006/main" count="28550" uniqueCount="8412">
  <si>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</si>
  <si>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</si>
  <si>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</si>
  <si>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</si>
  <si>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</si>
  <si>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</si>
  <si>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</si>
  <si>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</si>
  <si>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</si>
  <si>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</si>
  <si>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</si>
  <si>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</si>
  <si>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</si>
  <si>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</si>
  <si>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</si>
  <si>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</si>
  <si>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</si>
  <si>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</si>
  <si>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</si>
  <si>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</si>
  <si>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</si>
  <si>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</si>
  <si>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</si>
  <si>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</si>
  <si>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</si>
  <si>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</si>
  <si>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</si>
  <si>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</si>
  <si>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</si>
  <si>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</si>
  <si>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</si>
  <si>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</si>
  <si>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</si>
  <si>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</si>
  <si>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</si>
  <si>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</si>
  <si>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</si>
  <si>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</si>
  <si>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</si>
  <si>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</si>
  <si>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</si>
  <si>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</si>
  <si>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</si>
  <si>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</si>
  <si>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</si>
  <si>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</si>
  <si>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</si>
  <si>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</si>
  <si>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</si>
  <si>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</si>
  <si>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</si>
  <si>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</si>
  <si>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</si>
  <si>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</si>
  <si>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</si>
  <si>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</si>
  <si>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</si>
  <si>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</si>
  <si>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</si>
  <si>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</si>
  <si>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</si>
  <si>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</si>
  <si>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</si>
  <si>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</si>
  <si>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</si>
  <si>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</si>
  <si>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</si>
  <si>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</si>
  <si>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</si>
  <si>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</si>
  <si>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</si>
  <si>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</si>
  <si>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</si>
  <si>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</si>
  <si>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</si>
  <si>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</si>
  <si>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</si>
  <si>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</si>
  <si>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</si>
  <si>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</si>
  <si>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</si>
  <si>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</si>
  <si>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</si>
  <si>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</si>
  <si>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</si>
  <si>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</si>
  <si>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</si>
  <si>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</si>
  <si>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</si>
  <si>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</si>
  <si>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</si>
  <si>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</si>
  <si>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</si>
  <si>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</si>
  <si>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</si>
  <si>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</si>
  <si>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</si>
  <si>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</si>
  <si>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</si>
  <si>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</si>
  <si>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</si>
  <si>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</si>
  <si>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</si>
  <si>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</si>
  <si>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</si>
  <si>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</si>
  <si>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</si>
  <si>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</si>
  <si>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</si>
  <si>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</si>
  <si>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</si>
  <si>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</si>
  <si>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</si>
  <si>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</si>
  <si>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</si>
  <si>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</si>
  <si>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</si>
  <si>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</si>
  <si>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</si>
  <si>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</si>
  <si>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</si>
  <si>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</si>
  <si>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</si>
  <si>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</si>
  <si>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</si>
  <si>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</si>
  <si>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</si>
  <si>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</si>
  <si>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</si>
  <si>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</si>
  <si>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</si>
  <si>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</si>
  <si>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</si>
  <si>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</si>
  <si>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</si>
  <si>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</si>
  <si>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</si>
  <si>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</si>
  <si>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</si>
  <si>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</si>
  <si>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</si>
  <si>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</si>
  <si>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</si>
  <si>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</si>
  <si>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</si>
  <si>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</si>
  <si>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</si>
  <si>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</si>
  <si>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</si>
  <si>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</si>
  <si>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</si>
  <si>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</si>
  <si>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</si>
  <si>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</si>
  <si>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</si>
  <si>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</si>
  <si>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</si>
  <si>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</si>
  <si>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</si>
  <si>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</si>
  <si>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</si>
  <si>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</si>
  <si>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</si>
  <si>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</si>
  <si>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</si>
  <si>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</si>
  <si>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</si>
  <si>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</si>
  <si>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</si>
  <si>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</si>
  <si>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</si>
  <si>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</si>
  <si>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</si>
  <si>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</si>
  <si>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</si>
  <si>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</si>
  <si>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</si>
  <si>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</si>
  <si>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</si>
  <si>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</si>
  <si>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</si>
  <si>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</si>
  <si>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</si>
  <si>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</si>
  <si>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</si>
  <si>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</si>
  <si>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</si>
  <si>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</si>
  <si>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</si>
  <si>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</si>
  <si>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</si>
  <si>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</si>
  <si>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</si>
  <si>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</si>
  <si>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</si>
  <si>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</si>
  <si>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</si>
  <si>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</si>
  <si>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</si>
  <si>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</si>
  <si>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</si>
  <si>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</si>
  <si>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</si>
  <si>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</si>
  <si>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</si>
  <si>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</si>
  <si>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</si>
  <si>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</si>
  <si>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</si>
  <si>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</si>
  <si>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</si>
  <si>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</si>
  <si>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</si>
  <si>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</si>
  <si>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</si>
  <si>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</si>
  <si>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</si>
  <si>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</si>
  <si>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</si>
  <si>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</si>
  <si>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</si>
  <si>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</si>
  <si>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</si>
  <si>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</si>
  <si>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</si>
  <si>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</si>
  <si>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</si>
  <si>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</si>
  <si>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</si>
  <si>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</si>
  <si>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</si>
  <si>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</si>
  <si>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</si>
  <si>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</si>
  <si>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</si>
  <si>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</si>
  <si>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</si>
  <si>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</si>
  <si>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</si>
  <si>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</si>
  <si>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</si>
  <si>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</si>
  <si>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</si>
  <si>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</si>
  <si>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</si>
  <si>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</si>
  <si>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</si>
  <si>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</si>
  <si>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</si>
  <si>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</si>
  <si>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</si>
  <si>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</si>
  <si>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</si>
  <si>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</si>
  <si>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</si>
  <si>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</si>
  <si>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</si>
  <si>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</si>
  <si>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</si>
  <si>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</si>
  <si>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</si>
  <si>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</si>
  <si>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</si>
  <si>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</si>
  <si>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</si>
  <si>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</si>
  <si>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</si>
  <si>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</si>
  <si>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</si>
  <si>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</si>
  <si>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</si>
  <si>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</si>
  <si>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</si>
  <si>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</si>
  <si>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</si>
  <si>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</si>
  <si>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</si>
  <si>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</si>
  <si>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</si>
  <si>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</si>
  <si>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</si>
  <si>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</si>
  <si>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</si>
  <si>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</si>
  <si>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</si>
  <si>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</si>
  <si>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</si>
  <si>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</si>
  <si>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</si>
  <si>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</si>
  <si>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</si>
  <si>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</si>
  <si>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</si>
  <si>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</si>
  <si>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</si>
  <si>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</si>
  <si>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</si>
  <si>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</si>
  <si>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</si>
  <si>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</si>
  <si>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</si>
  <si>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</si>
  <si>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</si>
  <si>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</si>
  <si>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</si>
  <si>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</si>
  <si>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</si>
  <si>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</si>
  <si>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</si>
  <si>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</si>
  <si>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</si>
  <si>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</si>
  <si>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</si>
  <si>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</si>
  <si>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</si>
  <si>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</si>
  <si>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</si>
  <si>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</si>
  <si>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</si>
  <si>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</si>
  <si>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</si>
  <si>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</si>
  <si>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</si>
  <si>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</si>
  <si>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</si>
  <si>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</si>
  <si>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</si>
  <si>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</si>
  <si>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</si>
  <si>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</si>
  <si>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</si>
  <si>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</si>
  <si>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</si>
  <si>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</si>
  <si>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</si>
  <si>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</si>
  <si>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</si>
  <si>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</si>
  <si>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</si>
  <si>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</si>
  <si>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</si>
  <si>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</si>
  <si>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</si>
  <si>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</si>
  <si>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</si>
  <si>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</si>
  <si>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</si>
  <si>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</si>
  <si>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</si>
  <si>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</si>
  <si>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</si>
  <si>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</si>
  <si>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</si>
  <si>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</si>
  <si>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</si>
  <si>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</si>
  <si>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</si>
  <si>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</si>
  <si>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</si>
  <si>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</si>
  <si>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</si>
  <si>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</si>
  <si>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</si>
  <si>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</si>
  <si>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</si>
  <si>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</si>
  <si>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</si>
  <si>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</si>
  <si>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</si>
  <si>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</si>
  <si>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</si>
  <si>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</si>
  <si>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</si>
  <si>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</si>
  <si>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</si>
  <si>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</si>
  <si>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</si>
  <si>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</si>
  <si>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</si>
  <si>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</si>
  <si>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</si>
  <si>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</si>
  <si>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</si>
  <si>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</si>
  <si>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</si>
  <si>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</si>
  <si>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</si>
  <si>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</si>
  <si>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</si>
  <si>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</si>
  <si>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</si>
  <si>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</si>
  <si>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</si>
  <si>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</si>
  <si>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</si>
  <si>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</si>
  <si>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</si>
  <si>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</si>
  <si>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</si>
  <si>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</si>
  <si>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</si>
  <si>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</si>
  <si>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</si>
  <si>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</si>
  <si>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</si>
  <si>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</si>
  <si>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</si>
  <si>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</si>
  <si>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</si>
  <si>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</si>
  <si>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</si>
  <si>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</si>
  <si>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</si>
  <si>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</si>
  <si>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</si>
  <si>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</si>
  <si>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</si>
  <si>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</si>
  <si>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</si>
  <si>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</si>
  <si>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</si>
  <si>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</si>
  <si>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</si>
  <si>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</si>
  <si>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</si>
  <si>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</si>
  <si>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</si>
  <si>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</si>
  <si>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</si>
  <si>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</si>
  <si>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</si>
  <si>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</si>
  <si>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</si>
  <si>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</si>
  <si>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</si>
  <si>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</si>
  <si>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</si>
  <si>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</si>
  <si>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</si>
  <si>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</si>
  <si>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</si>
  <si>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</si>
  <si>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</si>
  <si>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</si>
  <si>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</si>
  <si>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</si>
  <si>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</si>
  <si>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</si>
  <si>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</si>
  <si>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</si>
  <si>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</si>
  <si>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</si>
  <si>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</si>
  <si>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</si>
  <si>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</si>
  <si>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</si>
  <si>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</si>
  <si>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</si>
  <si>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</si>
  <si>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</si>
  <si>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</si>
  <si>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</si>
  <si>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</si>
  <si>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</si>
  <si>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</si>
  <si>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</si>
  <si>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</si>
  <si>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</si>
  <si>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</si>
  <si>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</si>
  <si>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</si>
  <si>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</si>
  <si>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</si>
  <si>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</si>
  <si>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</si>
  <si>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</si>
  <si>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</si>
  <si>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</si>
  <si>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</si>
  <si>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</si>
  <si>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</si>
  <si>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</si>
  <si>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</si>
  <si>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</si>
  <si>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</si>
  <si>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</si>
  <si>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</si>
  <si>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</si>
  <si>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</si>
  <si>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</si>
  <si>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</si>
  <si>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</si>
  <si>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</si>
  <si>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</si>
  <si>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</si>
  <si>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</si>
  <si>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</si>
  <si>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</si>
  <si>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</si>
  <si>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</si>
  <si>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</si>
  <si>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</si>
  <si>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</si>
  <si>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</si>
  <si>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</si>
  <si>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</si>
  <si>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</si>
  <si>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</si>
  <si>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</si>
  <si>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</si>
  <si>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</si>
  <si>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</si>
  <si>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</si>
  <si>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</si>
  <si>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</si>
  <si>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</si>
  <si>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</si>
  <si>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</si>
  <si>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</si>
  <si>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</si>
  <si>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</si>
  <si>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</si>
  <si>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</si>
  <si>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</si>
  <si>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</si>
  <si>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</si>
  <si>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</si>
  <si>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</si>
  <si>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</si>
  <si>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</si>
  <si>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</si>
  <si>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</si>
  <si>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</si>
  <si>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</si>
  <si>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</si>
  <si>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</si>
  <si>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</si>
  <si>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</si>
  <si>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</si>
  <si>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</si>
  <si>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</si>
  <si>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</si>
  <si>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</si>
  <si>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</si>
  <si>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</si>
  <si>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</si>
  <si>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</si>
  <si>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</si>
  <si>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</si>
  <si>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</si>
  <si>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</si>
  <si>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</si>
  <si>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</si>
  <si>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</si>
  <si>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</si>
  <si>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</si>
  <si>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</si>
  <si>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</si>
  <si>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</si>
  <si>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</si>
  <si>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</si>
  <si>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</si>
  <si>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</si>
  <si>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</si>
  <si>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</si>
  <si>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</si>
  <si>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</si>
  <si>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</si>
  <si>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</si>
  <si>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</si>
  <si>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</si>
  <si>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</si>
  <si>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</si>
  <si>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</si>
  <si>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</si>
  <si>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</si>
  <si>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</si>
  <si>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</si>
  <si>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</si>
  <si>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</si>
  <si>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</si>
  <si>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</si>
  <si>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</si>
  <si>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</si>
  <si>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</si>
  <si>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</si>
  <si>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</si>
  <si>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</si>
  <si>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</si>
  <si>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</si>
  <si>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</si>
  <si>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</si>
  <si>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</si>
  <si>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</si>
  <si>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</si>
  <si>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</si>
  <si>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</si>
  <si>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</si>
  <si>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</si>
  <si>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</si>
  <si>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</si>
  <si>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</si>
  <si>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</si>
  <si>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</si>
  <si>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</si>
  <si>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</si>
  <si>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</si>
  <si>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</si>
  <si>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</si>
  <si>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</si>
  <si>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</si>
  <si>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</si>
  <si>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</si>
  <si>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</si>
  <si>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</si>
  <si>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</si>
  <si>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</si>
  <si>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</si>
  <si>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</si>
  <si>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</si>
  <si>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</si>
  <si>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</si>
  <si>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</si>
  <si>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</si>
  <si>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</si>
  <si>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</si>
  <si>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</si>
  <si>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</si>
  <si>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</si>
  <si>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</si>
  <si>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</si>
  <si>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</si>
  <si>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</si>
  <si>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</si>
  <si>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</si>
  <si>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</si>
  <si>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</si>
  <si>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</si>
  <si>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</si>
  <si>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</si>
  <si>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</si>
  <si>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</si>
  <si>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</si>
  <si>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</si>
  <si>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</si>
  <si>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</si>
  <si>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</si>
  <si>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</si>
  <si>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</si>
  <si>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</si>
  <si>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</si>
  <si>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</si>
  <si>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</si>
  <si>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</si>
  <si>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</si>
  <si>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</si>
  <si>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</si>
  <si>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</si>
  <si>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</si>
  <si>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</si>
  <si>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</si>
  <si>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</si>
  <si>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</si>
  <si>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</si>
  <si>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</si>
  <si>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</si>
  <si>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</si>
  <si>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</si>
  <si>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</si>
  <si>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</si>
  <si>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</si>
  <si>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</si>
  <si>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</si>
  <si>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</si>
  <si>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</si>
  <si>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</si>
  <si>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</si>
  <si>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</si>
  <si>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</si>
  <si>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</si>
  <si>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</si>
  <si>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</si>
  <si>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</si>
  <si>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</si>
  <si>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</si>
  <si>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</si>
  <si>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</si>
  <si>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</si>
  <si>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</si>
  <si>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</si>
  <si>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</si>
  <si>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</si>
  <si>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</si>
  <si>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</si>
  <si>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</si>
  <si>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</si>
  <si>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</si>
  <si>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</si>
  <si>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</si>
  <si>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</si>
  <si>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</si>
  <si>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</si>
  <si>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</si>
  <si>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</si>
  <si>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</si>
  <si>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</si>
  <si>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</si>
  <si>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</si>
  <si>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</si>
  <si>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</si>
  <si>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</si>
  <si>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</si>
  <si>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</si>
  <si>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</si>
  <si>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</si>
  <si>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</si>
  <si>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</si>
  <si>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</si>
  <si>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</si>
  <si>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</si>
  <si>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</si>
  <si>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</si>
  <si>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</si>
  <si>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</si>
  <si>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</si>
  <si>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</si>
  <si>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</si>
  <si>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</si>
  <si>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</si>
  <si>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</si>
  <si>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</si>
  <si>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</si>
  <si>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</si>
  <si>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</si>
  <si>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</si>
  <si>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</si>
  <si>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</si>
  <si>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</si>
  <si>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</si>
  <si>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</si>
  <si>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</si>
  <si>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</si>
  <si>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</si>
  <si>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</si>
  <si>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</si>
  <si>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</si>
  <si>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</si>
  <si>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</si>
  <si>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</si>
  <si>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</si>
  <si>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</si>
  <si>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</si>
  <si>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</si>
  <si>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</si>
  <si>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</si>
  <si>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</si>
  <si>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</si>
  <si>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</si>
  <si>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</si>
  <si>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</si>
  <si>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</si>
  <si>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</si>
  <si>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</si>
  <si>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</si>
  <si>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</si>
  <si>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</si>
  <si>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</si>
  <si>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</si>
  <si>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</si>
  <si>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</si>
  <si>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</si>
  <si>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</si>
  <si>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</si>
  <si>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</si>
  <si>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</si>
  <si>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</si>
  <si>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</si>
  <si>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</si>
  <si>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</si>
  <si>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</si>
  <si>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</si>
  <si>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</si>
  <si>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</si>
  <si>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</si>
  <si>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</si>
  <si>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</si>
  <si>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</si>
  <si>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</si>
  <si>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</si>
  <si>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</si>
  <si>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</si>
  <si>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</si>
  <si>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</si>
  <si>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</si>
  <si>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</si>
  <si>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</si>
  <si>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</si>
  <si>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</si>
  <si>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</si>
  <si>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</si>
  <si>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</si>
  <si>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</si>
  <si>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</si>
  <si>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</si>
  <si>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</si>
  <si>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</si>
  <si>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</si>
  <si>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</si>
  <si>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</si>
  <si>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</si>
  <si>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</si>
  <si>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</si>
  <si>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</si>
  <si>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</si>
  <si>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</si>
  <si>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</si>
  <si>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</si>
  <si>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</si>
  <si>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</si>
  <si>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</si>
  <si>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</si>
  <si>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</si>
  <si>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</si>
  <si>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</si>
  <si>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</si>
  <si>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</si>
  <si>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</si>
  <si>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</si>
  <si>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</si>
  <si>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</si>
  <si>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</si>
  <si>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</si>
  <si>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</si>
  <si>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</si>
  <si>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</si>
  <si>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</si>
  <si>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</si>
  <si>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</si>
  <si>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</si>
  <si>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</si>
  <si>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</si>
  <si>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</si>
  <si>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</si>
  <si>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</si>
  <si>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</si>
  <si>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</si>
  <si>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</si>
  <si>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</si>
  <si>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</si>
  <si>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</si>
  <si>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</si>
  <si>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</si>
  <si>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</si>
  <si>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</si>
  <si>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</si>
  <si>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</si>
  <si>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</si>
  <si>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</si>
  <si>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</si>
  <si>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</si>
  <si>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</si>
  <si>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</si>
  <si>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</si>
  <si>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</si>
  <si>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</si>
  <si>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</si>
  <si>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</si>
  <si>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</si>
  <si>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</si>
  <si>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</si>
  <si>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</si>
  <si>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</si>
  <si>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</si>
  <si>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</si>
  <si>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</si>
  <si>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</si>
  <si>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</si>
  <si>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</si>
  <si>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</si>
  <si>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</si>
  <si>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</si>
  <si>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</si>
  <si>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</si>
  <si>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</si>
  <si>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</si>
  <si>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</si>
  <si>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</si>
  <si>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</si>
  <si>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</si>
  <si>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</si>
  <si>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</si>
  <si>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</si>
  <si>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</si>
  <si>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</si>
  <si>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</si>
  <si>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</si>
  <si>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</si>
  <si>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</si>
  <si>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</si>
  <si>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</si>
  <si>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</si>
  <si>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</si>
  <si>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</si>
  <si>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</si>
  <si>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</si>
  <si>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</si>
  <si>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</si>
  <si>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</si>
  <si>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</si>
  <si>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</si>
  <si>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</si>
  <si>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</si>
  <si>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</si>
  <si>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</si>
  <si>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</si>
  <si>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</si>
  <si>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</si>
  <si>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</si>
  <si>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</si>
  <si>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</si>
  <si>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</si>
  <si>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</si>
  <si>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</si>
  <si>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</si>
  <si>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</si>
  <si>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</si>
  <si>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</si>
  <si>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</si>
  <si>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</si>
  <si>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</si>
  <si>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</si>
  <si>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</si>
  <si>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</si>
  <si>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</si>
  <si>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</si>
  <si>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</si>
  <si>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</si>
  <si>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</si>
  <si>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</si>
  <si>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</si>
  <si>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</si>
  <si>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</si>
  <si>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</si>
  <si>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</si>
  <si>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</si>
  <si>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</si>
  <si>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</si>
  <si>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</si>
  <si>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</si>
  <si>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</si>
  <si>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</si>
  <si>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</si>
  <si>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</si>
  <si>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</si>
  <si>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</si>
  <si>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</si>
  <si>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</si>
  <si>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</si>
  <si>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</si>
  <si>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</si>
  <si>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</si>
  <si>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</si>
  <si>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</si>
  <si>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</si>
  <si>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</si>
  <si>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</si>
  <si>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</si>
  <si>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</si>
  <si>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</si>
  <si>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</si>
  <si>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</si>
  <si>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</si>
  <si>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</si>
  <si>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</si>
  <si>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</si>
  <si>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</si>
  <si>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</si>
  <si>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</si>
  <si>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</si>
  <si>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</si>
  <si>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</si>
  <si>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</si>
  <si>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</si>
  <si>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</si>
  <si>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</si>
  <si>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</si>
  <si>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</si>
  <si>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</si>
  <si>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</si>
  <si>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</si>
  <si>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</si>
  <si>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</si>
  <si>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</si>
  <si>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</si>
  <si>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</si>
  <si>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</si>
  <si>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</si>
  <si>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</si>
  <si>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</si>
  <si>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</si>
  <si>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</si>
  <si>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</si>
  <si>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</si>
  <si>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</si>
  <si>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</si>
  <si>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</si>
  <si>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</si>
  <si>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</si>
  <si>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</si>
  <si>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</si>
  <si>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</si>
  <si>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</si>
  <si>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</si>
  <si>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</si>
  <si>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</si>
  <si>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</si>
  <si>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</si>
  <si>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</si>
  <si>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</si>
  <si>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</si>
  <si>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</si>
  <si>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</si>
  <si>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</si>
  <si>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</si>
  <si>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</si>
  <si>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</si>
  <si>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</si>
  <si>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</si>
  <si>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</si>
  <si>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</si>
  <si>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</si>
  <si>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</si>
  <si>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</si>
  <si>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</si>
  <si>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</si>
  <si>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</si>
  <si>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</si>
  <si>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</si>
  <si>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</si>
  <si>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</si>
  <si>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</si>
  <si>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</si>
  <si>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</si>
  <si>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</si>
  <si>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</si>
  <si>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</si>
  <si>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</si>
  <si>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</si>
  <si>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</si>
  <si>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</si>
  <si>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</si>
  <si>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</si>
  <si>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</si>
  <si>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</si>
  <si>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</si>
  <si>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</si>
  <si>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</si>
  <si>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</si>
  <si>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</si>
  <si>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</si>
  <si>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</si>
  <si>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</si>
  <si>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</si>
  <si>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</si>
  <si>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</si>
  <si>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</si>
  <si>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</si>
  <si>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</si>
  <si>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</si>
  <si>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</si>
  <si>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</si>
  <si>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</si>
  <si>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</si>
  <si>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</si>
  <si>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</si>
  <si>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</si>
  <si>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</si>
  <si>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</si>
  <si>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</si>
  <si>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</si>
  <si>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</si>
  <si>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</si>
  <si>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</si>
  <si>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</si>
  <si>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</si>
  <si>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</si>
  <si>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</si>
  <si>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</si>
  <si>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</si>
  <si>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</si>
  <si>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</si>
  <si>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</si>
  <si>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</si>
  <si>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</si>
  <si>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</si>
  <si>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</si>
  <si>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</si>
  <si>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</si>
  <si>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</si>
  <si>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</si>
  <si>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</si>
  <si>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</si>
  <si>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</si>
  <si>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</si>
  <si>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</si>
  <si>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</si>
  <si>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</si>
  <si>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</si>
  <si>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</si>
  <si>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</si>
  <si>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</si>
  <si>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</si>
  <si>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</si>
  <si>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</si>
  <si>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</si>
  <si>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</si>
  <si>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</si>
  <si>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</si>
  <si>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</si>
  <si>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</si>
  <si>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</si>
  <si>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</si>
  <si>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</si>
  <si>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</si>
  <si>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</si>
  <si>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</si>
  <si>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</si>
  <si>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</si>
  <si>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</si>
  <si>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</si>
  <si>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</si>
  <si>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</si>
  <si>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</si>
  <si>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</si>
  <si>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</si>
  <si>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</si>
  <si>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</si>
  <si>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</si>
  <si>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</si>
  <si>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</si>
  <si>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</si>
  <si>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</si>
  <si>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</si>
  <si>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</si>
  <si>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</si>
  <si>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</si>
  <si>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</si>
  <si>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</si>
  <si>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</si>
  <si>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</si>
  <si>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</si>
  <si>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</si>
  <si>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</si>
  <si>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</si>
  <si>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</si>
  <si>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</si>
  <si>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</si>
  <si>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</si>
  <si>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</si>
  <si>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</si>
  <si>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</si>
  <si>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</si>
  <si>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</si>
  <si>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</si>
  <si>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</si>
  <si>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</si>
  <si>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</si>
  <si>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</si>
  <si>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</si>
  <si>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</si>
  <si>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</si>
  <si>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</si>
  <si>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</si>
  <si>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</si>
  <si>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</si>
  <si>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</si>
  <si>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</si>
  <si>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</si>
  <si>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</si>
  <si>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</si>
  <si>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</si>
  <si>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</si>
  <si>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</si>
  <si>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</si>
  <si>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</si>
  <si>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</si>
  <si>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</si>
  <si>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</si>
  <si>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</si>
  <si>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</si>
  <si>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</si>
  <si>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</si>
  <si>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</si>
  <si>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</si>
  <si>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</si>
  <si>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</si>
  <si>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</si>
  <si>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</si>
  <si>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</si>
  <si>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</si>
  <si>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</si>
  <si>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</si>
  <si>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</si>
  <si>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</si>
  <si>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</si>
  <si>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</si>
  <si>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</si>
  <si>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</si>
  <si>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</si>
  <si>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</si>
  <si>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</si>
  <si>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</si>
  <si>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</si>
  <si>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</si>
  <si>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</si>
  <si>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</si>
  <si>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</si>
  <si>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</si>
  <si>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</si>
  <si>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</si>
  <si>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</si>
  <si>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</si>
  <si>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</si>
  <si>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</si>
  <si>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</si>
  <si>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</si>
  <si>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</si>
  <si>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</si>
  <si>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</si>
  <si>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</si>
  <si>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</si>
  <si>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</si>
  <si>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</si>
  <si>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</si>
  <si>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</si>
  <si>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</si>
  <si>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</si>
  <si>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</si>
  <si>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</si>
  <si>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</si>
  <si>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</si>
  <si>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</si>
  <si>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</si>
  <si>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</si>
  <si>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</si>
  <si>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</si>
  <si>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</si>
  <si>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</si>
  <si>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</si>
  <si>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</si>
  <si>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</si>
  <si>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</si>
  <si>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</si>
  <si>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</si>
  <si>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</si>
  <si>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</si>
  <si>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</si>
  <si>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</si>
  <si>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</si>
  <si>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</si>
  <si>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</si>
  <si>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</si>
  <si>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</si>
  <si>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</si>
  <si>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</si>
  <si>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</si>
  <si>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</si>
  <si>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</si>
  <si>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</si>
  <si>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</si>
  <si>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</si>
  <si>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</si>
  <si>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</si>
  <si>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</si>
  <si>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</si>
  <si>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</si>
  <si>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</si>
  <si>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</si>
  <si>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</si>
  <si>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</si>
  <si>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</si>
  <si>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</si>
  <si>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</si>
  <si>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</si>
  <si>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</si>
  <si>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</si>
  <si>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</si>
  <si>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</si>
  <si>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</si>
  <si>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</si>
  <si>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</si>
  <si>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</si>
  <si>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</si>
  <si>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</si>
  <si>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</si>
  <si>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</si>
  <si>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</si>
  <si>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</si>
  <si>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</si>
  <si>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</si>
  <si>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</si>
  <si>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</si>
  <si>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</si>
  <si>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</si>
  <si>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</si>
  <si>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</si>
  <si>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</si>
  <si>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</si>
  <si>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</si>
  <si>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</si>
  <si>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</si>
  <si>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</si>
  <si>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</si>
  <si>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</si>
  <si>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</si>
  <si>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</si>
  <si>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</si>
  <si>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</si>
  <si>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</si>
  <si>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</si>
  <si>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</si>
  <si>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</si>
  <si>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</si>
  <si>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</si>
  <si>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</si>
  <si>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</si>
  <si>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</si>
  <si>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</si>
  <si>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</si>
  <si>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</si>
  <si>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</si>
  <si>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</si>
  <si>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</si>
  <si>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</si>
  <si>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</si>
  <si>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</si>
  <si>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</si>
  <si>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</si>
  <si>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</si>
  <si>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</si>
  <si>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</si>
  <si>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</si>
  <si>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</si>
  <si>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</si>
  <si>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</si>
  <si>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</si>
  <si>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</si>
  <si>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</si>
  <si>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</si>
  <si>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</si>
  <si>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</si>
  <si>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</si>
  <si>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</si>
  <si>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</si>
  <si>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</si>
  <si>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</si>
  <si>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</si>
  <si>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</si>
  <si>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</si>
  <si>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</si>
  <si>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</si>
  <si>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</si>
  <si>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</si>
  <si>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</si>
  <si>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</si>
  <si>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</si>
  <si>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</si>
  <si>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</si>
  <si>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</si>
  <si>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</si>
  <si>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</si>
  <si>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</si>
  <si>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</si>
  <si>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</si>
  <si>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</si>
  <si>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</si>
  <si>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</si>
  <si>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</si>
  <si>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</si>
  <si>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</si>
  <si>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</si>
  <si>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</si>
  <si>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</si>
  <si>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</si>
  <si>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</si>
  <si>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</si>
  <si>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</si>
  <si>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</si>
  <si>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</si>
  <si>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</si>
  <si>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</si>
  <si>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</si>
  <si>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</si>
  <si>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</si>
  <si>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</si>
  <si>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</si>
  <si>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</si>
  <si>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</si>
  <si>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</si>
  <si>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</si>
  <si>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</si>
  <si>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</si>
  <si>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</si>
  <si>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</si>
  <si>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</si>
  <si>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</si>
  <si>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</si>
  <si>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</si>
  <si>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</si>
  <si>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</si>
  <si>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</si>
  <si>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</si>
  <si>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</si>
  <si>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</si>
  <si>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</si>
  <si>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</si>
  <si>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</si>
  <si>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</si>
  <si>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</si>
  <si>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</si>
  <si>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</si>
  <si>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</si>
  <si>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</si>
  <si>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</si>
  <si>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</si>
  <si>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</si>
  <si>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</si>
  <si>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</si>
  <si>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</si>
  <si>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</si>
  <si>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</si>
  <si>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</si>
  <si>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</si>
  <si>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</si>
  <si>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</si>
  <si>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</si>
  <si>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</si>
  <si>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</si>
  <si>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</si>
  <si>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</si>
  <si>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</si>
  <si>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</si>
  <si>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</si>
  <si>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</si>
  <si>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</si>
  <si>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</si>
  <si>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</si>
  <si>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</si>
  <si>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</si>
  <si>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</si>
  <si>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</si>
  <si>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</si>
  <si>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</si>
  <si>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</si>
  <si>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</si>
  <si>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</si>
  <si>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</si>
  <si>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</si>
  <si>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</si>
  <si>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</si>
  <si>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</si>
  <si>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</si>
  <si>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</si>
  <si>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</si>
  <si>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</si>
  <si>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</si>
  <si>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</si>
  <si>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</si>
  <si>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</si>
  <si>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</si>
  <si>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</si>
  <si>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</si>
  <si>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</si>
  <si>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</si>
  <si>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</si>
  <si>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</si>
  <si>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</si>
  <si>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</si>
  <si>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</si>
  <si>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</si>
  <si>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</si>
  <si>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</si>
  <si>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</si>
  <si>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</si>
  <si>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</si>
  <si>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</si>
  <si>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</si>
  <si>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</si>
  <si>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</si>
  <si>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</si>
  <si>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</si>
  <si>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</si>
  <si>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</si>
  <si>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</si>
  <si>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</si>
  <si>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</si>
  <si>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</si>
  <si>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</si>
  <si>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</si>
  <si>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</si>
  <si>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</si>
  <si>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</si>
  <si>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</si>
  <si>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</si>
  <si>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</si>
  <si>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</si>
  <si>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</si>
  <si>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</si>
  <si>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</si>
  <si>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</si>
  <si>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</si>
  <si>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</si>
  <si>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</si>
  <si>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</si>
  <si>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</si>
  <si>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</si>
  <si>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</si>
  <si>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</si>
  <si>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</si>
  <si>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</si>
  <si>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</si>
  <si>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</si>
  <si>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</si>
  <si>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</si>
  <si>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</si>
  <si>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</si>
  <si>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</si>
  <si>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</si>
  <si>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</si>
  <si>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</si>
  <si>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</si>
  <si>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</si>
  <si>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</si>
  <si>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</si>
  <si>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</si>
  <si>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</si>
  <si>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</si>
  <si>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</si>
  <si>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</si>
  <si>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</si>
  <si>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</si>
  <si>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</si>
  <si>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</si>
  <si>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</si>
  <si>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</si>
  <si>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</si>
  <si>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</si>
  <si>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</si>
  <si>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</si>
  <si>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</si>
  <si>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</si>
  <si>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</si>
  <si>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</si>
  <si>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</si>
  <si>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</si>
  <si>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</si>
  <si>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</si>
  <si>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</si>
  <si>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</si>
  <si>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</si>
  <si>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</si>
  <si>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</si>
  <si>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</si>
  <si>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</si>
  <si>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</si>
  <si>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</si>
  <si>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</si>
  <si>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</si>
  <si>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</si>
  <si>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</si>
  <si>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</si>
  <si>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</si>
  <si>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</si>
  <si>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</si>
  <si>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</si>
  <si>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</si>
  <si>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</si>
  <si>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</si>
  <si>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</si>
  <si>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</si>
  <si>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</si>
  <si>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</si>
  <si>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</si>
  <si>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</si>
  <si>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</si>
  <si>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</si>
  <si>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</si>
  <si>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</si>
  <si>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</si>
  <si>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</si>
  <si>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</si>
  <si>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</si>
  <si>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</si>
  <si>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</si>
  <si>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</si>
  <si>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</si>
  <si>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</si>
  <si>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</si>
  <si>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</si>
  <si>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</si>
  <si>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</si>
  <si>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</si>
  <si>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</si>
  <si>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</si>
  <si>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</si>
  <si>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</si>
  <si>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</si>
  <si>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</si>
  <si>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</si>
  <si>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</si>
  <si>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</si>
  <si>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</si>
  <si>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</si>
  <si>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</si>
  <si>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</si>
  <si>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</si>
  <si>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</si>
  <si>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</si>
  <si>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</si>
  <si>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</si>
  <si>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</si>
  <si>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</si>
  <si>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</si>
  <si>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</si>
  <si>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</si>
  <si>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</si>
  <si>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</si>
  <si>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</si>
  <si>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</si>
  <si>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</si>
  <si>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</si>
  <si>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</si>
  <si>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</si>
  <si>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</si>
  <si>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</si>
  <si>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</si>
  <si>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</si>
  <si>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</si>
  <si>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</si>
  <si>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</si>
  <si>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</si>
  <si>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</si>
  <si>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</si>
  <si>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</si>
  <si>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</si>
  <si>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</si>
  <si>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</si>
  <si>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</si>
  <si>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</si>
  <si>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</si>
  <si>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</si>
  <si>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</si>
  <si>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</si>
  <si>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</si>
  <si>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</si>
  <si>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</si>
  <si>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</si>
  <si>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</si>
  <si>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</si>
  <si>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</si>
  <si>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</si>
  <si>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</si>
  <si>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</si>
  <si>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</si>
  <si>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</si>
  <si>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</si>
  <si>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</si>
  <si>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</si>
  <si>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</si>
  <si>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</si>
  <si>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</si>
  <si>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</si>
  <si>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</si>
  <si>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</si>
  <si>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</si>
  <si>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</si>
  <si>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</si>
  <si>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</si>
  <si>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</si>
  <si>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</si>
  <si>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</si>
  <si>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</si>
  <si>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</si>
  <si>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</si>
  <si>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</si>
  <si>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</si>
  <si>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</si>
  <si>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</si>
  <si>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</si>
  <si>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</si>
  <si>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</si>
  <si>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</si>
  <si>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</si>
  <si>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</si>
  <si>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</si>
  <si>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</si>
  <si>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</si>
  <si>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</si>
  <si>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</si>
  <si>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</si>
  <si>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</si>
  <si>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</si>
  <si>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</si>
  <si>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</si>
  <si>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</si>
  <si>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</si>
  <si>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</si>
  <si>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</si>
  <si>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</si>
  <si>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</si>
  <si>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</si>
  <si>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</si>
  <si>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</si>
  <si>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</si>
  <si>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</si>
  <si>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</si>
  <si>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</si>
  <si>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</si>
  <si>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</si>
  <si>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</si>
  <si>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</si>
  <si>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</si>
  <si>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</si>
  <si>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</si>
  <si>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</si>
  <si>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</si>
  <si>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</si>
  <si>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</si>
  <si>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</si>
  <si>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</si>
  <si>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</si>
  <si>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</si>
  <si>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</si>
  <si>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</si>
  <si>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</si>
  <si>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</si>
  <si>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</si>
  <si>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</si>
  <si>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</si>
  <si>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</si>
  <si>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</si>
  <si>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</si>
  <si>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</si>
  <si>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</si>
  <si>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</si>
  <si>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</si>
  <si>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</si>
  <si>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</si>
  <si>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</si>
  <si>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</si>
  <si>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</si>
  <si>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</si>
  <si>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</si>
  <si>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</si>
  <si>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</si>
  <si>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</si>
  <si>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</si>
  <si>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</si>
  <si>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</si>
  <si>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</si>
  <si>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</si>
  <si>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</si>
  <si>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</si>
  <si>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</si>
  <si>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</si>
  <si>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</si>
  <si>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</si>
  <si>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</si>
  <si>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</si>
  <si>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</si>
  <si>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</si>
  <si>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</si>
  <si>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</si>
  <si>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</si>
  <si>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</si>
  <si>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</si>
  <si>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</si>
  <si>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</si>
  <si>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</si>
  <si>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</si>
  <si>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</si>
  <si>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</si>
  <si>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</si>
  <si>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</si>
  <si>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</si>
  <si>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</si>
  <si>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</si>
  <si>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</si>
  <si>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</si>
  <si>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</si>
  <si>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</si>
  <si>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</si>
  <si>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</si>
  <si>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</si>
  <si>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</si>
  <si>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</si>
  <si>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</si>
  <si>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</si>
  <si>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</si>
  <si>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</si>
  <si>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</si>
  <si>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</si>
  <si>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</si>
  <si>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</si>
  <si>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</si>
  <si>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</si>
  <si>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</si>
  <si>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</si>
  <si>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</si>
  <si>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</si>
  <si>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</si>
  <si>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</si>
  <si>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</si>
  <si>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</si>
  <si>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</si>
  <si>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</si>
  <si>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</si>
  <si>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</si>
  <si>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</si>
  <si>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</si>
  <si>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</si>
  <si>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</si>
  <si>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</si>
  <si>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</si>
  <si>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</si>
  <si>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</si>
  <si>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</si>
  <si>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</si>
  <si>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</si>
  <si>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</si>
  <si>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</si>
  <si>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</si>
  <si>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</si>
  <si>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</si>
  <si>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</si>
  <si>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</si>
  <si>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</si>
  <si>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</si>
  <si>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</si>
  <si>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</si>
  <si>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</si>
  <si>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</si>
  <si>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</si>
  <si>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</si>
  <si>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</si>
  <si>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</si>
  <si>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</si>
  <si>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</si>
  <si>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</si>
  <si>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</si>
  <si>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</si>
  <si>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</si>
  <si>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</si>
  <si>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</si>
  <si>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</si>
  <si>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</si>
  <si>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</si>
  <si>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</si>
  <si>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</si>
  <si>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</si>
  <si>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</si>
  <si>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</si>
  <si>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</si>
  <si>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</si>
  <si>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</si>
  <si>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</si>
  <si>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</si>
  <si>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</si>
  <si>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</si>
  <si>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</si>
  <si>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</si>
  <si>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</si>
  <si>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</si>
  <si>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</si>
  <si>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</si>
  <si>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</si>
  <si>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</si>
  <si>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</si>
  <si>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</si>
  <si>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</si>
  <si>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</si>
  <si>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</si>
  <si>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</si>
  <si>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</si>
  <si>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</si>
  <si>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</si>
  <si>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</si>
  <si>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</si>
  <si>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</si>
  <si>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</si>
  <si>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</si>
  <si>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</si>
  <si>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</si>
  <si>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</si>
  <si>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</si>
  <si>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</si>
  <si>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</si>
  <si>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</si>
  <si>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</si>
  <si>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</si>
  <si>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</si>
  <si>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</si>
  <si>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</si>
  <si>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</si>
  <si>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</si>
  <si>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</si>
  <si>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</si>
  <si>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</si>
  <si>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</si>
  <si>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</si>
  <si>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</si>
  <si>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</si>
  <si>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</si>
  <si>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</si>
  <si>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</si>
  <si>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</si>
  <si>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</si>
  <si>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</si>
  <si>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</si>
  <si>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</si>
  <si>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</si>
  <si>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</si>
  <si>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</si>
  <si>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</si>
  <si>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</si>
  <si>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</si>
  <si>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</si>
  <si>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</si>
  <si>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</si>
  <si>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</si>
  <si>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</si>
  <si>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</si>
  <si>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</si>
  <si>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</si>
  <si>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</si>
  <si>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</si>
  <si>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</si>
  <si>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</si>
  <si>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</si>
  <si>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</si>
  <si>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</si>
  <si>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</si>
  <si>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</si>
  <si>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</si>
  <si>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</si>
  <si>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</si>
  <si>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</si>
  <si>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</si>
  <si>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</si>
  <si>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</si>
  <si>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</si>
  <si>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</si>
  <si>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</si>
  <si>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</si>
  <si>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</si>
  <si>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</si>
  <si>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</si>
  <si>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</si>
  <si>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</si>
  <si>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</si>
  <si>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</si>
  <si>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</si>
  <si>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</si>
  <si>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</si>
  <si>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</si>
  <si>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</si>
  <si>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</si>
  <si>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</si>
  <si>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</si>
  <si>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</si>
  <si>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</si>
  <si>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</si>
  <si>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</si>
  <si>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</si>
  <si>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</si>
  <si>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</si>
  <si>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</si>
  <si>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</si>
  <si>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</si>
  <si>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</si>
  <si>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</si>
  <si>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</si>
  <si>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</si>
  <si>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</si>
  <si>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</si>
  <si>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</si>
  <si>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</si>
  <si>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</si>
  <si>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</si>
  <si>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</si>
  <si>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</si>
  <si>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</si>
  <si>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</si>
  <si>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</si>
  <si>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</si>
  <si>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</si>
  <si>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</si>
  <si>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</si>
  <si>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</si>
  <si>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</si>
  <si>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</si>
  <si>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</si>
  <si>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</si>
  <si>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</si>
  <si>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</si>
  <si>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</si>
  <si>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</si>
  <si>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</si>
  <si>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</si>
  <si>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</si>
  <si>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</si>
  <si>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</si>
  <si>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</si>
  <si>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</si>
  <si>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</si>
  <si>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</si>
  <si>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</si>
  <si>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</si>
  <si>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</si>
  <si>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</si>
  <si>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</si>
  <si>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</si>
  <si>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</si>
  <si>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</si>
  <si>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</si>
  <si>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</si>
  <si>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</si>
  <si>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</si>
  <si>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</si>
  <si>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</si>
  <si>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</si>
  <si>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</si>
  <si>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</si>
  <si>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</si>
  <si>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</si>
  <si>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</si>
  <si>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</si>
  <si>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</si>
  <si>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</si>
  <si>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</si>
  <si>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</si>
  <si>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</si>
  <si>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</si>
  <si>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</si>
  <si>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</si>
  <si>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</si>
  <si>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</si>
  <si>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</si>
  <si>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</si>
  <si>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</si>
  <si>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</si>
  <si>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</si>
  <si>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</si>
  <si>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</si>
  <si>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</si>
  <si>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</si>
  <si>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</si>
  <si>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</si>
  <si>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</si>
  <si>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</si>
  <si>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</si>
  <si>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</si>
  <si>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</si>
  <si>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</si>
  <si>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</si>
  <si>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</si>
  <si>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</si>
  <si>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</si>
  <si>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</si>
  <si>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</si>
  <si>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</si>
  <si>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</si>
  <si>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</si>
  <si>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</si>
  <si>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</si>
  <si>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</si>
  <si>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</si>
  <si>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</si>
  <si>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</si>
  <si>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</si>
  <si>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</si>
  <si>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</si>
  <si>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</si>
  <si>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</si>
  <si>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</si>
  <si>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</si>
  <si>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</si>
  <si>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</si>
  <si>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</si>
  <si>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</si>
  <si>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</si>
  <si>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</si>
  <si>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</si>
  <si>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</si>
  <si>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</si>
  <si>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</si>
  <si>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</si>
  <si>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</si>
  <si>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</si>
  <si>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</si>
  <si>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</si>
  <si>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</si>
  <si>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</si>
  <si>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</si>
  <si>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</si>
  <si>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</si>
  <si>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</si>
  <si>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</si>
  <si>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</si>
  <si>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</si>
  <si>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</si>
  <si>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</si>
  <si>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</si>
  <si>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</si>
  <si>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</si>
  <si>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</si>
  <si>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</si>
  <si>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</si>
  <si>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</si>
  <si>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</si>
  <si>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</si>
  <si>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</si>
  <si>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</si>
  <si>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</si>
  <si>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</si>
  <si>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</si>
  <si>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</si>
  <si>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</si>
  <si>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</si>
  <si>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</si>
  <si>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</si>
  <si>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</si>
  <si>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</si>
  <si>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</si>
  <si>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</si>
  <si>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</si>
  <si>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</si>
  <si>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</si>
  <si>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</si>
  <si>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</si>
  <si>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</si>
  <si>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</si>
  <si>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</si>
  <si>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</si>
  <si>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</si>
  <si>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</si>
  <si>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</si>
  <si>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</si>
  <si>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</si>
  <si>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</si>
  <si>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</si>
  <si>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</si>
  <si>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</si>
  <si>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</si>
  <si>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</si>
  <si>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</si>
  <si>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</si>
  <si>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</si>
  <si>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</si>
  <si>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</si>
  <si>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</si>
  <si>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</si>
  <si>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</si>
  <si>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</si>
  <si>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</si>
  <si>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</si>
  <si>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</si>
  <si>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</si>
  <si>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</si>
  <si>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</si>
  <si>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</si>
  <si>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</si>
  <si>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</si>
  <si>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</si>
  <si>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</si>
  <si>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</si>
  <si>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</si>
  <si>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</si>
  <si>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</si>
  <si>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</si>
  <si>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</si>
  <si>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</si>
  <si>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</si>
  <si>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</si>
  <si>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</si>
  <si>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</si>
  <si>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</si>
  <si>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</si>
  <si>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</si>
  <si>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</si>
  <si>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</si>
  <si>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</si>
  <si>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</si>
  <si>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</si>
  <si>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</si>
  <si>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</si>
  <si>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</si>
  <si>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</si>
  <si>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</si>
  <si>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</si>
  <si>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</si>
  <si>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</si>
  <si>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</si>
  <si>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</si>
  <si>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</si>
  <si>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</si>
  <si>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</si>
  <si>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</si>
  <si>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</si>
  <si>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</si>
  <si>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</si>
  <si>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</si>
  <si>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</si>
  <si>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</si>
  <si>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</si>
  <si>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</si>
  <si>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</si>
  <si>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</si>
  <si>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</si>
  <si>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</si>
  <si>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</si>
  <si>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</si>
  <si>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</si>
  <si>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</si>
  <si>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</si>
  <si>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</si>
  <si>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</si>
  <si>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</si>
  <si>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</si>
  <si>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</si>
  <si>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</si>
  <si>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</si>
  <si>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</si>
  <si>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</si>
  <si>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</si>
  <si>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</si>
  <si>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</si>
  <si>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</si>
  <si>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</si>
  <si>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</si>
  <si>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</si>
  <si>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</si>
  <si>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</si>
  <si>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</si>
  <si>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</si>
  <si>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</si>
  <si>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</si>
  <si>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</si>
  <si>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</si>
  <si>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</si>
  <si>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</si>
  <si>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</si>
  <si>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</si>
  <si>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</si>
  <si>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</si>
  <si>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</si>
  <si>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</si>
  <si>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</si>
  <si>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</si>
  <si>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</si>
  <si>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</si>
  <si>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</si>
  <si>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</si>
  <si>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</si>
  <si>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</si>
  <si>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</si>
  <si>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</si>
  <si>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</si>
  <si>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</si>
  <si>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</si>
  <si>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</si>
  <si>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</si>
  <si>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</si>
  <si>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</si>
  <si>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</si>
  <si>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</si>
  <si>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</si>
  <si>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</si>
  <si>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</si>
  <si>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</si>
  <si>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</si>
  <si>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</si>
  <si>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</si>
  <si>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</si>
  <si>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</si>
  <si>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</si>
  <si>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</si>
  <si>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</si>
  <si>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</si>
  <si>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</si>
  <si>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</si>
  <si>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</si>
  <si>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</si>
  <si>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</si>
  <si>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</si>
  <si>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</si>
  <si>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</si>
  <si>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</si>
  <si>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</si>
  <si>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</si>
  <si>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</si>
  <si>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</si>
  <si>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</si>
  <si>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</si>
  <si>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</si>
  <si>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</si>
  <si>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</si>
  <si>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</si>
  <si>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</si>
  <si>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</si>
  <si>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</si>
  <si>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</si>
  <si>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</si>
  <si>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</si>
  <si>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</si>
  <si>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</si>
  <si>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</si>
  <si>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</si>
  <si>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</si>
  <si>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</si>
  <si>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</si>
  <si>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</si>
  <si>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</si>
  <si>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</si>
  <si>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</si>
  <si>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</si>
  <si>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</si>
  <si>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</si>
  <si>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</si>
  <si>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</si>
  <si>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</si>
  <si>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</si>
  <si>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</si>
  <si>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</si>
  <si>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</si>
  <si>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</si>
  <si>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</si>
  <si>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</si>
  <si>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</si>
  <si>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</si>
  <si>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</si>
  <si>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</si>
  <si>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</si>
  <si>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</si>
  <si>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</si>
  <si>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</si>
  <si>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</si>
  <si>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</si>
  <si>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</si>
  <si>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</si>
  <si>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</si>
  <si>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</si>
  <si>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</si>
  <si>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</si>
  <si>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</si>
  <si>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</si>
  <si>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</si>
  <si>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</si>
  <si>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</si>
  <si>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</si>
  <si>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</si>
  <si>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</si>
  <si>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</si>
  <si>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</si>
  <si>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</si>
  <si>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</si>
  <si>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</si>
  <si>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</si>
  <si>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</si>
  <si>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</si>
  <si>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</si>
  <si>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</si>
  <si>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</si>
  <si>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</si>
  <si>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</si>
  <si>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</si>
  <si>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</si>
  <si>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</si>
  <si>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</si>
  <si>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</si>
  <si>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</si>
  <si>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</si>
  <si>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</si>
  <si>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</si>
  <si>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</si>
  <si>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</si>
  <si>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</si>
  <si>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</si>
  <si>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</si>
  <si>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</si>
  <si>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</si>
  <si>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</si>
  <si>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</si>
  <si>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</si>
  <si>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</si>
  <si>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</si>
  <si>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</si>
  <si>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</si>
  <si>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</si>
  <si>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</si>
  <si>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</si>
  <si>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</si>
  <si>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</si>
  <si>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</si>
  <si>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</si>
  <si>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</si>
  <si>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</si>
  <si>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</si>
  <si>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</si>
  <si>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</si>
  <si>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</si>
  <si>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</si>
  <si>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</si>
  <si>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</si>
  <si>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</si>
  <si>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</si>
  <si>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</si>
  <si>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</si>
  <si>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</si>
  <si>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</si>
  <si>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</si>
  <si>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</si>
  <si>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</si>
  <si>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</si>
  <si>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</si>
  <si>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</si>
  <si>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</si>
  <si>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</si>
  <si>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</si>
  <si>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</si>
  <si>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</si>
  <si>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</si>
  <si>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</si>
  <si>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</si>
  <si>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</si>
  <si>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</si>
  <si>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</si>
  <si>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</si>
  <si>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</si>
  <si>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</si>
  <si>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</si>
  <si>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</si>
  <si>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</si>
  <si>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</si>
  <si>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</si>
  <si>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</si>
  <si>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</si>
  <si>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</si>
  <si>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</si>
  <si>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</si>
  <si>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</si>
  <si>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</si>
  <si>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</si>
  <si>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</si>
  <si>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</si>
  <si>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</si>
  <si>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</si>
  <si>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</si>
  <si>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</si>
  <si>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</si>
  <si>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</si>
  <si>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</si>
  <si>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</si>
  <si>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</si>
  <si>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</si>
  <si>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</si>
  <si>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</si>
  <si>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</si>
  <si>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</si>
  <si>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</si>
  <si>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</si>
  <si>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</si>
  <si>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</si>
  <si>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</si>
  <si>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</si>
  <si>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</si>
  <si>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</si>
  <si>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</si>
  <si>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</si>
  <si>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</si>
  <si>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</si>
  <si>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</si>
  <si>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</si>
  <si>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</si>
  <si>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</si>
  <si>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</si>
  <si>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</si>
  <si>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</si>
  <si>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</si>
  <si>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</si>
  <si>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</si>
  <si>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</si>
  <si>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</si>
  <si>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</si>
  <si>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</si>
  <si>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</si>
  <si>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</si>
  <si>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</si>
  <si>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</si>
  <si>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</si>
  <si>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</si>
  <si>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</si>
  <si>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</si>
  <si>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</si>
  <si>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</si>
  <si>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</si>
  <si>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</si>
  <si>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</si>
  <si>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</si>
  <si>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</si>
  <si>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</si>
  <si>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</si>
  <si>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</si>
  <si>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</si>
  <si>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</si>
  <si>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</si>
  <si>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</si>
  <si>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</si>
  <si>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</si>
  <si>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</si>
  <si>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</si>
  <si>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</si>
  <si>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</si>
  <si>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</si>
  <si>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</si>
  <si>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</si>
  <si>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</si>
  <si>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</si>
  <si>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</si>
  <si>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</si>
  <si>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</si>
  <si>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</si>
  <si>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</si>
  <si>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</si>
  <si>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</si>
  <si>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</si>
  <si>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</si>
  <si>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</si>
  <si>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</si>
  <si>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</si>
  <si>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</si>
  <si>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</si>
  <si>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</si>
  <si>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</si>
  <si>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</si>
  <si>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</si>
  <si>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</si>
  <si>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</si>
  <si>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</si>
  <si>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</si>
  <si>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</si>
  <si>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</si>
  <si>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</si>
  <si>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</si>
  <si>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</si>
  <si>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</si>
  <si>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</si>
  <si>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</si>
  <si>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</si>
  <si>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</si>
  <si>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</si>
  <si>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</si>
  <si>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</si>
  <si>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</si>
  <si>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</si>
  <si>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</si>
  <si>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</si>
  <si>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</si>
  <si>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</si>
  <si>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</si>
  <si>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</si>
  <si>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</si>
  <si>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</si>
  <si>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</si>
  <si>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</si>
  <si>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</si>
  <si>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</si>
  <si>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</si>
  <si>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</si>
  <si>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</si>
  <si>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</si>
  <si>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</si>
  <si>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</si>
  <si>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</si>
  <si>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</si>
  <si>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</si>
  <si>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</si>
  <si>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</si>
  <si>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</si>
  <si>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</si>
  <si>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</si>
  <si>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</si>
  <si>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</si>
  <si>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</si>
  <si>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</si>
  <si>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</si>
  <si>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</si>
  <si>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</si>
  <si>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</si>
  <si>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</si>
  <si>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</si>
  <si>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</si>
  <si>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</si>
  <si>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</si>
  <si>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</si>
  <si>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</si>
  <si>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</si>
  <si>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</si>
  <si>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</si>
  <si>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</si>
  <si>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</si>
  <si>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</si>
  <si>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</si>
  <si>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</si>
  <si>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</si>
  <si>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</si>
  <si>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</si>
  <si>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</si>
  <si>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</si>
  <si>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</si>
  <si>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</si>
  <si>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</si>
  <si>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</si>
  <si>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</si>
  <si>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</si>
  <si>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</si>
  <si>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</si>
  <si>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</si>
  <si>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</si>
  <si>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</si>
  <si>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</si>
  <si>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</si>
  <si>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</si>
  <si>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</si>
  <si>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</si>
  <si>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</si>
  <si>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</si>
  <si>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</si>
  <si>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</si>
  <si>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</si>
  <si>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</si>
  <si>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</si>
  <si>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</si>
  <si>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</si>
  <si>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</si>
  <si>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</si>
  <si>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</si>
  <si>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</si>
  <si>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</si>
  <si>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</si>
  <si>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</si>
  <si>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</si>
  <si>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</si>
  <si>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</si>
  <si>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</si>
  <si>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</si>
  <si>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</si>
  <si>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</si>
  <si>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</si>
  <si>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</si>
  <si>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</si>
  <si>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</si>
  <si>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</si>
  <si>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</si>
  <si>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</si>
  <si>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</si>
  <si>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</si>
  <si>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</si>
  <si>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</si>
  <si>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</si>
  <si>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</si>
  <si>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</si>
  <si>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</si>
  <si>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</si>
  <si>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</si>
  <si>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</si>
  <si>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</si>
  <si>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</si>
  <si>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</si>
  <si>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</si>
  <si>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</si>
  <si>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</si>
  <si>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</si>
  <si>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</si>
  <si>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</si>
  <si>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</si>
  <si>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</si>
  <si>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</si>
  <si>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</si>
  <si>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</si>
  <si>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</si>
  <si>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</si>
  <si>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</si>
  <si>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</si>
  <si>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</si>
  <si>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</si>
  <si>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</si>
  <si>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</si>
  <si>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</si>
  <si>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</si>
  <si>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</si>
  <si>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</si>
  <si>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</si>
  <si>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</si>
  <si>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</si>
  <si>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</si>
  <si>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</si>
  <si>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</si>
  <si>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</si>
  <si>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</si>
  <si>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</si>
  <si>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</si>
  <si>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</si>
  <si>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</si>
  <si>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</si>
  <si>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</si>
  <si>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</si>
  <si>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</si>
  <si>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</si>
  <si>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</si>
  <si>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</si>
  <si>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</si>
  <si>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</si>
  <si>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</si>
  <si>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</si>
  <si>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</si>
  <si>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</si>
  <si>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</si>
  <si>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</si>
  <si>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</si>
  <si>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</si>
  <si>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</si>
  <si>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</si>
  <si>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</si>
  <si>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</si>
  <si>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</si>
  <si>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</si>
  <si>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</si>
  <si>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</si>
  <si>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</si>
  <si>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</si>
  <si>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</si>
  <si>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</si>
  <si>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</si>
  <si>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</si>
  <si>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</si>
  <si>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</si>
  <si>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</si>
  <si>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</si>
  <si>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</si>
  <si>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</si>
  <si>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</si>
  <si>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</si>
  <si>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</si>
  <si>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</si>
  <si>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</si>
  <si>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</si>
  <si>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</si>
  <si>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</si>
  <si>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</si>
  <si>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</si>
  <si>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</si>
  <si>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</si>
  <si>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</si>
  <si>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</si>
  <si>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</si>
  <si>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</si>
  <si>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</si>
  <si>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</si>
  <si>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</si>
  <si>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</si>
  <si>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</si>
  <si>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</si>
  <si>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</si>
  <si>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</si>
  <si>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</si>
  <si>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</si>
  <si>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</si>
  <si>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</si>
  <si>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</si>
  <si>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</si>
  <si>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</si>
  <si>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</si>
  <si>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</si>
  <si>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</si>
  <si>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</si>
  <si>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</si>
  <si>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</si>
  <si>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</si>
  <si>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</si>
  <si>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</si>
  <si>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</si>
  <si>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</si>
  <si>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</si>
  <si>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</si>
  <si>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</si>
  <si>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</si>
  <si>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</si>
  <si>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</si>
  <si>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</si>
  <si>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</si>
  <si>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</si>
  <si>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</si>
  <si>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</si>
  <si>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</si>
  <si>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</si>
  <si>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</si>
  <si>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</si>
  <si>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</si>
  <si>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</si>
  <si>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</si>
  <si>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</si>
  <si>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</si>
  <si>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</si>
  <si>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</si>
  <si>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</si>
  <si>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</si>
  <si>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</si>
  <si>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</si>
  <si>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</si>
  <si>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</si>
  <si>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</si>
  <si>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</si>
  <si>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</si>
  <si>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</si>
  <si>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</si>
  <si>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</si>
  <si>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</si>
  <si>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</si>
  <si>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</si>
  <si>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</si>
  <si>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</si>
  <si>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</si>
  <si>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</si>
  <si>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</si>
  <si>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</si>
  <si>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</si>
  <si>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</si>
  <si>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</si>
  <si>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</si>
  <si>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</si>
  <si>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</si>
  <si>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</si>
  <si>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</si>
  <si>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</si>
  <si>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</si>
  <si>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</si>
  <si>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</si>
  <si>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</si>
  <si>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</si>
  <si>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</si>
  <si>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</si>
  <si>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</si>
  <si>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</si>
  <si>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</si>
  <si>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</si>
  <si>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</si>
  <si>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</si>
  <si>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</si>
  <si>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</si>
  <si>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</si>
  <si>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</si>
  <si>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</si>
  <si>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</si>
  <si>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</si>
  <si>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</si>
  <si>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</si>
  <si>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</si>
  <si>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</si>
  <si>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</si>
  <si>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</si>
  <si>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</si>
  <si>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</si>
  <si>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</si>
  <si>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</si>
  <si>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</si>
  <si>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</si>
  <si>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</si>
  <si>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</si>
  <si>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</si>
  <si>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</si>
  <si>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</si>
  <si>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</si>
  <si>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</si>
  <si>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</si>
  <si>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</si>
  <si>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</si>
  <si>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</si>
  <si>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</si>
  <si>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</si>
  <si>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</si>
  <si>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</si>
  <si>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</si>
  <si>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</si>
  <si>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</si>
  <si>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</si>
  <si>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</si>
  <si>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</si>
  <si>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</si>
  <si>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</si>
  <si>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</si>
  <si>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</si>
  <si>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</si>
  <si>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</si>
  <si>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</si>
  <si>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</si>
  <si>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</si>
  <si>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</si>
  <si>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</si>
  <si>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</si>
  <si>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</si>
  <si>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</si>
  <si>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</si>
  <si>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</si>
  <si>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</si>
  <si>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</si>
  <si>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</si>
  <si>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</si>
  <si>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</si>
  <si>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</si>
  <si>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</si>
  <si>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</si>
  <si>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</si>
  <si>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</si>
  <si>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</si>
  <si>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</si>
  <si>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</si>
  <si>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</si>
  <si>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</si>
  <si>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</si>
  <si>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</si>
  <si>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</si>
  <si>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</si>
  <si>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</si>
  <si>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</si>
  <si>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</si>
  <si>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</si>
  <si>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</si>
  <si>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</si>
  <si>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</si>
  <si>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</si>
  <si>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</si>
  <si>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</si>
  <si>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</si>
  <si>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</si>
  <si>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</si>
  <si>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</si>
  <si>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</si>
  <si>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</si>
  <si>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</si>
  <si>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</si>
  <si>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</si>
  <si>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</si>
  <si>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</si>
  <si>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</si>
  <si>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</si>
  <si>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</si>
  <si>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</si>
  <si>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</si>
  <si>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</si>
  <si>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</si>
  <si>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</si>
  <si>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</si>
  <si>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</si>
  <si>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</si>
  <si>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</si>
  <si>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</si>
  <si>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</si>
  <si>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</si>
  <si>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</si>
  <si>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</si>
  <si>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</si>
  <si>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</si>
  <si>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</si>
  <si>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</si>
  <si>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</si>
  <si>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</si>
  <si>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</si>
  <si>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</si>
  <si>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</si>
  <si>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</si>
  <si>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</si>
  <si>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</si>
  <si>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</si>
  <si>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</si>
  <si>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</si>
  <si>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</si>
  <si>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</si>
  <si>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</si>
  <si>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</si>
  <si>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</si>
  <si>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</si>
  <si>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</si>
  <si>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</si>
  <si>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</si>
  <si>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</si>
  <si>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</si>
  <si>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</si>
  <si>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</si>
  <si>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</si>
  <si>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</si>
  <si>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</si>
  <si>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</si>
  <si>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</si>
  <si>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</si>
  <si>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</si>
  <si>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</si>
  <si>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</si>
  <si>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</si>
  <si>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</si>
  <si>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</si>
  <si>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</si>
  <si>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</si>
  <si>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</si>
  <si>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</si>
  <si>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</si>
  <si>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</si>
  <si>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</si>
  <si>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</si>
  <si>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</si>
  <si>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</si>
  <si>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</si>
  <si>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</si>
  <si>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</si>
  <si>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</si>
  <si>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</si>
  <si>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</si>
  <si>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</si>
  <si>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</si>
  <si>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</si>
  <si>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</si>
  <si>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</si>
  <si>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</si>
  <si>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</si>
  <si>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</si>
  <si>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</si>
  <si>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</si>
  <si>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</si>
  <si>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</si>
  <si>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</si>
  <si>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</si>
  <si>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</si>
  <si>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</si>
  <si>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</si>
  <si>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</si>
  <si>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</si>
  <si>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</si>
  <si>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</si>
  <si>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</si>
  <si>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</si>
  <si>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</si>
  <si>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</si>
  <si>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</si>
  <si>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</si>
  <si>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</si>
  <si>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</si>
  <si>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</si>
  <si>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</si>
  <si>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</si>
  <si>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</si>
  <si>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</si>
  <si>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</si>
  <si>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</si>
  <si>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</si>
  <si>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</si>
  <si>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</si>
  <si>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</si>
  <si>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</si>
  <si>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</si>
  <si>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</si>
  <si>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</si>
  <si>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</si>
  <si>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</si>
  <si>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</si>
  <si>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</si>
  <si>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</si>
  <si>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</si>
  <si>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</si>
  <si>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</si>
  <si>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</si>
  <si>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</si>
  <si>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</si>
  <si>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</si>
  <si>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</si>
  <si>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</si>
  <si>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</si>
  <si>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</si>
  <si>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</si>
  <si>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</si>
  <si>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</si>
  <si>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</si>
  <si>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</si>
  <si>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</si>
  <si>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</si>
  <si>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</si>
  <si>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</si>
  <si>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</si>
  <si>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</si>
  <si>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</si>
  <si>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</si>
  <si>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</si>
  <si>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</si>
  <si>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</si>
  <si>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</si>
  <si>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</si>
  <si>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</si>
  <si>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</si>
  <si>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</si>
  <si>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</si>
  <si>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</si>
  <si>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</si>
  <si>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</si>
  <si>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</si>
  <si>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</si>
  <si>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</si>
  <si>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</si>
  <si>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</si>
  <si>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</si>
  <si>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</si>
  <si>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</si>
  <si>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</si>
  <si>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</si>
  <si>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</si>
  <si>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</si>
  <si>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</si>
  <si>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</si>
  <si>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</si>
  <si>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</si>
  <si>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</si>
  <si>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</si>
  <si>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</si>
  <si>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</si>
  <si>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</si>
  <si>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</si>
  <si>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</si>
  <si>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</si>
  <si>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</si>
  <si>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</si>
  <si>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</si>
  <si>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</si>
  <si>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</si>
  <si>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</si>
  <si>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</si>
  <si>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</si>
  <si>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</si>
  <si>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</si>
  <si>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</si>
  <si>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</si>
  <si>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</si>
  <si>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</si>
  <si>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</si>
  <si>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</si>
  <si>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</si>
  <si>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</si>
  <si>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</si>
  <si>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</si>
  <si>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</si>
  <si>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</si>
  <si>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</si>
  <si>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</si>
  <si>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</si>
  <si>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</si>
  <si>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</si>
  <si>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</si>
  <si>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</si>
  <si>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</si>
  <si>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</si>
  <si>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</si>
  <si>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</si>
  <si>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</si>
  <si>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</si>
  <si>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</si>
  <si>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</si>
  <si>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</si>
  <si>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</si>
  <si>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</si>
  <si>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</si>
  <si>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</si>
  <si>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</si>
  <si>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</si>
  <si>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</si>
  <si>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</si>
  <si>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</si>
  <si>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</si>
  <si>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</si>
  <si>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</si>
  <si>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</si>
  <si>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</si>
  <si>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</si>
  <si>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</si>
  <si>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</si>
  <si>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</si>
  <si>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</si>
  <si>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</si>
  <si>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</si>
  <si>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</si>
  <si>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</si>
  <si>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</si>
  <si>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</si>
  <si>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</si>
  <si>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</si>
  <si>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</si>
  <si>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</si>
  <si>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</si>
  <si>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</si>
  <si>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</si>
  <si>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</si>
  <si>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</si>
  <si>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</si>
  <si>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</si>
  <si>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</si>
  <si>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</si>
  <si>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</si>
  <si>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</si>
  <si>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</si>
  <si>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</si>
  <si>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</si>
  <si>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</si>
  <si>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</si>
  <si>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</si>
  <si>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</si>
  <si>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</si>
  <si>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</si>
  <si>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</si>
  <si>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</si>
  <si>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</si>
  <si>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</si>
  <si>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</si>
  <si>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</si>
  <si>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</si>
  <si>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</si>
  <si>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</si>
  <si>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</si>
  <si>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</si>
  <si>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</si>
  <si>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</si>
  <si>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</si>
  <si>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</si>
  <si>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</si>
  <si>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</si>
  <si>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</si>
  <si>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</si>
  <si>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</si>
  <si>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</si>
  <si>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</si>
  <si>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</si>
  <si>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</si>
  <si>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</si>
  <si>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</si>
  <si>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</si>
  <si>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</si>
  <si>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</si>
  <si>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</si>
  <si>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</si>
  <si>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</si>
  <si>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</si>
  <si>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</si>
  <si>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</si>
  <si>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</si>
  <si>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</si>
  <si>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</si>
  <si>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</si>
  <si>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</si>
  <si>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</si>
  <si>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</si>
  <si>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</si>
  <si>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</si>
  <si>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</si>
  <si>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</si>
  <si>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</si>
  <si>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</si>
  <si>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</si>
  <si>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</si>
  <si>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</si>
  <si>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</si>
  <si>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</si>
  <si>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</si>
  <si>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</si>
  <si>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</si>
  <si>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</si>
  <si>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</si>
  <si>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</si>
  <si>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</si>
  <si>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</si>
  <si>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</si>
  <si>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</si>
  <si>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</si>
  <si>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</si>
  <si>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</si>
  <si>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</si>
  <si>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</si>
  <si>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</si>
  <si>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</si>
  <si>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</si>
  <si>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</si>
  <si>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</si>
  <si>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</si>
  <si>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</si>
  <si>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</si>
  <si>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</si>
  <si>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</si>
  <si>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</si>
  <si>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</si>
  <si>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</si>
  <si>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</si>
  <si>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</si>
  <si>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</si>
  <si>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</si>
  <si>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</si>
  <si>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</si>
  <si>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</si>
  <si>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</si>
  <si>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</si>
  <si>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</si>
  <si>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</si>
  <si>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</si>
  <si>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</si>
  <si>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</si>
  <si>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</si>
  <si>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</si>
  <si>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</si>
  <si>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</si>
  <si>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</si>
  <si>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</si>
  <si>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</si>
  <si>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</si>
  <si>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</si>
  <si>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</si>
  <si>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</si>
  <si>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</si>
  <si>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</si>
  <si>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</si>
  <si>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</si>
  <si>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</si>
  <si>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</si>
  <si>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</si>
  <si>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</si>
  <si>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</si>
  <si>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</si>
  <si>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</si>
  <si>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</si>
  <si>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</si>
  <si>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</si>
  <si>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</si>
  <si>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</si>
  <si>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</si>
  <si>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</si>
  <si>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</si>
  <si>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</si>
  <si>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</si>
  <si>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</si>
  <si>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</si>
  <si>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</si>
  <si>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</si>
  <si>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</si>
  <si>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</si>
  <si>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</si>
  <si>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</si>
  <si>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</si>
  <si>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</si>
  <si>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</si>
  <si>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</si>
  <si>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</si>
  <si>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</si>
  <si>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</si>
  <si>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</si>
  <si>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</si>
  <si>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</si>
  <si>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</si>
  <si>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</si>
  <si>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</si>
  <si>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</si>
  <si>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</si>
  <si>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</si>
  <si>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</si>
  <si>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</si>
  <si>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</si>
  <si>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</si>
  <si>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</si>
  <si>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</si>
  <si>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</si>
  <si>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</si>
  <si>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</si>
  <si>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</si>
  <si>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</si>
  <si>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</si>
  <si>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</si>
  <si>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</si>
  <si>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</si>
  <si>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</si>
  <si>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</si>
  <si>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</si>
  <si>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</si>
  <si>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</si>
  <si>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</si>
  <si>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</si>
  <si>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</si>
  <si>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</si>
  <si>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</si>
  <si>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</si>
  <si>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</si>
  <si>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</si>
  <si>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</si>
  <si>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</si>
  <si>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</si>
  <si>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</si>
  <si>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</si>
  <si>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</si>
  <si>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</si>
  <si>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</si>
  <si>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</si>
  <si>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</si>
  <si>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</si>
  <si>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</si>
  <si>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</si>
  <si>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</si>
  <si>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</si>
  <si>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</si>
  <si>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</si>
  <si>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</si>
  <si>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</si>
  <si>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</si>
  <si>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</si>
  <si>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</si>
  <si>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</si>
  <si>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</si>
  <si>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</si>
  <si>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</si>
  <si>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</si>
  <si>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</si>
  <si>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</si>
  <si>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</si>
  <si>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</si>
  <si>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</si>
  <si>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</si>
  <si>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</si>
  <si>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</si>
  <si>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</si>
  <si>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</si>
  <si>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</si>
  <si>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</si>
  <si>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</si>
  <si>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</si>
  <si>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</si>
  <si>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</si>
  <si>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</si>
  <si>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</si>
  <si>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</si>
  <si>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</si>
  <si>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</si>
  <si>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</si>
  <si>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</si>
  <si>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</si>
  <si>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</si>
  <si>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</si>
  <si>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</si>
  <si>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</si>
  <si>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</si>
  <si>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</si>
  <si>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</si>
  <si>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</si>
  <si>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</si>
  <si>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</si>
  <si>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</si>
  <si>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</si>
  <si>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</si>
  <si>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</si>
  <si>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</si>
  <si>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</si>
  <si>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</si>
  <si>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</si>
  <si>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</si>
  <si>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</si>
  <si>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</si>
  <si>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</si>
  <si>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</si>
  <si>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</si>
  <si>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</si>
  <si>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</si>
  <si>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</si>
  <si>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</si>
  <si>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</si>
  <si>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</si>
  <si>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</si>
  <si>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</si>
  <si>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</si>
  <si>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</si>
  <si>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</si>
  <si>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</si>
  <si>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</si>
  <si>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</si>
  <si>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</si>
  <si>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</si>
  <si>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</si>
  <si>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</si>
  <si>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</si>
  <si>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</si>
  <si>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</si>
  <si>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</si>
  <si>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</si>
  <si>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</si>
  <si>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</si>
  <si>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</si>
  <si>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</si>
  <si>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</si>
  <si>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</si>
  <si>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</si>
  <si>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</si>
  <si>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</si>
  <si>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</si>
  <si>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</si>
  <si>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</si>
  <si>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</si>
  <si>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</si>
  <si>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</si>
  <si>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</si>
  <si>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</si>
  <si>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</si>
  <si>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</si>
  <si>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</si>
  <si>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</si>
  <si>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</si>
  <si>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</si>
  <si>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</si>
  <si>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</si>
  <si>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</si>
  <si>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</si>
  <si>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</si>
  <si>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</si>
  <si>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</si>
  <si>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</si>
  <si>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</si>
  <si>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</si>
  <si>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</si>
  <si>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</si>
  <si>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</si>
  <si>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</si>
  <si>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</si>
  <si>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</si>
  <si>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</si>
  <si>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</si>
  <si>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</si>
  <si>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</si>
  <si>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</si>
  <si>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</si>
  <si>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</si>
  <si>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</si>
  <si>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</si>
  <si>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</si>
  <si>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</si>
  <si>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</si>
  <si>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</si>
  <si>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</si>
  <si>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</si>
  <si>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</si>
  <si>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</si>
  <si>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</si>
  <si>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</si>
  <si>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</si>
  <si>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</si>
  <si>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</si>
  <si>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</si>
  <si>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</si>
  <si>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</si>
  <si>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</si>
  <si>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</si>
  <si>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</si>
  <si>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</si>
  <si>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</si>
  <si>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</si>
  <si>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</si>
  <si>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</si>
  <si>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</si>
  <si>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</si>
  <si>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</si>
  <si>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</si>
  <si>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</si>
  <si>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</si>
  <si>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</si>
  <si>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</si>
  <si>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</si>
  <si>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</si>
  <si>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</si>
  <si>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</si>
  <si>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</si>
  <si>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</si>
  <si>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</si>
  <si>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</si>
  <si>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</si>
  <si>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</si>
  <si>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</si>
  <si>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</si>
  <si>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</si>
  <si>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</si>
  <si>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</si>
  <si>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</si>
  <si>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</si>
  <si>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</si>
  <si>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</si>
  <si>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</si>
  <si>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</si>
  <si>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</si>
  <si>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</si>
  <si>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</si>
  <si>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</si>
  <si>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</si>
  <si>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</si>
  <si>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</si>
  <si>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</si>
  <si>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</si>
  <si>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</si>
  <si>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</si>
  <si>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</si>
  <si>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</si>
  <si>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</si>
  <si>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</si>
  <si>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</si>
  <si>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</si>
  <si>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</si>
  <si>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</si>
  <si>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</si>
  <si>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</si>
  <si>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</si>
  <si>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</si>
  <si>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</si>
  <si>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</si>
  <si>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</si>
  <si>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</si>
  <si>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</si>
  <si>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</si>
  <si>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</si>
  <si>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</si>
  <si>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</si>
  <si>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</si>
  <si>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</si>
  <si>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</si>
  <si>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</si>
  <si>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</si>
  <si>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</si>
  <si>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</si>
  <si>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</si>
  <si>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</si>
  <si>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</si>
  <si>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</si>
  <si>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</si>
  <si>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</si>
  <si>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</si>
  <si>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</si>
  <si>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</si>
  <si>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</si>
  <si>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</si>
  <si>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</si>
  <si>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</si>
  <si>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</si>
  <si>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</si>
  <si>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</si>
  <si>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</si>
  <si>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</si>
  <si>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</si>
  <si>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</si>
  <si>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</si>
  <si>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</si>
  <si>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</si>
  <si>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</si>
  <si>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</si>
  <si>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</si>
  <si>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</si>
  <si>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</si>
  <si>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</si>
  <si>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</si>
  <si>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</si>
  <si>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</si>
  <si>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</si>
  <si>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</si>
  <si>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</si>
  <si>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</si>
  <si>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</si>
  <si>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</si>
  <si>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</si>
  <si>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</si>
  <si>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</si>
  <si>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</si>
  <si>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</si>
  <si>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</si>
  <si>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</si>
  <si>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</si>
  <si>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</si>
  <si>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</si>
  <si>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</si>
  <si>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</si>
  <si>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</si>
  <si>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</si>
  <si>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</si>
  <si>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</si>
  <si>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</si>
  <si>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</si>
  <si>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</si>
  <si>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</si>
  <si>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</si>
  <si>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</si>
  <si>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</si>
  <si>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</si>
  <si>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</si>
  <si>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</si>
  <si>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</si>
  <si>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</si>
  <si>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</si>
  <si>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</si>
  <si>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</si>
  <si>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</si>
  <si>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</si>
  <si>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</si>
  <si>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</si>
  <si>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</si>
  <si>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</si>
  <si>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</si>
  <si>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</si>
  <si>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</si>
  <si>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</si>
  <si>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</si>
  <si>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</si>
  <si>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</si>
  <si>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</si>
  <si>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</si>
  <si>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</si>
  <si>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</si>
  <si>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</si>
  <si>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</si>
  <si>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</si>
  <si>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</si>
  <si>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</si>
  <si>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</si>
  <si>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</si>
  <si>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</si>
  <si>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</si>
  <si>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</si>
  <si>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</si>
  <si>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</si>
  <si>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</si>
  <si>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</si>
  <si>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</si>
  <si>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</si>
  <si>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</si>
  <si>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</si>
  <si>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</si>
  <si>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</si>
  <si>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</si>
  <si>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</si>
  <si>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</si>
  <si>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</si>
  <si>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</si>
  <si>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</si>
  <si>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</si>
  <si>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</si>
  <si>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</si>
  <si>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</si>
  <si>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</si>
  <si>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</si>
  <si>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</si>
  <si>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</si>
  <si>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</si>
  <si>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</si>
  <si>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</si>
  <si>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</si>
  <si>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</si>
  <si>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</si>
  <si>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</si>
  <si>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</si>
  <si>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</si>
  <si>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</si>
  <si>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</si>
  <si>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</si>
  <si>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</si>
  <si>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</si>
  <si>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</si>
  <si>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</si>
  <si>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</si>
  <si>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</si>
  <si>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</si>
  <si>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</si>
  <si>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</si>
  <si>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</si>
  <si>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</si>
  <si>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</si>
  <si>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</si>
  <si>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</si>
  <si>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</si>
  <si>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</si>
  <si>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</si>
  <si>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</si>
  <si>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</si>
  <si>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</si>
  <si>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</si>
  <si>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</si>
  <si>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</si>
  <si>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</si>
  <si>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</si>
  <si>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</si>
  <si>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</si>
  <si>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</si>
  <si>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</si>
  <si>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</si>
  <si>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</si>
  <si>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</si>
  <si>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</si>
  <si>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</si>
  <si>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</si>
  <si>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</si>
  <si>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</si>
  <si>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</si>
  <si>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</si>
  <si>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</si>
  <si>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</si>
  <si>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</si>
  <si>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</si>
  <si>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</si>
  <si>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</si>
  <si>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</si>
  <si>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</si>
  <si>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</si>
  <si>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</si>
  <si>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</si>
  <si>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</si>
  <si>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</si>
  <si>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</si>
  <si>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</si>
  <si>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</si>
  <si>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</si>
  <si>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</si>
  <si>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</si>
  <si>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</si>
  <si>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</si>
  <si>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</si>
  <si>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</si>
  <si>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</si>
  <si>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</si>
  <si>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</si>
  <si>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</si>
  <si>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</si>
  <si>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</si>
  <si>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</si>
  <si>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</si>
  <si>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</si>
  <si>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</si>
  <si>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</si>
  <si>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</si>
  <si>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</si>
  <si>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</si>
  <si>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</si>
  <si>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</si>
  <si>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</si>
  <si>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</si>
  <si>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</si>
  <si>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</si>
  <si>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</si>
  <si>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</si>
  <si>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</si>
  <si>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</si>
  <si>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</si>
  <si>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</si>
  <si>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</si>
  <si>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</si>
  <si>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</si>
  <si>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</si>
  <si>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</si>
  <si>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</si>
  <si>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</si>
  <si>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</si>
  <si>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</si>
  <si>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</si>
  <si>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</si>
  <si>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</si>
  <si>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</si>
  <si>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</si>
  <si>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</si>
  <si>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</si>
  <si>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</si>
  <si>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</si>
  <si>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</si>
  <si>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</si>
  <si>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</si>
  <si>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</si>
  <si>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</si>
  <si>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</si>
  <si>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</si>
  <si>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</si>
  <si>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</si>
  <si>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</si>
  <si>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</si>
  <si>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</si>
  <si>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</si>
  <si>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</si>
  <si>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</si>
  <si>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</si>
  <si>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</si>
  <si>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</si>
  <si>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</si>
  <si>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</si>
  <si>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</si>
  <si>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</si>
  <si>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</si>
  <si>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</si>
  <si>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</si>
  <si>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</si>
  <si>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</si>
  <si>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</si>
  <si>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</si>
  <si>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</si>
  <si>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</si>
  <si>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</si>
  <si>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</si>
  <si>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</si>
  <si>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</si>
  <si>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</si>
  <si>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</si>
  <si>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</si>
  <si>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</si>
  <si>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</si>
  <si>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</si>
  <si>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</si>
  <si>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</si>
  <si>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</si>
  <si>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</si>
  <si>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</si>
  <si>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</si>
  <si>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</si>
  <si>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</si>
  <si>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</si>
  <si>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</si>
  <si>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</si>
  <si>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</si>
  <si>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</si>
  <si>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</si>
  <si>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</si>
  <si>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</si>
  <si>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</si>
  <si>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</si>
  <si>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</si>
  <si>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</si>
  <si>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</si>
  <si>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</si>
  <si>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</si>
  <si>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</si>
  <si>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</si>
  <si>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</si>
  <si>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</si>
  <si>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</si>
  <si>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</si>
  <si>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</si>
  <si>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</si>
  <si>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</si>
  <si>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</si>
  <si>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</si>
  <si>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</si>
  <si>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</si>
  <si>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</si>
  <si>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</si>
  <si>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</si>
  <si>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</si>
  <si>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</si>
  <si>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</si>
  <si>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</si>
  <si>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</si>
  <si>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</si>
  <si>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</si>
  <si>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</si>
  <si>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</si>
  <si>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</si>
  <si>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</si>
  <si>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</si>
  <si>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</si>
  <si>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</si>
  <si>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</si>
  <si>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</si>
  <si>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</si>
  <si>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</si>
  <si>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</si>
  <si>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</si>
  <si>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</si>
  <si>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</si>
  <si>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</si>
  <si>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</si>
  <si>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</si>
  <si>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</si>
  <si>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</si>
  <si>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</si>
  <si>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</si>
  <si>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</si>
  <si>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</si>
  <si>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</si>
  <si>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</si>
  <si>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</si>
  <si>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</si>
  <si>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</si>
  <si>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</si>
  <si>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</si>
  <si>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</si>
  <si>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</si>
  <si>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</si>
  <si>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</si>
  <si>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</si>
  <si>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</si>
  <si>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</si>
  <si>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</si>
  <si>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</si>
  <si>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</si>
  <si>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</si>
  <si>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</si>
  <si>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</si>
  <si>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</si>
  <si>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</si>
  <si>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</si>
  <si>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</si>
  <si>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</si>
  <si>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</si>
  <si>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</si>
  <si>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</si>
  <si>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</si>
  <si>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</si>
  <si>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</si>
  <si>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</si>
  <si>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</si>
  <si>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</si>
  <si>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</si>
  <si>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</si>
  <si>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</si>
  <si>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</si>
  <si>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</si>
  <si>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</si>
  <si>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</si>
  <si>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</si>
  <si>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</si>
  <si>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</si>
  <si>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</si>
  <si>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</si>
  <si>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</si>
  <si>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</si>
  <si>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</si>
  <si>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</si>
  <si>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</si>
  <si>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</si>
  <si>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</si>
  <si>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</si>
  <si>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</si>
  <si>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</si>
  <si>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</si>
  <si>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</si>
  <si>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</si>
  <si>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</si>
  <si>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</si>
  <si>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</si>
  <si>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</si>
  <si>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</si>
  <si>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</si>
  <si>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</si>
  <si>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</si>
  <si>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</si>
  <si>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</si>
  <si>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</si>
  <si>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</si>
  <si>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</si>
  <si>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</si>
  <si>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</si>
  <si>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</si>
  <si>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</si>
  <si>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</si>
  <si>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</si>
  <si>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</si>
  <si>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</si>
  <si>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</si>
  <si>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</si>
  <si>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</si>
  <si>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</si>
  <si>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</si>
  <si>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</si>
  <si>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</si>
  <si>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</si>
  <si>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</si>
  <si>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</si>
  <si>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</si>
  <si>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</si>
  <si>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</si>
  <si>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</si>
  <si>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</si>
  <si>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</si>
  <si>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</si>
  <si>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</si>
  <si>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</si>
  <si>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</si>
  <si>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</si>
  <si>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</si>
  <si>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</si>
  <si>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</si>
  <si>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</si>
  <si>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</si>
  <si>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</si>
  <si>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</si>
  <si>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</si>
  <si>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</si>
  <si>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</si>
  <si>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</si>
  <si>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</si>
  <si>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</si>
  <si>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</si>
  <si>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</si>
  <si>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</si>
  <si>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</si>
  <si>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</si>
  <si>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</si>
  <si>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</si>
  <si>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</si>
  <si>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</si>
  <si>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</si>
  <si>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</si>
  <si>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</si>
  <si>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</si>
  <si>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</si>
  <si>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</si>
  <si>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</si>
  <si>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</si>
  <si>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</si>
  <si>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</si>
  <si>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</si>
  <si>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</si>
  <si>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</si>
  <si>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</si>
  <si>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</si>
  <si>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</si>
  <si>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</si>
  <si>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</si>
  <si>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</si>
  <si>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</si>
  <si>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</si>
  <si>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</si>
  <si>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</si>
  <si>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</si>
  <si>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</si>
  <si>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</si>
  <si>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</si>
  <si>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</si>
  <si>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</si>
  <si>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</si>
  <si>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</si>
  <si>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</si>
  <si>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</si>
  <si>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</si>
  <si>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</si>
  <si>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</si>
  <si>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</si>
  <si>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</si>
  <si>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</si>
  <si>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</si>
  <si>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</si>
  <si>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</si>
  <si>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</si>
  <si>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</si>
  <si>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</si>
  <si>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</si>
  <si>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</si>
  <si>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</si>
  <si>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</si>
  <si>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</si>
  <si>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</si>
  <si>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</si>
  <si>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</si>
  <si>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</si>
  <si>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</si>
  <si>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</si>
  <si>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</si>
  <si>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</si>
  <si>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</si>
  <si>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</si>
  <si>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</si>
  <si>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</si>
  <si>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</si>
  <si>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</si>
  <si>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</si>
  <si>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</si>
  <si>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</si>
  <si>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</si>
  <si>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</si>
  <si>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</si>
  <si>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</si>
  <si>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</si>
  <si>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</si>
  <si>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</si>
  <si>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</si>
  <si>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</si>
  <si>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</si>
  <si>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</si>
  <si>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</si>
  <si>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</si>
  <si>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</si>
  <si>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</si>
  <si>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</si>
  <si>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</si>
  <si>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</si>
  <si>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</si>
  <si>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</si>
  <si>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</si>
  <si>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</si>
  <si>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</si>
  <si>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</si>
  <si>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</si>
  <si>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</si>
  <si>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</si>
  <si>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</si>
  <si>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</si>
  <si>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</si>
  <si>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</si>
  <si>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</si>
  <si>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</si>
  <si>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</si>
  <si>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</si>
  <si>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</si>
  <si>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</si>
  <si>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</si>
  <si>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</si>
  <si>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</si>
  <si>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</si>
  <si>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</si>
  <si>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</si>
  <si>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</si>
  <si>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</si>
  <si>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</si>
  <si>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</si>
  <si>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</si>
  <si>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</si>
  <si>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</si>
  <si>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</si>
  <si>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</si>
  <si>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</si>
  <si>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</si>
  <si>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</si>
  <si>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</si>
  <si>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</si>
  <si>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</si>
  <si>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</si>
  <si>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</si>
  <si>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</si>
  <si>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</si>
  <si>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</si>
  <si>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</si>
  <si>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</si>
  <si>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</si>
  <si>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</si>
  <si>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</si>
  <si>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</si>
  <si>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</si>
  <si>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</si>
  <si>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</si>
  <si>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</si>
  <si>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</si>
  <si>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</si>
  <si>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</si>
  <si>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</si>
  <si>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</si>
  <si>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</si>
  <si>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</si>
  <si>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</si>
  <si>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</si>
  <si>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</si>
  <si>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</si>
  <si>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</si>
  <si>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</si>
  <si>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</si>
  <si>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</si>
  <si>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</si>
  <si>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</si>
  <si>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</si>
  <si>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</si>
  <si>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</si>
  <si>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</si>
  <si>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</si>
  <si>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</si>
  <si>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</si>
  <si>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</si>
  <si>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</si>
  <si>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</si>
  <si>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</si>
  <si>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</si>
  <si>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</si>
  <si>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</si>
  <si>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</si>
  <si>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</si>
  <si>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</si>
  <si>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</si>
  <si>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</si>
  <si>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</si>
  <si>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</si>
  <si>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</si>
  <si>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</si>
  <si>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</si>
  <si>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</si>
  <si>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</si>
  <si>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</si>
  <si>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</si>
  <si>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</si>
  <si>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</si>
  <si>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</si>
  <si>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</si>
  <si>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</si>
  <si>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</si>
  <si>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</si>
  <si>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</si>
  <si>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</si>
  <si>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</si>
  <si>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</si>
  <si>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</si>
  <si>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</si>
  <si>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</si>
  <si>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</si>
  <si>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</si>
  <si>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</si>
  <si>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</si>
  <si>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</si>
  <si>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</si>
  <si>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</si>
  <si>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</si>
  <si>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</si>
  <si>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</si>
  <si>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</si>
  <si>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</si>
  <si>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</si>
  <si>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</si>
  <si>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</si>
  <si>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</si>
  <si>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</si>
  <si>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</si>
  <si>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</si>
  <si>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</si>
  <si>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</si>
  <si>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</si>
  <si>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</si>
  <si>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</si>
  <si>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</si>
  <si>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</si>
  <si>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</si>
  <si>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</si>
  <si>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</si>
  <si>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</si>
  <si>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</si>
  <si>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</si>
  <si>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</si>
  <si>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</si>
  <si>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</si>
  <si>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</si>
  <si>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</si>
  <si>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</si>
  <si>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</si>
  <si>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</si>
  <si>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</si>
  <si>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</si>
  <si>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</si>
  <si>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</si>
  <si>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</si>
  <si>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</si>
  <si>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</si>
  <si>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</si>
  <si>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</si>
  <si>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</si>
  <si>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</si>
  <si>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</si>
  <si>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</si>
  <si>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</si>
  <si>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</si>
  <si>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</si>
  <si>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</si>
  <si>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</si>
  <si>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</si>
  <si>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</si>
  <si>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</si>
  <si>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</si>
  <si>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</si>
  <si>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</si>
  <si>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</si>
  <si>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</si>
  <si>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</si>
  <si>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</si>
  <si>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</si>
  <si>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</si>
  <si>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</si>
  <si>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</si>
  <si>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</si>
  <si>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</si>
  <si>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</si>
  <si>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</si>
  <si>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</si>
  <si>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</si>
  <si>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</si>
  <si>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</si>
  <si>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</si>
  <si>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</si>
  <si>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</si>
  <si>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</si>
  <si>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</si>
  <si>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</si>
  <si>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</si>
  <si>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</si>
  <si>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</si>
  <si>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</si>
  <si>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</si>
  <si>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</si>
  <si>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</si>
  <si>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</si>
  <si>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</si>
  <si>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</si>
  <si>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</si>
  <si>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</si>
  <si>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</si>
  <si>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</si>
  <si>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</si>
  <si>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</si>
  <si>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</si>
  <si>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</si>
  <si>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</si>
  <si>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</si>
  <si>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</si>
  <si>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</si>
  <si>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</si>
  <si>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</si>
  <si>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</si>
  <si>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</si>
  <si>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</si>
  <si>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</si>
  <si>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</si>
  <si>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</si>
  <si>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</si>
  <si>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</si>
  <si>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</si>
  <si>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</si>
  <si>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</si>
  <si>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</si>
  <si>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</si>
  <si>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</si>
  <si>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</si>
  <si>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</si>
  <si>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</si>
  <si>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</si>
  <si>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</si>
  <si>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</si>
  <si>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</si>
  <si>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</si>
  <si>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</si>
  <si>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</si>
  <si>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</si>
  <si>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</si>
  <si>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</si>
  <si>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</si>
  <si>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</si>
  <si>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</si>
  <si>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</si>
  <si>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</si>
  <si>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</si>
  <si>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</si>
  <si>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</si>
  <si>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</si>
  <si>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</si>
  <si>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</si>
  <si>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</si>
  <si>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</si>
  <si>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</si>
  <si>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</si>
  <si>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</si>
  <si>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</si>
  <si>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</si>
  <si>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</si>
  <si>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</si>
  <si>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</si>
  <si>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</si>
  <si>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</si>
  <si>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</si>
  <si>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</si>
  <si>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</si>
  <si>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</si>
  <si>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</si>
  <si>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</si>
  <si>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</si>
  <si>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</si>
  <si>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</si>
  <si>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</si>
  <si>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</si>
  <si>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</si>
  <si>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</si>
  <si>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</si>
  <si>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</si>
  <si>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</si>
  <si>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</si>
  <si>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</si>
  <si>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</si>
  <si>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</si>
  <si>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</si>
  <si>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</si>
  <si>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</si>
  <si>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</si>
  <si>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</si>
  <si>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</si>
  <si>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</si>
  <si>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</si>
  <si>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</si>
  <si>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</si>
  <si>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</si>
  <si>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</si>
  <si>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</si>
  <si>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</si>
  <si>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</si>
  <si>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</si>
  <si>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</si>
  <si>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</si>
  <si>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</si>
  <si>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</si>
  <si>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</si>
  <si>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</si>
  <si>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</si>
  <si>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</si>
  <si>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</si>
  <si>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</si>
  <si>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</si>
  <si>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</si>
  <si>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</si>
  <si>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</si>
  <si>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</si>
  <si>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</si>
  <si>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</si>
  <si>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</si>
  <si>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</si>
  <si>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</si>
  <si>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</si>
  <si>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</si>
  <si>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</si>
  <si>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</si>
  <si>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</si>
  <si>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</si>
  <si>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</si>
  <si>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</si>
  <si>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</si>
  <si>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</si>
  <si>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</si>
  <si>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</si>
  <si>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</si>
  <si>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</si>
  <si>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</si>
  <si>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</si>
  <si>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</si>
  <si>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</si>
  <si>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</si>
  <si>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</si>
  <si>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</si>
  <si>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</si>
  <si>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</si>
  <si>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</si>
  <si>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</si>
  <si>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</si>
  <si>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</si>
  <si>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</si>
  <si>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</si>
  <si>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</si>
  <si>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</si>
  <si>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</si>
  <si>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</si>
  <si>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</si>
  <si>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</si>
  <si>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</si>
  <si>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</si>
  <si>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</si>
  <si>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</si>
  <si>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</si>
  <si>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</si>
  <si>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</si>
  <si>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</si>
  <si>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</si>
  <si>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</si>
  <si>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</si>
  <si>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</si>
  <si>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</si>
  <si>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</si>
  <si>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</si>
  <si>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</si>
  <si>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</si>
  <si>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</si>
  <si>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</si>
  <si>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</si>
  <si>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</si>
  <si>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</si>
  <si>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</si>
  <si>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</si>
  <si>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</si>
  <si>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</si>
  <si>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</si>
  <si>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</si>
  <si>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</si>
  <si>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</si>
  <si>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</si>
  <si>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</si>
  <si>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</si>
  <si>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</si>
  <si>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</si>
  <si>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</si>
  <si>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</si>
  <si>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</si>
  <si>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</si>
  <si>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</si>
  <si>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</si>
  <si>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</si>
  <si>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</si>
  <si>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</si>
  <si>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</si>
  <si>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</si>
  <si>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</si>
  <si>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</si>
  <si>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</si>
  <si>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</si>
  <si>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</si>
  <si>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</si>
  <si>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</si>
  <si>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</si>
  <si>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</si>
  <si>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</si>
  <si>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</si>
  <si>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</si>
  <si>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</si>
  <si>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</si>
  <si>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</si>
  <si>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</si>
  <si>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</si>
  <si>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</si>
  <si>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</si>
  <si>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</si>
  <si>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</si>
  <si>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</si>
  <si>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</si>
  <si>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</si>
  <si>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</si>
  <si>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</si>
  <si>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</si>
  <si>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</si>
  <si>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</si>
  <si>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</si>
  <si>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</si>
  <si>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</si>
  <si>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</si>
  <si>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</si>
  <si>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</si>
  <si>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</si>
  <si>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</si>
  <si>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</si>
  <si>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</si>
  <si>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</si>
  <si>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</si>
  <si>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</si>
  <si>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</si>
  <si>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</si>
  <si>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</si>
  <si>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</si>
  <si>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</si>
  <si>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</si>
  <si>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</si>
  <si>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</si>
  <si>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</si>
  <si>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</si>
  <si>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</si>
  <si>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</si>
  <si>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</si>
  <si>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</si>
  <si>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</si>
  <si>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</si>
  <si>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</si>
  <si>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</si>
  <si>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</si>
  <si>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</si>
  <si>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</si>
  <si>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</si>
  <si>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</si>
  <si>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</si>
  <si>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</si>
  <si>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</si>
  <si>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</si>
  <si>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</si>
  <si>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</si>
  <si>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</si>
  <si>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</si>
  <si>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</si>
  <si>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</si>
  <si>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</si>
  <si>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</si>
  <si>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</si>
  <si>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</si>
  <si>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</si>
  <si>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</si>
  <si>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</si>
  <si>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</si>
  <si>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</si>
  <si>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</si>
  <si>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</si>
  <si>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</si>
  <si>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</si>
  <si>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</si>
  <si>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</si>
  <si>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</si>
  <si>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</si>
  <si>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</si>
  <si>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</si>
  <si>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</si>
  <si>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</si>
  <si>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</si>
  <si>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</si>
  <si>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</si>
  <si>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</si>
  <si>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</si>
  <si>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</si>
  <si>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</si>
  <si>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</si>
  <si>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</si>
  <si>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</si>
  <si>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</si>
  <si>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</si>
  <si>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</si>
  <si>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</si>
  <si>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</si>
  <si>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</si>
  <si>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</si>
  <si>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</si>
  <si>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</si>
  <si>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</si>
  <si>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</si>
  <si>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</si>
  <si>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</si>
  <si>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</si>
  <si>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</si>
  <si>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</si>
  <si>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</si>
  <si>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</si>
  <si>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</si>
  <si>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</si>
  <si>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</si>
  <si>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</si>
  <si>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</si>
  <si>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</si>
  <si>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</si>
  <si>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</si>
  <si>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</si>
  <si>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</si>
  <si>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</si>
  <si>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</si>
  <si>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</si>
  <si>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</si>
  <si>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</si>
  <si>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</si>
  <si>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</si>
  <si>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</si>
  <si>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</si>
  <si>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</si>
  <si>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</si>
  <si>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</si>
  <si>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</si>
  <si>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</si>
  <si>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</si>
  <si>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</si>
  <si>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</si>
  <si>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</si>
  <si>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</si>
  <si>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</si>
  <si>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</si>
  <si>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</si>
  <si>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</si>
  <si>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</si>
  <si>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</si>
  <si>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</si>
  <si>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</si>
  <si>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</si>
  <si>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</si>
  <si>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</si>
  <si>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</si>
  <si>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</si>
  <si>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</si>
  <si>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</si>
  <si>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</si>
  <si>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</si>
  <si>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</si>
  <si>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</si>
  <si>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</si>
  <si>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</si>
  <si>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</si>
  <si>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</si>
  <si>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</si>
  <si>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</si>
  <si>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</si>
  <si>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</si>
  <si>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</si>
  <si>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</si>
  <si>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</si>
  <si>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</si>
  <si>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</si>
  <si>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</si>
  <si>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</si>
  <si>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</si>
  <si>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</si>
  <si>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</si>
  <si>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</si>
  <si>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</si>
  <si>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</si>
  <si>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</si>
  <si>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</si>
  <si>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</si>
  <si>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</si>
  <si>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</si>
  <si>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</si>
  <si>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</si>
  <si>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</si>
  <si>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</si>
  <si>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</si>
  <si>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</si>
  <si>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</si>
  <si>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</si>
  <si>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</si>
  <si>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</si>
  <si>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</si>
  <si>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</si>
  <si>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</si>
  <si>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</si>
  <si>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</si>
  <si>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</si>
  <si>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</si>
  <si>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</si>
  <si>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</si>
  <si>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</si>
  <si>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</si>
  <si>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</si>
  <si>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</si>
  <si>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</si>
  <si>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</si>
  <si>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</si>
  <si>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</si>
  <si>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</si>
  <si>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</si>
  <si>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</si>
  <si>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</si>
  <si>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</si>
  <si>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</si>
  <si>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</si>
  <si>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</si>
  <si>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</si>
  <si>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</si>
  <si>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</si>
  <si>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</si>
  <si>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</si>
  <si>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</si>
  <si>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</si>
  <si>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</si>
  <si>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</si>
  <si>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</si>
  <si>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</si>
  <si>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</si>
  <si>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</si>
  <si>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</si>
  <si>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</si>
  <si>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</si>
  <si>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</si>
  <si>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</si>
  <si>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</si>
  <si>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</si>
  <si>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</si>
  <si>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</si>
  <si>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</si>
  <si>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</si>
  <si>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</si>
  <si>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</si>
  <si>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</si>
  <si>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</si>
  <si>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</si>
  <si>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</si>
  <si>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</si>
  <si>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</si>
  <si>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</si>
  <si>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</si>
  <si>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</si>
  <si>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</si>
  <si>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</si>
  <si>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</si>
  <si>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</si>
  <si>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</si>
  <si>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</si>
  <si>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</si>
  <si>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</si>
  <si>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</si>
  <si>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</si>
  <si>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</si>
  <si>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</si>
  <si>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</si>
  <si>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</si>
  <si>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</si>
  <si>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</si>
  <si>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</si>
  <si>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</si>
  <si>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</si>
  <si>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</si>
  <si>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</si>
  <si>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</si>
  <si>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</si>
  <si>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</si>
  <si>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</si>
  <si>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</si>
  <si>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</si>
  <si>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</si>
  <si>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</si>
  <si>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</si>
  <si>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</si>
  <si>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</si>
  <si>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</si>
  <si>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</si>
  <si>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</si>
  <si>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</si>
  <si>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</si>
  <si>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</si>
  <si>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</si>
  <si>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</si>
  <si>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</si>
  <si>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</si>
  <si>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</si>
  <si>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</si>
  <si>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</si>
  <si>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</si>
  <si>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</si>
  <si>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</si>
  <si>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</si>
  <si>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</si>
  <si>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</si>
  <si>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</si>
  <si>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</si>
  <si>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</si>
  <si>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</si>
  <si>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</si>
  <si>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</si>
  <si>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</si>
  <si>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</si>
  <si>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</si>
  <si>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</si>
  <si>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</si>
  <si>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</si>
  <si>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</si>
  <si>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</si>
  <si>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</si>
  <si>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</si>
  <si>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</si>
  <si>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</si>
  <si>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</si>
  <si>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</si>
  <si>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</si>
  <si>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</si>
  <si>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</si>
  <si>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</si>
  <si>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</si>
  <si>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</si>
  <si>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</si>
  <si>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</si>
  <si>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</si>
  <si>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</si>
  <si>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</si>
  <si>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</si>
  <si>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</si>
  <si>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</si>
  <si>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</si>
  <si>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</si>
  <si>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</si>
  <si>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</si>
  <si>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</si>
  <si>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</si>
  <si>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</si>
  <si>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</si>
  <si>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</si>
  <si>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</si>
  <si>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</si>
  <si>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</si>
  <si>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</si>
  <si>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</si>
  <si>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</si>
  <si>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</si>
  <si>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</si>
  <si>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</si>
  <si>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</si>
  <si>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</si>
  <si>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</si>
  <si>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</si>
  <si>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</si>
  <si>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</si>
  <si>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</si>
  <si>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</si>
  <si>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</si>
  <si>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</si>
  <si>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</si>
  <si>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</si>
  <si>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</si>
  <si>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</si>
  <si>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</si>
  <si>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</si>
  <si>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</si>
  <si>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</si>
  <si>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</si>
  <si>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</si>
  <si>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</si>
  <si>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</si>
  <si>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</si>
  <si>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</si>
  <si>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</si>
  <si>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</si>
  <si>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</si>
  <si>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</si>
  <si>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</si>
  <si>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</si>
  <si>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</si>
  <si>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</si>
  <si>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</si>
  <si>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</si>
  <si>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</si>
  <si>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</si>
  <si>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</si>
  <si>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</si>
  <si>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</si>
  <si>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</si>
  <si>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</si>
  <si>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</si>
  <si>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</si>
  <si>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</si>
  <si>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</si>
  <si>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</si>
  <si>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</si>
  <si>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</si>
  <si>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</si>
  <si>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</si>
  <si>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</si>
  <si>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</si>
  <si>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</si>
  <si>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</si>
  <si>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</si>
  <si>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</si>
  <si>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</si>
  <si>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</si>
  <si>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</si>
  <si>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</si>
  <si>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</si>
  <si>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</si>
  <si>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</si>
  <si>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</si>
  <si>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</si>
  <si>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</si>
  <si>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</si>
  <si>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</si>
  <si>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</si>
  <si>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</si>
  <si>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</si>
  <si>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</si>
  <si>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</si>
  <si>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</si>
  <si>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</si>
  <si>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</si>
  <si>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</si>
  <si>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</si>
  <si>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</si>
  <si>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</si>
  <si>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</si>
  <si>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</si>
  <si>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</si>
  <si>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</si>
  <si>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</si>
  <si>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</si>
  <si>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</si>
  <si>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</si>
  <si>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</si>
  <si>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</si>
  <si>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</si>
  <si>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</si>
  <si>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</si>
  <si>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</si>
  <si>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</si>
  <si>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</si>
  <si>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</si>
  <si>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</si>
  <si>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</si>
  <si>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</si>
  <si>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</si>
  <si>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</si>
  <si>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</si>
  <si>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</si>
  <si>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</si>
  <si>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</si>
  <si>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</si>
  <si>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</si>
  <si>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</si>
  <si>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</si>
  <si>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</si>
  <si>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</si>
  <si>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</si>
  <si>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</si>
  <si>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</si>
  <si>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</si>
  <si>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</si>
  <si>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</si>
  <si>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</si>
  <si>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</si>
  <si>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</si>
  <si>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</si>
  <si>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</si>
  <si>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</si>
  <si>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</si>
  <si>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</si>
  <si>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</si>
  <si>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</si>
  <si>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</si>
  <si>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</si>
  <si>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</si>
  <si>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</si>
  <si>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</si>
  <si>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</si>
  <si>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</si>
  <si>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</si>
  <si>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</si>
  <si>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</si>
  <si>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</si>
  <si>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</si>
  <si>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</si>
  <si>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</si>
  <si>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</si>
  <si>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</si>
  <si>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</si>
  <si>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</si>
  <si>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</si>
  <si>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</si>
  <si>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</si>
  <si>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</si>
  <si>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</si>
  <si>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</si>
  <si>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</si>
  <si>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</si>
  <si>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</si>
  <si>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</si>
  <si>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</si>
  <si>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</si>
  <si>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</si>
  <si>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</si>
  <si>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</si>
  <si>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</si>
  <si>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</si>
  <si>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</si>
  <si>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</si>
  <si>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</si>
  <si>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</si>
  <si>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</si>
  <si>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</si>
  <si>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</si>
  <si>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</si>
  <si>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</si>
  <si>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</si>
  <si>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</si>
  <si>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</si>
  <si>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</si>
  <si>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</si>
  <si>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</si>
  <si>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</si>
  <si>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</si>
  <si>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</si>
  <si>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</si>
  <si>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</si>
  <si>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</si>
  <si>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</si>
  <si>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</si>
  <si>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</si>
  <si>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</si>
  <si>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</si>
  <si>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</si>
  <si>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</si>
  <si>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</si>
  <si>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</si>
  <si>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</si>
  <si>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</si>
  <si>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</si>
  <si>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</si>
  <si>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</si>
  <si>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</si>
  <si>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</si>
  <si>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</si>
  <si>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</si>
  <si>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</si>
  <si>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</si>
  <si>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</si>
  <si>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</si>
  <si>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</si>
  <si>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</si>
  <si>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</si>
  <si>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</si>
  <si>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</si>
  <si>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</si>
  <si>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</si>
  <si>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</si>
  <si>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</si>
  <si>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</si>
  <si>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</si>
  <si>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</si>
  <si>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</si>
  <si>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</si>
  <si>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</si>
  <si>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</si>
  <si>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</si>
  <si>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</si>
  <si>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</si>
  <si>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</si>
  <si>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</si>
  <si>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</si>
  <si>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</si>
  <si>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</si>
  <si>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</si>
  <si>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</si>
  <si>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</si>
  <si>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</si>
  <si>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</si>
  <si>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</si>
  <si>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</si>
  <si>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</si>
  <si>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</si>
  <si>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</si>
  <si>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</si>
  <si>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</si>
  <si>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</si>
  <si>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</si>
  <si>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</si>
  <si>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</si>
  <si>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</si>
  <si>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</si>
  <si>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</si>
  <si>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</si>
  <si>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</si>
  <si>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</si>
  <si>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</si>
  <si>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</si>
  <si>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</si>
  <si>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</si>
  <si>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</si>
  <si>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</si>
  <si>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</si>
  <si>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</si>
  <si>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</si>
  <si>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</si>
  <si>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</si>
  <si>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</si>
  <si>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</si>
  <si>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</si>
  <si>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</si>
  <si>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</si>
  <si>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</si>
  <si>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</si>
  <si>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</si>
  <si>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</si>
  <si>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</si>
  <si>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</si>
  <si>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</si>
  <si>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</si>
  <si>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</si>
  <si>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</si>
  <si>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</si>
  <si>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</si>
  <si>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</si>
  <si>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</si>
  <si>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</si>
  <si>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</si>
  <si>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</si>
  <si>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</si>
  <si>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</si>
  <si>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</si>
  <si>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</si>
  <si>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</si>
  <si>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</si>
  <si>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</si>
  <si>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</si>
  <si>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</si>
  <si>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</si>
  <si>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</si>
  <si>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</si>
  <si>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</si>
  <si>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</si>
  <si>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</si>
  <si>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</si>
  <si>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</si>
  <si>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</si>
  <si>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</si>
  <si>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</si>
  <si>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</si>
  <si>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</si>
  <si>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</si>
  <si>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</si>
  <si>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</si>
  <si>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</si>
  <si>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</si>
  <si>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</si>
  <si>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</si>
  <si>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</si>
  <si>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</si>
  <si>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</si>
  <si>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</si>
  <si>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</si>
  <si>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</si>
  <si>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</si>
  <si>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</si>
  <si>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</si>
  <si>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</si>
  <si>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</si>
  <si>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</si>
  <si>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</si>
  <si>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</si>
  <si>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</si>
  <si>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</si>
  <si>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</si>
  <si>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</si>
  <si>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</si>
  <si>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</si>
  <si>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</si>
  <si>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</si>
  <si>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</si>
  <si>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</si>
  <si>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</si>
  <si>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</si>
  <si>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</si>
  <si>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</si>
  <si>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</si>
  <si>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</si>
  <si>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</si>
  <si>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</si>
  <si>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</si>
  <si>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</si>
  <si>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</si>
  <si>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</si>
  <si>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</si>
  <si>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</si>
  <si>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</si>
  <si>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</si>
  <si>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</si>
  <si>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</si>
  <si>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</si>
  <si>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</si>
  <si>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</si>
  <si>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</si>
  <si>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</si>
  <si>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</si>
  <si>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</si>
  <si>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</si>
  <si>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</si>
  <si>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</si>
  <si>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</si>
  <si>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</si>
  <si>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</si>
  <si>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</si>
  <si>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</si>
  <si>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</si>
  <si>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</si>
  <si>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</si>
  <si>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</si>
  <si>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</si>
  <si>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</si>
  <si>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</si>
  <si>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</si>
  <si>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</si>
  <si>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</si>
  <si>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</si>
  <si>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</si>
  <si>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</si>
  <si>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</si>
  <si>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</si>
  <si>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</si>
  <si>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</si>
  <si>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</si>
  <si>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</si>
  <si>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</si>
  <si>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</si>
  <si>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</si>
  <si>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</si>
  <si>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</si>
  <si>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</si>
  <si>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</si>
  <si>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</si>
  <si>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</si>
  <si>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</si>
  <si>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</si>
  <si>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</si>
  <si>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</si>
  <si>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</si>
  <si>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</si>
  <si>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</si>
  <si>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</si>
  <si>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</si>
  <si>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</si>
  <si>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</si>
  <si>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</si>
  <si>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</si>
  <si>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</si>
  <si>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</si>
  <si>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</si>
  <si>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</si>
  <si>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</si>
  <si>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</si>
  <si>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</si>
  <si>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</si>
  <si>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</si>
  <si>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</si>
  <si>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</si>
  <si>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</si>
  <si>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</si>
  <si>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</si>
  <si>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</si>
  <si>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</si>
  <si>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</si>
  <si>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</si>
  <si>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</si>
  <si>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</si>
  <si>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</si>
  <si>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</si>
  <si>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</si>
  <si>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</si>
  <si>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</si>
  <si>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</si>
  <si>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</si>
  <si>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</si>
  <si>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</si>
  <si>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</si>
  <si>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</si>
  <si>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</si>
  <si>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</si>
  <si>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</si>
  <si>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</si>
  <si>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</si>
  <si>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</si>
  <si>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</si>
  <si>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</si>
  <si>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</si>
  <si>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</si>
  <si>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</si>
  <si>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</si>
  <si>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</si>
  <si>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</si>
  <si>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</si>
  <si>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</si>
  <si>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</si>
  <si>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</si>
  <si>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</si>
  <si>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</si>
  <si>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</si>
  <si>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</si>
  <si>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</si>
  <si>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</si>
  <si>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</si>
  <si>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</si>
  <si>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</si>
  <si>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</si>
  <si>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</si>
  <si>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</si>
  <si>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</si>
  <si>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</si>
  <si>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</si>
  <si>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</si>
  <si>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</si>
  <si>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</si>
  <si>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</si>
  <si>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</si>
  <si>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</si>
  <si>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</si>
  <si>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</si>
  <si>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</si>
  <si>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</si>
  <si>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</si>
  <si>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</si>
  <si>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</si>
  <si>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</si>
  <si>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</si>
  <si>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</si>
  <si>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</si>
  <si>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</si>
  <si>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</si>
  <si>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</si>
  <si>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</si>
  <si>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</si>
  <si>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</si>
  <si>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</si>
  <si>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</si>
  <si>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</si>
  <si>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</si>
  <si>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</si>
  <si>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</si>
  <si>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</si>
  <si>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</si>
  <si>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</si>
  <si>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</si>
  <si>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</si>
  <si>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</si>
  <si>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</si>
  <si>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</si>
  <si>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</si>
  <si>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</si>
  <si>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</si>
  <si>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</si>
  <si>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</si>
  <si>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</si>
  <si>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</si>
  <si>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</si>
  <si>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</si>
  <si>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</si>
  <si>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</si>
  <si>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</si>
  <si>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</si>
  <si>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</si>
  <si>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</si>
  <si>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</si>
  <si>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</si>
  <si>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</si>
  <si>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</si>
  <si>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</si>
  <si>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</si>
  <si>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</si>
  <si>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</si>
  <si>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</si>
  <si>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</si>
  <si>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</si>
  <si>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</si>
  <si>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</si>
  <si>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</si>
  <si>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</si>
  <si>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</si>
  <si>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</si>
  <si>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</si>
  <si>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</si>
  <si>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</si>
  <si>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</si>
  <si>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</si>
  <si>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</si>
  <si>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</si>
  <si>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</si>
  <si>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</si>
  <si>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</si>
  <si>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</si>
  <si>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</si>
  <si>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</si>
  <si>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</si>
  <si>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</si>
  <si>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</si>
  <si>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</si>
  <si>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</si>
  <si>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</si>
  <si>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</si>
  <si>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</si>
  <si>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</si>
  <si>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</si>
  <si>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</si>
  <si>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</si>
  <si>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</si>
  <si>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</si>
  <si>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</si>
  <si>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</si>
  <si>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</si>
  <si>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</si>
  <si>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</si>
  <si>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</si>
  <si>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</si>
  <si>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</si>
  <si>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</si>
  <si>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</si>
  <si>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</si>
  <si>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</si>
  <si>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</si>
  <si>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</si>
  <si>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</si>
  <si>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</si>
  <si>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</si>
  <si>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</si>
  <si>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</si>
  <si>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</si>
  <si>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</si>
  <si>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</si>
  <si>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</si>
  <si>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</si>
  <si>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</si>
  <si>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</si>
  <si>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</si>
  <si>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</si>
  <si>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</si>
  <si>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</si>
  <si>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</si>
  <si>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</si>
  <si>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</si>
  <si>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</si>
  <si>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</si>
  <si>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</si>
  <si>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</si>
  <si>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</si>
  <si>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</si>
  <si>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</si>
  <si>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</si>
  <si>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</si>
  <si>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</si>
  <si>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</si>
  <si>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</si>
  <si>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</si>
  <si>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</si>
  <si>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</si>
  <si>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</si>
  <si>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</si>
  <si>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</si>
  <si>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</si>
  <si>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</si>
  <si>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</si>
  <si>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</si>
  <si>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</si>
  <si>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</si>
  <si>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</si>
  <si>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</si>
  <si>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</si>
  <si>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</si>
  <si>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</si>
  <si>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</si>
  <si>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</si>
  <si>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</si>
  <si>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</si>
  <si>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</si>
  <si>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</si>
  <si>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</si>
  <si>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</si>
  <si>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</si>
  <si>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</si>
  <si>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</si>
  <si>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</si>
  <si>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</si>
  <si>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</si>
  <si>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</si>
  <si>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</si>
  <si>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</si>
  <si>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</si>
  <si>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</si>
  <si>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</si>
  <si>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</si>
  <si>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</si>
  <si>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</si>
  <si>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</si>
  <si>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</si>
  <si>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</si>
  <si>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</si>
  <si>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</si>
  <si>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</si>
  <si>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</si>
  <si>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</si>
  <si>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</si>
  <si>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</si>
  <si>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</si>
  <si>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</si>
  <si>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</si>
  <si>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</si>
  <si>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</si>
  <si>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</si>
  <si>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</si>
  <si>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</si>
  <si>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</si>
  <si>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</si>
  <si>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</si>
  <si>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</si>
  <si>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</si>
  <si>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</si>
  <si>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</si>
  <si>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</si>
  <si>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</si>
  <si>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</si>
  <si>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</si>
  <si>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</si>
  <si>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</si>
  <si>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</si>
  <si>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</si>
  <si>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</si>
  <si>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</si>
  <si>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</si>
  <si>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</si>
  <si>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</si>
  <si>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</si>
  <si>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</si>
  <si>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</si>
  <si>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</si>
  <si>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</si>
  <si>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</si>
  <si>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</si>
  <si>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</si>
  <si>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</si>
  <si>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</si>
  <si>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</si>
  <si>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</si>
  <si>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</si>
  <si>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</si>
  <si>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</si>
  <si>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</si>
  <si>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</si>
  <si>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</si>
  <si>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</si>
  <si>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</si>
  <si>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</si>
  <si>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</si>
  <si>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</si>
  <si>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</si>
  <si>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</si>
  <si>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</si>
  <si>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</si>
  <si>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</si>
  <si>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</si>
  <si>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</si>
  <si>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</si>
  <si>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</si>
  <si>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</si>
  <si>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</si>
  <si>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</si>
  <si>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</si>
  <si>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</si>
  <si>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</si>
  <si>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</si>
  <si>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</si>
  <si>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</si>
  <si>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</si>
  <si>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</si>
  <si>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</si>
  <si>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</si>
  <si>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</si>
  <si>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</si>
  <si>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</si>
  <si>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</si>
  <si>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</si>
  <si>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</si>
  <si>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</si>
  <si>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</si>
  <si>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</si>
  <si>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</si>
  <si>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</si>
  <si>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</si>
  <si>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</si>
  <si>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</si>
  <si>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</si>
  <si>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</si>
  <si>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</si>
  <si>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</si>
  <si>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</si>
  <si>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</si>
  <si>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</si>
  <si>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</si>
  <si>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</si>
  <si>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</si>
  <si>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</si>
  <si>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</si>
  <si>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</si>
  <si>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</si>
  <si>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</si>
  <si>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</si>
  <si>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</si>
  <si>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</si>
  <si>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</si>
  <si>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</si>
  <si>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</si>
  <si>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</si>
  <si>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</si>
  <si>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</si>
  <si>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</si>
  <si>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</si>
  <si>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</si>
  <si>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</si>
  <si>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</si>
  <si>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</si>
  <si>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</si>
  <si>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</si>
  <si>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</si>
  <si>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</si>
  <si>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</si>
  <si>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</si>
  <si>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</si>
  <si>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</si>
  <si>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</si>
  <si>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</si>
  <si>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</si>
  <si>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</si>
  <si>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</si>
  <si>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</si>
  <si>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</si>
  <si>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</si>
  <si>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</si>
  <si>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</si>
  <si>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</si>
  <si>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</si>
  <si>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</si>
  <si>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</si>
  <si>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</si>
  <si>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</si>
  <si>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</si>
  <si>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</si>
  <si>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</si>
  <si>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</si>
  <si>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</si>
  <si>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</si>
  <si>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</si>
  <si>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</si>
  <si>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</si>
  <si>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</si>
  <si>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</si>
  <si>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</si>
  <si>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</si>
  <si>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</si>
  <si>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</si>
  <si>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</si>
  <si>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</si>
  <si>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</si>
  <si>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</si>
  <si>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</si>
  <si>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</si>
  <si>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</si>
  <si>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</si>
  <si>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</si>
  <si>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</si>
  <si>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</si>
  <si>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</si>
  <si>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</si>
  <si>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</si>
  <si>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</si>
  <si>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</si>
  <si>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</si>
  <si>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</si>
  <si>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</si>
  <si>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</si>
  <si>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</si>
  <si>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</si>
  <si>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</si>
  <si>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</si>
  <si>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</si>
  <si>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</si>
  <si>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</si>
  <si>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</si>
  <si>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</si>
  <si>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</si>
  <si>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</si>
  <si>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</si>
  <si>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</si>
  <si>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</si>
  <si>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</si>
  <si>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</si>
  <si>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</si>
  <si>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</si>
  <si>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</si>
  <si>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</si>
  <si>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</si>
  <si>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</si>
  <si>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</si>
  <si>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</si>
  <si>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</si>
  <si>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</si>
  <si>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</si>
  <si>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</si>
  <si>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</si>
  <si>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</si>
  <si>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</si>
  <si>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</si>
  <si>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</si>
  <si>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</si>
  <si>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</si>
  <si>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</si>
  <si>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</si>
  <si>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</si>
  <si>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</si>
  <si>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</si>
  <si>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</si>
  <si>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</si>
  <si>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</si>
  <si>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</si>
  <si>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</si>
  <si>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</si>
  <si>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</si>
  <si>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</si>
  <si>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</si>
  <si>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</si>
  <si>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</si>
  <si>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</si>
  <si>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</si>
  <si>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</si>
  <si>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</si>
  <si>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</si>
  <si>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</si>
  <si>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</si>
  <si>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</si>
  <si>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</si>
  <si>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</si>
  <si>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</si>
  <si>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</si>
  <si>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</si>
  <si>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</si>
  <si>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</si>
  <si>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</si>
  <si>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</si>
  <si>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</si>
  <si>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</si>
  <si>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</si>
  <si>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</si>
  <si>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</si>
  <si>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</si>
  <si>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</si>
  <si>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</si>
  <si>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</si>
  <si>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</si>
  <si>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</si>
  <si>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</si>
  <si>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</si>
  <si>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</si>
  <si>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</si>
  <si>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</si>
  <si>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</si>
  <si>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</si>
  <si>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</si>
  <si>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</si>
  <si>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</si>
  <si>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</si>
  <si>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</si>
  <si>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</si>
  <si>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</si>
  <si>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</si>
  <si>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</si>
  <si>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</si>
  <si>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</si>
  <si>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</si>
  <si>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</si>
  <si>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</si>
  <si>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</si>
  <si>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</si>
  <si>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</si>
  <si>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</si>
  <si>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</si>
  <si>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</si>
  <si>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</si>
  <si>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</si>
  <si>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</si>
  <si>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</si>
  <si>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</si>
  <si>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</si>
  <si>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</si>
  <si>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</si>
  <si>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</si>
  <si>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</si>
  <si>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</si>
  <si>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</si>
  <si>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</si>
  <si>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</si>
  <si>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</si>
  <si>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</si>
  <si>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</si>
  <si>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</si>
  <si>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</si>
  <si>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</si>
  <si>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</si>
  <si>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</si>
  <si>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</si>
  <si>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</si>
  <si>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</si>
  <si>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</si>
  <si>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</si>
  <si>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</si>
  <si>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</si>
  <si>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</si>
  <si>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</si>
  <si>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</si>
  <si>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</si>
  <si>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</si>
  <si>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</si>
  <si>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</si>
  <si>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</si>
  <si>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</si>
  <si>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</si>
  <si>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</si>
  <si>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</si>
  <si>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</si>
  <si>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</si>
  <si>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</si>
  <si>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</si>
  <si>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</si>
  <si>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</si>
  <si>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</si>
  <si>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</si>
  <si>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</si>
  <si>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</si>
  <si>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</si>
  <si>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</si>
  <si>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</si>
  <si>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</si>
  <si>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</si>
  <si>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</si>
  <si>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</si>
  <si>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</si>
  <si>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</si>
  <si>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</si>
  <si>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</si>
  <si>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</si>
  <si>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</si>
  <si>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</si>
  <si>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</si>
  <si>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</si>
  <si>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</si>
  <si>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</si>
  <si>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</si>
  <si>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</si>
  <si>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</si>
  <si>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</si>
  <si>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</si>
  <si>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</si>
  <si>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</si>
  <si>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</si>
  <si>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</si>
  <si>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</si>
  <si>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</si>
  <si>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</si>
  <si>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</si>
  <si>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</si>
  <si>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</si>
  <si>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</si>
  <si>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</si>
  <si>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</si>
  <si>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</si>
  <si>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</si>
  <si>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</si>
  <si>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</si>
  <si>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</si>
  <si>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</si>
  <si>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</si>
  <si>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</si>
  <si>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</si>
  <si>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</si>
  <si>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</si>
  <si>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</si>
  <si>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</si>
  <si>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</si>
  <si>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</si>
  <si>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</si>
  <si>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</si>
  <si>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</si>
  <si>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</si>
  <si>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</si>
  <si>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</si>
  <si>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</si>
  <si>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</si>
  <si>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</si>
  <si>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</si>
  <si>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</si>
  <si>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</si>
  <si>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</si>
  <si>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</si>
  <si>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</si>
  <si>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</si>
  <si>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</si>
  <si>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</si>
  <si>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</si>
  <si>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</si>
  <si>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</si>
  <si>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</si>
  <si>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</si>
  <si>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</si>
  <si>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</si>
  <si>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</si>
  <si>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</si>
  <si>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</si>
  <si>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</si>
  <si>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</si>
  <si>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</si>
  <si>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</si>
  <si>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</si>
  <si>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</si>
  <si>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</si>
  <si>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</si>
  <si>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</si>
  <si>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</si>
  <si>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</si>
  <si>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</si>
  <si>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</si>
  <si>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</si>
  <si>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</si>
  <si>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</si>
  <si>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</si>
  <si>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</si>
  <si>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</si>
  <si>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</si>
  <si>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</si>
  <si>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</si>
  <si>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</si>
  <si>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</si>
  <si>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</si>
  <si>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</si>
  <si>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</si>
  <si>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</si>
  <si>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</si>
  <si>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</si>
  <si>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</si>
  <si>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</si>
  <si>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</si>
  <si>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</si>
  <si>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</si>
  <si>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</si>
  <si>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</si>
  <si>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</si>
  <si>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</si>
  <si>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</si>
  <si>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</si>
  <si>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</si>
  <si>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</si>
  <si>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</si>
  <si>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</si>
  <si>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</si>
  <si>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</si>
  <si>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</si>
  <si>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</si>
  <si>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</si>
  <si>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</si>
  <si>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</si>
  <si>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</si>
  <si>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</si>
  <si>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</si>
  <si>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</si>
  <si>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</si>
  <si>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</si>
  <si>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</si>
  <si>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</si>
  <si>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</si>
  <si>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</si>
  <si>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</si>
  <si>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</si>
  <si>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</si>
  <si>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</si>
  <si>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</si>
  <si>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</si>
  <si>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</si>
  <si>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</si>
  <si>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</si>
  <si>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</si>
  <si>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</si>
  <si>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</si>
  <si>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</si>
  <si>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</si>
  <si>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</si>
  <si>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</si>
  <si>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</si>
  <si>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</si>
  <si>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</si>
  <si>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</si>
  <si>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</si>
  <si>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</si>
  <si>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</si>
  <si>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</si>
  <si>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</si>
  <si>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</si>
  <si>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</si>
  <si>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</si>
  <si>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</si>
  <si>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</si>
  <si>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</si>
  <si>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</si>
  <si>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</si>
  <si>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</si>
  <si>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</si>
  <si>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</si>
  <si>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</si>
  <si>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</si>
  <si>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</si>
  <si>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</si>
  <si>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</si>
  <si>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</si>
  <si>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</si>
  <si>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</si>
  <si>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</si>
  <si>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</si>
  <si>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</si>
  <si>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</si>
  <si>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</si>
  <si>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</si>
  <si>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</si>
  <si>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</si>
  <si>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</si>
  <si>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</si>
  <si>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</si>
  <si>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</si>
  <si>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</si>
  <si>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</si>
  <si>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</si>
  <si>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</si>
  <si>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</si>
  <si>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</si>
  <si>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</si>
  <si>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</si>
  <si>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</si>
  <si>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</si>
  <si>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</si>
  <si>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</si>
  <si>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</si>
  <si>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</si>
  <si>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</si>
  <si>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</si>
  <si>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</si>
  <si>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</si>
  <si>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</si>
  <si>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</si>
  <si>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</si>
  <si>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</si>
  <si>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</si>
  <si>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</si>
  <si>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</si>
  <si>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</si>
  <si>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</si>
  <si>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</si>
  <si>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</si>
  <si>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</si>
  <si>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</si>
  <si>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</si>
  <si>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</si>
  <si>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</si>
  <si>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</si>
  <si>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</si>
  <si>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</si>
  <si>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</si>
  <si>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</si>
  <si>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</si>
  <si>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</si>
  <si>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</si>
  <si>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</si>
  <si>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</si>
  <si>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</si>
  <si>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</si>
  <si>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</si>
  <si>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</si>
  <si>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</si>
  <si>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</si>
  <si>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</si>
  <si>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</si>
  <si>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</si>
  <si>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</si>
  <si>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</si>
  <si>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</si>
  <si>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</si>
  <si>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</si>
  <si>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</si>
  <si>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</si>
  <si>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</si>
  <si>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</si>
  <si>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</si>
  <si>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</si>
  <si>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</si>
  <si>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</si>
  <si>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</si>
  <si>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</si>
  <si>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</si>
  <si>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</si>
  <si>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</si>
  <si>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</si>
  <si>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</si>
  <si>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</si>
  <si>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</si>
  <si>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</si>
  <si>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</si>
  <si>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</si>
  <si>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</si>
  <si>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</si>
  <si>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</si>
  <si>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</si>
  <si>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</si>
  <si>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</si>
  <si>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</si>
  <si>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</si>
  <si>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</si>
  <si>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</si>
  <si>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</si>
  <si>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</si>
  <si>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</si>
  <si>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</si>
  <si>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</si>
  <si>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</si>
  <si>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</si>
  <si>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</si>
  <si>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</si>
  <si>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</si>
  <si>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</si>
  <si>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</si>
  <si>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</si>
  <si>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</si>
  <si>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</si>
  <si>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</si>
  <si>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</si>
  <si>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</si>
  <si>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</si>
  <si>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</si>
  <si>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</si>
  <si>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</si>
  <si>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</si>
  <si>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</si>
  <si>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</si>
  <si>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</si>
  <si>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</si>
  <si>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</si>
  <si>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</si>
  <si>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</si>
  <si>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</si>
  <si>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</si>
  <si>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</si>
  <si>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</si>
  <si>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</si>
  <si>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</si>
  <si>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</si>
  <si>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</si>
  <si>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</si>
  <si>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</si>
  <si>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</si>
  <si>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</si>
  <si>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</si>
  <si>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</si>
  <si>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</si>
  <si>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</si>
  <si>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</si>
  <si>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</si>
  <si>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</si>
  <si>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</si>
  <si>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</si>
  <si>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</si>
  <si>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</si>
  <si>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</si>
  <si>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</si>
  <si>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</si>
  <si>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</si>
  <si>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</si>
  <si>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</si>
  <si>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</si>
  <si>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</si>
  <si>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</si>
  <si>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</si>
  <si>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</si>
  <si>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</si>
  <si>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</si>
  <si>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</si>
  <si>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</si>
  <si>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</si>
  <si>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</si>
  <si>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</si>
  <si>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</si>
  <si>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</si>
  <si>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</si>
  <si>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</si>
  <si>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</si>
  <si>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</si>
  <si>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</si>
  <si>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</si>
  <si>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</si>
  <si>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</si>
  <si>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</si>
  <si>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</si>
  <si>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</si>
  <si>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</si>
  <si>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</si>
  <si>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</si>
  <si>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</si>
  <si>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</si>
  <si>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</si>
  <si>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</si>
  <si>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</si>
  <si>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</si>
  <si>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</si>
  <si>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</si>
  <si>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</si>
  <si>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</si>
  <si>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</si>
  <si>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</si>
  <si>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</si>
  <si>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</si>
  <si>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</si>
  <si>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</si>
  <si>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</si>
  <si>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</si>
  <si>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</si>
  <si>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</si>
  <si>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</si>
  <si>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</si>
  <si>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</si>
  <si>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</si>
  <si>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</si>
  <si>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</si>
  <si>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</si>
  <si>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</si>
  <si>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</si>
  <si>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</si>
  <si>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</si>
  <si>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</si>
  <si>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</si>
  <si>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</si>
  <si>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</si>
  <si>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</si>
  <si>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</si>
  <si>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</si>
  <si>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</si>
  <si>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</si>
  <si>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</si>
  <si>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</si>
  <si>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</si>
  <si>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</si>
  <si>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</si>
  <si>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</si>
  <si>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</si>
  <si>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</si>
  <si>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</si>
  <si>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</si>
  <si>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</si>
  <si>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</si>
  <si>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</si>
  <si>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</si>
  <si>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</si>
  <si>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</si>
  <si>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</si>
  <si>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</si>
  <si>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</si>
  <si>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</si>
  <si>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</si>
  <si>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</si>
  <si>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</si>
  <si>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</si>
  <si>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</si>
  <si>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</si>
  <si>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</si>
  <si>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</si>
  <si>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</si>
  <si>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</si>
  <si>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</si>
  <si>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</si>
  <si>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</si>
  <si>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</si>
  <si>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</si>
  <si>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</si>
  <si>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</si>
  <si>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</si>
  <si>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</si>
  <si>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</si>
  <si>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</si>
  <si>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</si>
  <si>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</si>
  <si>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</si>
  <si>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</si>
  <si>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</si>
  <si>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</si>
  <si>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</si>
  <si>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</si>
  <si>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</si>
  <si>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</si>
  <si>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</si>
  <si>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</si>
  <si>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</si>
  <si>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</si>
  <si>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</si>
  <si>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</si>
  <si>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</si>
  <si>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</si>
  <si>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</si>
  <si>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</si>
  <si>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</si>
  <si>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</si>
  <si>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</si>
  <si>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</si>
  <si>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</si>
  <si>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</si>
  <si>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</si>
  <si>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</si>
  <si>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</si>
  <si>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</si>
  <si>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</si>
  <si>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</si>
  <si>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</si>
  <si>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</si>
  <si>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</si>
  <si>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</si>
  <si>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</si>
  <si>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</si>
  <si>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</si>
  <si>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</si>
  <si>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</si>
  <si>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</si>
  <si>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</si>
  <si>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</si>
  <si>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</si>
  <si>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</si>
  <si>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</si>
  <si>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</si>
  <si>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</si>
  <si>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</si>
  <si>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</si>
  <si>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</si>
  <si>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</si>
  <si>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</si>
  <si>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</si>
  <si>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</si>
  <si>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</si>
  <si>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</si>
  <si>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</si>
  <si>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</si>
  <si>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</si>
  <si>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</si>
  <si>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</si>
  <si>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</si>
  <si>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</si>
  <si>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</si>
  <si>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</si>
  <si>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</si>
  <si>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</si>
  <si>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</si>
  <si>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</si>
  <si>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</si>
  <si>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</si>
  <si>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</si>
  <si>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</si>
  <si>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</si>
  <si>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</si>
  <si>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</si>
  <si>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</si>
  <si>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</si>
  <si>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</si>
  <si>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</si>
  <si>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</si>
  <si>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</si>
  <si>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</si>
  <si>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</si>
  <si>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</si>
  <si>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</si>
  <si>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</si>
  <si>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</si>
  <si>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</si>
  <si>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</si>
  <si>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</si>
  <si>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</si>
  <si>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</si>
  <si>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</si>
  <si>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</si>
  <si>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</si>
  <si>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</si>
  <si>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</si>
  <si>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</si>
  <si>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</si>
  <si>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</si>
  <si>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</si>
  <si>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</si>
  <si>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</si>
  <si>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</si>
  <si>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</si>
  <si>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</si>
  <si>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</si>
  <si>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</si>
  <si>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</si>
  <si>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</si>
  <si>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</si>
  <si>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</si>
  <si>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</si>
  <si>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</si>
  <si>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</si>
  <si>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</si>
  <si>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</si>
  <si>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</si>
  <si>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</si>
  <si>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</si>
  <si>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</si>
  <si>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</si>
  <si>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</si>
  <si>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</si>
  <si>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</si>
  <si>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</si>
  <si>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</si>
  <si>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</si>
  <si>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</si>
  <si>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</si>
  <si>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</si>
  <si>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</si>
  <si>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</si>
  <si>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</si>
  <si>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</si>
  <si>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</si>
  <si>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</si>
  <si>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</si>
  <si>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</si>
  <si>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</si>
  <si>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</si>
  <si>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</si>
  <si>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</si>
  <si>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</si>
  <si>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</si>
  <si>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</si>
  <si>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</si>
  <si>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</si>
  <si>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</si>
  <si>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</si>
  <si>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</si>
  <si>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</si>
  <si>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</si>
  <si>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</si>
  <si>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</si>
  <si>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</si>
  <si>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</si>
  <si>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</si>
  <si>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</si>
  <si>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</si>
  <si>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</si>
  <si>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</si>
  <si>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</si>
  <si>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</si>
  <si>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</si>
  <si>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</si>
  <si>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</si>
  <si>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</si>
  <si>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</si>
  <si>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</si>
  <si>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</si>
  <si>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</si>
  <si>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</si>
  <si>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</si>
  <si>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</si>
  <si>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</si>
  <si>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</si>
  <si>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</si>
  <si>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</si>
  <si>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</si>
  <si>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</si>
  <si>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</si>
  <si>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</si>
  <si>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</si>
  <si>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</si>
  <si>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</si>
  <si>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</si>
  <si>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</si>
  <si>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</si>
  <si>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</si>
  <si>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</si>
  <si>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</si>
  <si>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</si>
  <si>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</si>
  <si>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</si>
  <si>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</si>
  <si>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</si>
  <si>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</si>
  <si>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</si>
  <si>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</si>
  <si>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</si>
  <si>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</si>
  <si>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</si>
  <si>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</si>
  <si>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</si>
  <si>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</si>
  <si>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</si>
  <si>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</si>
  <si>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</si>
  <si>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</si>
  <si>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</si>
  <si>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</si>
  <si>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</si>
  <si>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</si>
  <si>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</si>
  <si>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</si>
  <si>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</si>
  <si>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</si>
  <si>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</si>
  <si>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</si>
  <si>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</si>
  <si>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</si>
  <si>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</si>
  <si>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</si>
  <si>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</si>
  <si>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</si>
  <si>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</si>
  <si>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</si>
  <si>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</si>
  <si>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</si>
  <si>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</si>
  <si>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</si>
  <si>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</si>
  <si>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</si>
  <si>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</si>
  <si>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</si>
  <si>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</si>
  <si>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</si>
  <si>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</si>
  <si>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</si>
  <si>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</si>
  <si>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</si>
  <si>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</si>
  <si>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</si>
  <si>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</si>
  <si>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</si>
  <si>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</si>
  <si>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</si>
  <si>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</si>
  <si>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</si>
  <si>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</si>
  <si>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</si>
  <si>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</si>
  <si>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</si>
  <si>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</si>
  <si>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</si>
  <si>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</si>
  <si>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</si>
  <si>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</si>
  <si>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</si>
  <si>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</si>
  <si>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</si>
  <si>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</si>
  <si>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</si>
  <si>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</si>
  <si>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</si>
  <si>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</si>
  <si>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</si>
  <si>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</si>
  <si>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</si>
  <si>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</si>
  <si>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</si>
  <si>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</si>
  <si>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</si>
  <si>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</si>
  <si>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</si>
  <si>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</si>
  <si>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</si>
  <si>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</si>
  <si>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</si>
  <si>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</si>
  <si>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</si>
  <si>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</si>
  <si>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</si>
  <si>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</si>
  <si>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</si>
  <si>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</si>
  <si>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</si>
  <si>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</si>
  <si>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</si>
  <si>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</si>
  <si>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</si>
  <si>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</si>
  <si>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</si>
  <si>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</si>
  <si>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</si>
  <si>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</si>
  <si>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</si>
  <si>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</si>
  <si>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</si>
  <si>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</si>
  <si>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</si>
  <si>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</si>
  <si>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</si>
  <si>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</si>
  <si>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</si>
  <si>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</si>
  <si>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</si>
  <si>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</si>
  <si>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</si>
  <si>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</si>
  <si>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</si>
  <si>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</si>
  <si>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</si>
  <si>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</si>
  <si>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</si>
  <si>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</si>
  <si>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</si>
  <si>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</si>
  <si>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</si>
  <si>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</si>
  <si>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</si>
  <si>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</si>
  <si>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</si>
  <si>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</si>
  <si>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</si>
  <si>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</si>
  <si>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</si>
  <si>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</si>
  <si>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</si>
  <si>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</si>
  <si>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</si>
  <si>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</si>
  <si>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</si>
  <si>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</si>
  <si>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</si>
  <si>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</si>
  <si>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</si>
  <si>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</si>
  <si>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</si>
  <si>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</si>
  <si>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</si>
  <si>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</si>
  <si>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</si>
  <si>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</si>
  <si>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</si>
  <si>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</si>
  <si>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</si>
  <si>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</si>
  <si>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</si>
  <si>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</si>
  <si>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</si>
  <si>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</si>
  <si>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</si>
  <si>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</si>
  <si>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</si>
  <si>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</si>
  <si>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</si>
  <si>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</si>
  <si>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</si>
  <si>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</si>
  <si>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</si>
  <si>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</si>
  <si>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</si>
  <si>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</si>
  <si>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</si>
  <si>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</si>
  <si>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</si>
  <si>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</si>
  <si>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</si>
  <si>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</si>
  <si>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</si>
  <si>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</si>
  <si>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</si>
  <si>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</si>
  <si>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</si>
  <si>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</si>
  <si>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</si>
  <si>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</si>
  <si>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</si>
  <si>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</si>
  <si>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</si>
  <si>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</si>
  <si>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</si>
  <si>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</si>
  <si>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</si>
  <si>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</si>
  <si>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</si>
  <si>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</si>
  <si>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</si>
  <si>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</si>
  <si>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</si>
  <si>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</si>
  <si>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</si>
  <si>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</si>
  <si>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</si>
  <si>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</si>
  <si>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</si>
  <si>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</si>
  <si>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</si>
  <si>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</si>
  <si>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</si>
  <si>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</si>
  <si>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</si>
  <si>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</si>
  <si>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</si>
  <si>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</si>
  <si>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</si>
  <si>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</si>
  <si>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</si>
  <si>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</si>
  <si>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</si>
  <si>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</si>
  <si>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</si>
  <si>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</si>
  <si>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</si>
  <si>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</si>
  <si>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</si>
  <si>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</si>
  <si>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</si>
  <si>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</si>
  <si>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</si>
  <si>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</si>
  <si>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</si>
  <si>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</si>
  <si>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</si>
  <si>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</si>
  <si>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</si>
  <si>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</si>
  <si>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</si>
  <si>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</si>
  <si>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</si>
  <si>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</si>
  <si>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</si>
  <si>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</si>
  <si>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</si>
  <si>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</si>
  <si>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</si>
  <si>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</si>
  <si>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</si>
  <si>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</si>
  <si>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</si>
  <si>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</si>
  <si>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</si>
  <si>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</si>
  <si>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</si>
  <si>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</si>
  <si>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</si>
  <si>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</si>
  <si>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</si>
  <si>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</si>
  <si>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</si>
  <si>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</si>
  <si>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</si>
  <si>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</si>
  <si>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</si>
  <si>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</si>
  <si>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</si>
  <si>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</si>
  <si>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</si>
  <si>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</si>
  <si>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</si>
  <si>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</si>
  <si>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</si>
  <si>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</si>
  <si>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</si>
  <si>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</si>
  <si>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</si>
  <si>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</si>
  <si>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</si>
  <si>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</si>
  <si>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</si>
  <si>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</si>
  <si>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</si>
  <si>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</si>
  <si>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</si>
  <si>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</si>
  <si>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</si>
  <si>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</si>
  <si>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</si>
  <si>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</si>
  <si>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</si>
  <si>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</si>
  <si>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</si>
  <si>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</si>
  <si>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</si>
  <si>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</si>
  <si>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</si>
  <si>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</si>
  <si>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</si>
  <si>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</si>
  <si>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</si>
  <si>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</si>
  <si>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</si>
  <si>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</si>
  <si>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</si>
  <si>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</si>
  <si>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</si>
  <si>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</si>
  <si>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</si>
  <si>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</si>
  <si>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</si>
  <si>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</si>
  <si>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</si>
  <si>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</si>
  <si>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</si>
  <si>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</si>
  <si>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</si>
  <si>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</si>
  <si>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</si>
  <si>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</si>
  <si>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</si>
  <si>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</si>
  <si>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</si>
  <si>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</si>
  <si>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</si>
  <si>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</si>
  <si>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</si>
  <si>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</si>
  <si>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</si>
  <si>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</si>
  <si>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</si>
  <si>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</si>
  <si>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</si>
  <si>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</si>
  <si>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</si>
  <si>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</si>
  <si>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</si>
  <si>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</si>
  <si>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</si>
  <si>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</si>
  <si>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</si>
  <si>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</si>
  <si>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</si>
  <si>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</si>
  <si>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</si>
  <si>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</si>
  <si>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</si>
  <si>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</si>
  <si>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</si>
  <si>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</si>
  <si>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</si>
  <si>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</si>
  <si>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</si>
  <si>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</si>
  <si>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</si>
  <si>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</si>
  <si>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</si>
  <si>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</si>
  <si>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</si>
  <si>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</si>
  <si>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</si>
  <si>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</si>
  <si>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</si>
  <si>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</si>
  <si>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</si>
  <si>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</si>
  <si>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</si>
  <si>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</si>
  <si>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</si>
  <si>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</si>
  <si>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</si>
  <si>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</si>
  <si>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</si>
  <si>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</si>
  <si>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</si>
  <si>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</si>
  <si>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</si>
  <si>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</si>
  <si>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</si>
  <si>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</si>
  <si>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</si>
  <si>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</si>
  <si>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</si>
  <si>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</si>
  <si>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</si>
  <si>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</si>
  <si>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</si>
  <si>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</si>
  <si>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</si>
  <si>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</si>
  <si>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</si>
  <si>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</si>
  <si>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</si>
  <si>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</si>
  <si>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</si>
  <si>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</si>
  <si>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</si>
  <si>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</si>
  <si>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</si>
  <si>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</si>
  <si>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</si>
  <si>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</si>
  <si>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</si>
  <si>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</si>
  <si>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</si>
  <si>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</si>
  <si>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</si>
  <si>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</si>
  <si>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</si>
  <si>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</si>
  <si>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</si>
  <si>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</si>
  <si>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</si>
  <si>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</si>
  <si>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</si>
  <si>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</si>
  <si>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</si>
  <si>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</si>
  <si>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</si>
  <si>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</si>
  <si>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</si>
  <si>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</si>
  <si>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</si>
  <si>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</si>
  <si>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</si>
  <si>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</si>
  <si>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</si>
  <si>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</si>
  <si>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</si>
  <si>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</si>
  <si>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</si>
  <si>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</si>
  <si>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</si>
  <si>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</si>
  <si>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</si>
  <si>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</si>
  <si>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</si>
  <si>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</si>
  <si>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</si>
  <si>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</si>
  <si>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</si>
  <si>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</si>
  <si>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</si>
  <si>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</si>
  <si>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</si>
  <si>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</si>
  <si>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</si>
  <si>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</si>
  <si>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</si>
  <si>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</si>
  <si>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</si>
  <si>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</si>
  <si>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</si>
  <si>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</si>
  <si>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</si>
  <si>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</si>
  <si>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</si>
  <si>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</si>
  <si>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</si>
  <si>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</si>
  <si>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</si>
  <si>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</si>
  <si>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</si>
  <si>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</si>
  <si>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</si>
  <si>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</si>
  <si>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</si>
  <si>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</si>
  <si>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</si>
  <si>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</si>
  <si>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</si>
  <si>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</si>
  <si>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</si>
  <si>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</si>
  <si>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</si>
  <si>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</si>
  <si>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</si>
  <si>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</si>
  <si>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</si>
  <si>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</si>
  <si>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</si>
  <si>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</si>
  <si>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</si>
  <si>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</si>
  <si>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</si>
  <si>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</si>
  <si>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</si>
  <si>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</si>
  <si>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</si>
  <si>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</si>
  <si>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</si>
  <si>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</si>
  <si>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</si>
  <si>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</si>
  <si>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</si>
  <si>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</si>
  <si>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</si>
  <si>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</si>
  <si>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</si>
  <si>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</si>
  <si>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</si>
  <si>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</si>
  <si>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</si>
  <si>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</si>
  <si>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</si>
  <si>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</si>
  <si>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</si>
  <si>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</si>
  <si>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</si>
  <si>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</si>
  <si>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</si>
  <si>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</si>
  <si>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</si>
  <si>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</si>
  <si>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</si>
  <si>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</si>
  <si>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</si>
  <si>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</si>
  <si>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</si>
  <si>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</si>
  <si>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</si>
  <si>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</si>
  <si>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</si>
  <si>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</si>
  <si>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</si>
  <si>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</si>
  <si>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</si>
  <si>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</si>
  <si>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</si>
  <si>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</si>
  <si>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</si>
  <si>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</si>
  <si>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</si>
  <si>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</si>
  <si>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</si>
  <si>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</si>
  <si>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</si>
  <si>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</si>
  <si>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</si>
  <si>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</si>
  <si>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</si>
  <si>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</si>
  <si>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</si>
  <si>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</si>
  <si>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</si>
  <si>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</si>
  <si>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</si>
  <si>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</si>
  <si>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</si>
  <si>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</si>
  <si>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</si>
  <si>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</si>
  <si>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</si>
  <si>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</si>
  <si>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</si>
  <si>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</si>
  <si>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</si>
  <si>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</si>
  <si>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</si>
  <si>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</si>
  <si>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</si>
  <si>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</si>
  <si>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</si>
  <si>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</si>
  <si>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</si>
  <si>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</si>
  <si>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</si>
  <si>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</si>
  <si>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</si>
  <si>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</si>
  <si>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</si>
  <si>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</si>
  <si>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</si>
  <si>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</si>
  <si>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</si>
  <si>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</si>
  <si>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</si>
  <si>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</si>
  <si>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</si>
  <si>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</si>
  <si>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</si>
  <si>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</si>
  <si>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</si>
  <si>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</si>
  <si>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</si>
  <si>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</si>
  <si>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</si>
  <si>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</si>
  <si>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</si>
  <si>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</si>
  <si>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</si>
  <si>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</si>
  <si>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</si>
  <si>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</si>
  <si>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</si>
  <si>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</si>
  <si>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</si>
  <si>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</si>
  <si>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</si>
  <si>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</si>
  <si>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</si>
  <si>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</si>
  <si>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</si>
  <si>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</si>
  <si>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</si>
  <si>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</si>
  <si>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</si>
  <si>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</si>
  <si>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</si>
  <si>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</si>
  <si>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</si>
  <si>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</si>
  <si>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</si>
  <si>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</si>
  <si>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</si>
  <si>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</si>
  <si>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</si>
  <si>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</si>
  <si>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</si>
  <si>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</si>
  <si>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</si>
  <si>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</si>
  <si>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</si>
  <si>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</si>
  <si>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</si>
  <si>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</si>
  <si>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</si>
  <si>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</si>
  <si>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</si>
  <si>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</si>
  <si>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</si>
  <si>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</si>
  <si>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</si>
  <si>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</si>
  <si>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</si>
  <si>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</si>
  <si>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</si>
  <si>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</si>
  <si>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</si>
  <si>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</si>
  <si>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</si>
  <si>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</si>
  <si>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</si>
  <si>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</si>
  <si>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</si>
  <si>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</si>
  <si>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</si>
  <si>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</si>
  <si>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</si>
  <si>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</si>
  <si>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</si>
  <si>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</si>
  <si>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</si>
  <si>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</si>
  <si>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</si>
  <si>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</si>
  <si>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</si>
  <si>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</si>
  <si>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</si>
  <si>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</si>
  <si>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</si>
  <si>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</si>
  <si>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</si>
  <si>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</si>
  <si>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</si>
  <si>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</si>
  <si>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</si>
  <si>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</si>
  <si>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</si>
  <si>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</si>
  <si>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</si>
  <si>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</si>
  <si>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</si>
  <si>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</si>
  <si>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</si>
  <si>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</si>
  <si>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</si>
  <si>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</si>
  <si>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</si>
  <si>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</si>
  <si>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</si>
  <si>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</si>
  <si>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</si>
  <si>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</si>
  <si>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</si>
  <si>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</si>
  <si>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</si>
  <si>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</si>
  <si>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</si>
  <si>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</si>
  <si>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</si>
  <si>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</si>
  <si>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</si>
  <si>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</si>
  <si>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</si>
  <si>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</si>
  <si>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</si>
  <si>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</si>
  <si>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</si>
  <si>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</si>
  <si>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</si>
  <si>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</si>
  <si>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</si>
  <si>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</si>
  <si>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</si>
  <si>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</si>
  <si>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</si>
  <si>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</si>
  <si>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</si>
  <si>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</si>
  <si>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</si>
  <si>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</si>
  <si>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</si>
  <si>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</si>
  <si>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</si>
  <si>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</si>
  <si>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</si>
  <si>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</si>
  <si>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</si>
  <si>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</si>
  <si>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</si>
  <si>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</si>
  <si>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</si>
  <si>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</si>
  <si>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</si>
  <si>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</si>
  <si>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</si>
  <si>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</si>
  <si>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</si>
  <si>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</si>
  <si>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</si>
  <si>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</si>
  <si>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</si>
  <si>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</si>
  <si>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</si>
  <si>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</si>
  <si>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</si>
  <si>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</si>
  <si>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</si>
  <si>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</si>
  <si>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</si>
  <si>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</si>
  <si>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</si>
  <si>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</si>
  <si>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</si>
  <si>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</si>
  <si>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</si>
  <si>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</si>
  <si>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</si>
  <si>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</si>
  <si>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</si>
  <si>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</si>
  <si>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</si>
  <si>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</si>
  <si>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</si>
  <si>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</si>
  <si>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</si>
  <si>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</si>
  <si>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</si>
  <si>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</si>
  <si>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</si>
  <si>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</si>
  <si>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</si>
  <si>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</si>
  <si>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</si>
  <si>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</si>
  <si>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</si>
  <si>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</si>
  <si>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</si>
  <si>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</si>
  <si>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</si>
  <si>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</si>
  <si>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</si>
  <si>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</si>
  <si>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</si>
  <si>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</si>
  <si>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</si>
  <si>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</si>
  <si>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</si>
  <si>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</si>
  <si>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</si>
  <si>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</si>
  <si>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</si>
  <si>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</si>
  <si>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</si>
  <si>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</si>
  <si>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</si>
  <si>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</si>
  <si>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</si>
  <si>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</si>
  <si>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</si>
  <si>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</si>
  <si>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</si>
  <si>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</si>
  <si>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</si>
  <si>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</si>
  <si>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</si>
  <si>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</si>
  <si>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</si>
  <si>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</si>
  <si>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</si>
  <si>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</si>
  <si>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</si>
  <si>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</si>
  <si>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</si>
  <si>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</si>
  <si>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</si>
  <si>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</si>
  <si>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</si>
  <si>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</si>
  <si>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</si>
  <si>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</si>
  <si>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</si>
  <si>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</si>
  <si>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</si>
  <si>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</si>
  <si>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</si>
  <si>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</si>
  <si>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</si>
  <si>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</si>
  <si>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</si>
  <si>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</si>
  <si>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</si>
  <si>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</si>
  <si>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</si>
  <si>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</si>
  <si>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</si>
  <si>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</si>
  <si>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</si>
  <si>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</si>
  <si>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</si>
  <si>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</si>
  <si>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</si>
  <si>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</si>
  <si>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</si>
  <si>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</si>
  <si>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</si>
  <si>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</si>
  <si>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</si>
  <si>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</si>
  <si>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</si>
  <si>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</si>
  <si>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</si>
  <si>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</si>
  <si>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</si>
  <si>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</si>
  <si>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</si>
  <si>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</si>
  <si>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</si>
  <si>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</si>
  <si>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</si>
  <si>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</si>
  <si>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</si>
  <si>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</si>
  <si>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</si>
  <si>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</si>
  <si>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</si>
  <si>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</si>
  <si>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</si>
  <si>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</si>
  <si>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</si>
  <si>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</si>
  <si>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</si>
  <si>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</si>
  <si>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</si>
  <si>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</si>
  <si>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</si>
  <si>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</si>
  <si>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</si>
  <si>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</si>
  <si>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</si>
  <si>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</si>
  <si>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</si>
  <si>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</si>
  <si>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</si>
  <si>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</si>
  <si>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</si>
  <si>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</si>
  <si>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</si>
  <si>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</si>
  <si>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</si>
  <si>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</si>
  <si>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</si>
  <si>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</si>
  <si>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</si>
  <si>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</si>
  <si>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</si>
  <si>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</si>
  <si>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</si>
  <si>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</si>
  <si>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</si>
  <si>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</si>
  <si>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</si>
  <si>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</si>
  <si>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</si>
  <si>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</si>
  <si>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</si>
  <si>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</si>
  <si>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</si>
  <si>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</si>
  <si>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</si>
  <si>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</si>
  <si>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</si>
  <si>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</si>
  <si>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</si>
  <si>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</si>
  <si>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</si>
  <si>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</si>
  <si>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</si>
  <si>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</si>
  <si>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</si>
  <si>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</si>
  <si>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</si>
  <si>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</si>
  <si>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</si>
  <si>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</si>
  <si>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</si>
  <si>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</si>
  <si>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</si>
  <si>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</si>
  <si>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</si>
  <si>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</si>
  <si>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</si>
  <si>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</si>
  <si>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</si>
  <si>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</si>
  <si>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</si>
  <si>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</si>
  <si>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</si>
  <si>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</si>
  <si>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</si>
  <si>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</si>
  <si>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</si>
  <si>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</si>
  <si>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</si>
  <si>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</si>
  <si>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</si>
  <si>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</si>
  <si>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</si>
  <si>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</si>
  <si>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</si>
  <si>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</si>
  <si>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</si>
  <si>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</si>
  <si>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</si>
  <si>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</si>
  <si>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</si>
  <si>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</si>
  <si>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</si>
  <si>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</si>
  <si>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</si>
  <si>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</si>
  <si>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</si>
  <si>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</si>
  <si>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</si>
  <si>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</si>
  <si>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</si>
  <si>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</si>
  <si>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</si>
  <si>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</si>
  <si>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</si>
  <si>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</si>
  <si>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</si>
  <si>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</si>
  <si>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</si>
  <si>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</si>
  <si>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</si>
  <si>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</si>
  <si>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</si>
  <si>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</si>
  <si>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</si>
  <si>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</si>
  <si>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</si>
  <si>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</si>
  <si>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</si>
  <si>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</si>
  <si>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</si>
  <si>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</si>
  <si>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</si>
  <si>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</si>
  <si>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</si>
  <si>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</si>
  <si>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</si>
  <si>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</si>
  <si>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</si>
  <si>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</si>
  <si>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</si>
  <si>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</si>
  <si>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</si>
  <si>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</si>
  <si>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</si>
  <si>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</si>
  <si>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</si>
  <si>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</si>
  <si>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</si>
  <si>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</si>
  <si>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</si>
  <si>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</si>
  <si>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</si>
  <si>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</si>
  <si>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</si>
  <si>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</si>
  <si>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</si>
  <si>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</si>
  <si>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</si>
  <si>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</si>
  <si>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</si>
  <si>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</si>
  <si>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</si>
  <si>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</si>
  <si>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</si>
  <si>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</si>
  <si>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</si>
  <si>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</si>
  <si>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</si>
  <si>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</si>
  <si>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</si>
  <si>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</si>
  <si>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</si>
  <si>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</si>
  <si>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</si>
  <si>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</si>
  <si>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</si>
  <si>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</si>
  <si>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</si>
  <si>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</si>
  <si>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</si>
  <si>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</si>
  <si>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</si>
  <si>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</si>
  <si>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</si>
  <si>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</si>
  <si>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</si>
  <si>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</si>
  <si>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</si>
  <si>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</si>
  <si>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</si>
  <si>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</si>
  <si>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</si>
  <si>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</si>
  <si>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</si>
  <si>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</si>
  <si>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</si>
  <si>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</si>
  <si>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</si>
  <si>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</si>
  <si>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</si>
  <si>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</si>
  <si>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</si>
  <si>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</si>
  <si>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</si>
  <si>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</si>
  <si>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</si>
  <si>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</si>
  <si>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</si>
  <si>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</si>
  <si>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</si>
  <si>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</si>
  <si>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</si>
  <si>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</si>
  <si>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</si>
  <si>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</si>
  <si>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</si>
  <si>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</si>
  <si>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</si>
  <si>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</si>
  <si>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</si>
  <si>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</si>
  <si>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</si>
  <si>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</si>
  <si>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</si>
  <si>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</si>
  <si>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</si>
  <si>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</si>
  <si>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</si>
  <si>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</si>
  <si>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</si>
  <si>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</si>
  <si>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</si>
  <si>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</si>
  <si>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</si>
  <si>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</si>
  <si>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</si>
  <si>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</si>
  <si>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</si>
  <si>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</si>
  <si>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</si>
  <si>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</si>
  <si>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</si>
  <si>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</si>
  <si>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</si>
  <si>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</si>
  <si>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</si>
  <si>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</si>
  <si>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</si>
  <si>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</si>
  <si>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</si>
  <si>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</si>
  <si>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</si>
  <si>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</si>
  <si>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</si>
  <si>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</si>
  <si>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</si>
  <si>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</si>
  <si>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</si>
  <si>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</si>
  <si>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</si>
  <si>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</si>
  <si>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</si>
  <si>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</si>
  <si>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</si>
  <si>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</si>
  <si>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</si>
  <si>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</si>
  <si>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</si>
  <si>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</si>
  <si>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</si>
  <si>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</si>
  <si>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</si>
  <si>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</si>
  <si>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</si>
  <si>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</si>
  <si>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</si>
  <si>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</si>
  <si>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</si>
  <si>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</si>
  <si>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</si>
  <si>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</si>
  <si>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</si>
  <si>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</si>
  <si>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</si>
  <si>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</si>
  <si>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</si>
  <si>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</si>
  <si>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</si>
  <si>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</si>
  <si>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</si>
  <si>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</si>
  <si>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</si>
  <si>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</si>
  <si>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</si>
  <si>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</si>
  <si>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</si>
  <si>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</si>
  <si>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</si>
  <si>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</si>
  <si>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</si>
  <si>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</si>
  <si>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</si>
  <si>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</si>
  <si>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</si>
  <si>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</si>
  <si>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</si>
  <si>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</si>
  <si>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</si>
  <si>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</si>
  <si>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</si>
  <si>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</si>
  <si>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</si>
  <si>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</si>
  <si>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</si>
  <si>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</si>
  <si>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</si>
  <si>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</si>
  <si>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</si>
  <si>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</si>
  <si>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</si>
  <si>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</si>
  <si>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</si>
  <si>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</si>
  <si>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</si>
  <si>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</si>
  <si>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</si>
  <si>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</si>
  <si>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</si>
  <si>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</si>
  <si>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</si>
  <si>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</si>
  <si>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</si>
  <si>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</si>
  <si>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</si>
  <si>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</si>
  <si>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</si>
  <si>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</si>
  <si>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</si>
  <si>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</si>
  <si>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</si>
  <si>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</si>
  <si>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</si>
  <si>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</si>
  <si>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</si>
  <si>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</si>
  <si>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</si>
  <si>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</si>
  <si>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</si>
  <si>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</si>
  <si>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</si>
  <si>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</si>
  <si>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</si>
  <si>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</si>
  <si>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</si>
  <si>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</si>
  <si>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</si>
  <si>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</si>
  <si>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</si>
  <si>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</si>
  <si>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</si>
  <si>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</si>
  <si>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</si>
  <si>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</si>
  <si>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</si>
  <si>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</si>
  <si>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</si>
  <si>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</si>
  <si>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</si>
  <si>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</si>
  <si>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</si>
  <si>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</si>
  <si>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</si>
  <si>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</si>
  <si>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</si>
  <si>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</si>
  <si>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</si>
  <si>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</si>
  <si>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</si>
  <si>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</si>
  <si>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</si>
  <si>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</si>
  <si>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</si>
  <si>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</si>
  <si>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</si>
  <si>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</si>
  <si>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</si>
  <si>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</si>
  <si>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</si>
  <si>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</si>
  <si>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</si>
  <si>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</si>
  <si>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</si>
  <si>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</si>
  <si>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</si>
  <si>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</si>
  <si>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</si>
  <si>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</si>
  <si>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</si>
  <si>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</si>
  <si>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</si>
  <si>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</si>
  <si>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</si>
  <si>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</si>
  <si>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</si>
  <si>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</si>
  <si>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</si>
  <si>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</si>
  <si>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</si>
  <si>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</si>
  <si>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</si>
  <si>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</si>
  <si>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</si>
  <si>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</si>
  <si>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</si>
  <si>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</si>
  <si>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</si>
  <si>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</si>
  <si>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</si>
  <si>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</si>
  <si>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</si>
  <si>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</si>
  <si>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</si>
  <si>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</si>
  <si>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</si>
  <si>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</si>
  <si>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</si>
  <si>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</si>
  <si>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</si>
  <si>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</si>
  <si>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</si>
  <si>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</si>
  <si>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</si>
  <si>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</si>
  <si>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</si>
  <si>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</si>
  <si>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</si>
  <si>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</si>
  <si>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</si>
  <si>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</si>
  <si>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</si>
  <si>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</si>
  <si>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</si>
  <si>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</si>
  <si>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</si>
  <si>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</si>
  <si>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</si>
  <si>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</si>
  <si>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</si>
  <si>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</si>
  <si>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</si>
  <si>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</si>
  <si>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</si>
  <si>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</si>
  <si>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</si>
  <si>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</si>
  <si>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</si>
  <si>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</si>
  <si>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</si>
  <si>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</si>
  <si>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</si>
  <si>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</si>
  <si>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</si>
  <si>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</si>
  <si>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</si>
  <si>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</si>
  <si>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</si>
  <si>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</si>
  <si>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</si>
  <si>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</si>
  <si>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</si>
  <si>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</si>
  <si>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</si>
  <si>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</si>
  <si>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</si>
  <si>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</si>
  <si>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</si>
  <si>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</si>
  <si>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</si>
  <si>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</si>
  <si>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</si>
  <si>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</si>
  <si>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</si>
  <si>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</si>
  <si>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</si>
  <si>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</si>
  <si>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</si>
  <si>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</si>
  <si>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</si>
  <si>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</si>
  <si>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</si>
  <si>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</si>
  <si>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</si>
  <si>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</si>
  <si>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</si>
  <si>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</si>
  <si>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</si>
  <si>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</si>
  <si>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</si>
  <si>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</si>
  <si>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</si>
  <si>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</si>
  <si>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</si>
  <si>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</si>
  <si>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</si>
  <si>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</si>
  <si>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</si>
  <si>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</si>
  <si>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</si>
  <si>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</si>
  <si>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</si>
  <si>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</si>
  <si>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</si>
  <si>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</si>
  <si>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</si>
  <si>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</si>
  <si>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</si>
  <si>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</si>
  <si>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</si>
  <si>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</si>
  <si>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</si>
  <si>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</si>
  <si>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</si>
  <si>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</si>
  <si>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</si>
  <si>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</si>
  <si>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</si>
  <si>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</si>
  <si>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</si>
  <si>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</si>
  <si>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</si>
  <si>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</si>
  <si>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</si>
  <si>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</si>
  <si>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</si>
  <si>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</si>
  <si>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</si>
  <si>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</si>
  <si>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</si>
  <si>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</si>
  <si>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</si>
  <si>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</si>
  <si>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</si>
  <si>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</si>
  <si>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</si>
  <si>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</si>
  <si>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</si>
  <si>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</si>
  <si>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</si>
  <si>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</si>
  <si>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</si>
  <si>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</si>
  <si>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</si>
  <si>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</si>
  <si>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</si>
  <si>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</si>
  <si>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</si>
  <si>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</si>
  <si>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</si>
  <si>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</si>
  <si>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</si>
  <si>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</si>
  <si>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</si>
  <si>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</si>
  <si>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</si>
  <si>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</si>
  <si>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</si>
  <si>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</si>
  <si>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</si>
  <si>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</si>
  <si>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</si>
  <si>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</si>
  <si>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</si>
  <si>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</si>
  <si>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</si>
  <si>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</si>
  <si>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</si>
  <si>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</si>
  <si>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</si>
  <si>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</si>
  <si>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</si>
  <si>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</si>
  <si>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</si>
  <si>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</si>
  <si>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</si>
  <si>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</si>
  <si>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</si>
  <si>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</si>
  <si>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</si>
  <si>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</si>
  <si>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</si>
  <si>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</si>
  <si>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</si>
  <si>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</si>
  <si>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</si>
  <si>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</si>
  <si>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</si>
  <si>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</si>
  <si>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</si>
  <si>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</si>
  <si>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</si>
  <si>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</si>
  <si>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</si>
  <si>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</si>
  <si>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</si>
  <si>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</si>
  <si>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</si>
  <si>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</si>
  <si>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</si>
  <si>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</si>
  <si>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</si>
  <si>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</si>
  <si>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</si>
  <si>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</si>
  <si>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</si>
  <si>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</si>
  <si>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</si>
  <si>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</si>
  <si>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</si>
  <si>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</si>
  <si>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</si>
  <si>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</si>
  <si>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</si>
  <si>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</si>
  <si>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</si>
  <si>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</si>
  <si>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</si>
  <si>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</si>
  <si>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</si>
  <si>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</si>
  <si>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</si>
  <si>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</si>
  <si>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</si>
  <si>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</si>
  <si>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</si>
  <si>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</si>
  <si>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</si>
  <si>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</si>
  <si>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</si>
  <si>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</si>
  <si>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</si>
  <si>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</si>
  <si>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</si>
  <si>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</si>
  <si>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</si>
  <si>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</si>
  <si>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</si>
  <si>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</si>
  <si>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</si>
  <si>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</si>
  <si>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</si>
  <si>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</si>
  <si>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</si>
  <si>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</si>
  <si>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</si>
  <si>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</si>
  <si>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</si>
  <si>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</si>
  <si>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</si>
  <si>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</si>
  <si>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</si>
  <si>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</si>
  <si>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</si>
  <si>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</si>
  <si>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</si>
  <si>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</si>
  <si>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</si>
  <si>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</si>
  <si>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</si>
  <si>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</si>
  <si>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</si>
  <si>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</si>
  <si>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</si>
  <si>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</si>
  <si>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</si>
  <si>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</si>
  <si>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</si>
  <si>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</si>
  <si>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</si>
  <si>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</si>
  <si>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</si>
  <si>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</si>
  <si>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</si>
  <si>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</si>
  <si>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</si>
  <si>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</si>
  <si>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</si>
  <si>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</si>
  <si>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</si>
  <si>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</si>
  <si>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</si>
  <si>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</si>
  <si>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</si>
  <si>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</si>
  <si>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</si>
  <si>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</si>
  <si>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</si>
  <si>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</si>
  <si>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</si>
  <si>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</si>
  <si>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</si>
  <si>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</si>
  <si>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</si>
  <si>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</si>
  <si>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</si>
  <si>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</si>
  <si>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</si>
  <si>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</si>
  <si>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</si>
  <si>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</si>
  <si>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</si>
  <si>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</si>
  <si>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</si>
  <si>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</si>
  <si>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</si>
  <si>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</si>
  <si>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</si>
  <si>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</si>
  <si>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</si>
  <si>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</si>
  <si>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</si>
  <si>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</si>
  <si>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</si>
  <si>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</si>
  <si>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</si>
  <si>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</si>
  <si>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</si>
  <si>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</si>
  <si>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</si>
  <si>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</si>
  <si>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</si>
  <si>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</si>
  <si>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</si>
  <si>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</si>
  <si>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</si>
  <si>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</si>
  <si>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</si>
  <si>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</si>
  <si>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</si>
  <si>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</si>
  <si>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</si>
  <si>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</si>
  <si>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</si>
  <si>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</si>
  <si>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</si>
  <si>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</si>
  <si>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</si>
  <si>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</si>
  <si>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</si>
  <si>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</si>
  <si>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</si>
  <si>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</si>
  <si>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</si>
  <si>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</si>
  <si>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</si>
  <si>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</si>
  <si>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</si>
  <si>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</si>
  <si>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</si>
  <si>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</si>
  <si>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</si>
  <si>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</si>
  <si>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</si>
  <si>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</si>
  <si>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</si>
  <si>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</si>
  <si>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</si>
  <si>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</si>
  <si>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</si>
  <si>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</si>
  <si>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</si>
  <si>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</si>
  <si>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</si>
  <si>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</si>
  <si>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</si>
  <si>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</si>
  <si>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</si>
  <si>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</si>
  <si>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</si>
  <si>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</si>
  <si>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</si>
  <si>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</si>
  <si>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</si>
  <si>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</si>
  <si>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</si>
  <si>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</si>
  <si>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</si>
  <si>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</si>
  <si>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</si>
  <si>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</si>
  <si>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</si>
  <si>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</si>
  <si>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</si>
  <si>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</si>
  <si>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</si>
  <si>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</si>
  <si>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</si>
  <si>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</si>
  <si>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</si>
  <si>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</si>
  <si>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</si>
  <si>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</si>
  <si>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</si>
  <si>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</si>
  <si>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</si>
  <si>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</si>
  <si>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</si>
  <si>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</si>
  <si>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</si>
  <si>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</si>
  <si>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</si>
  <si>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</si>
  <si>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</si>
  <si>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</si>
  <si>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</si>
  <si>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</si>
  <si>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</si>
  <si>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</si>
  <si>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</si>
  <si>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</si>
  <si>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</si>
  <si>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</si>
  <si>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</si>
  <si>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</si>
  <si>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</si>
  <si>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</si>
  <si>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</si>
  <si>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</si>
  <si>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</si>
  <si>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</si>
  <si>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</si>
  <si>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</si>
  <si>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</si>
  <si>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</si>
  <si>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</si>
  <si>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</si>
  <si>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</si>
  <si>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</si>
  <si>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</si>
  <si>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</si>
  <si>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</si>
  <si>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</si>
  <si>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</si>
  <si>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</si>
  <si>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</si>
  <si>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</si>
  <si>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</si>
  <si>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</si>
  <si>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</si>
  <si>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television</t>
  </si>
  <si>
    <t>pop</t>
  </si>
  <si>
    <t>hardware</t>
  </si>
  <si>
    <t>plays</t>
  </si>
  <si>
    <t>Column Labels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</si>
  <si>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</si>
  <si>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</si>
  <si>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</si>
  <si>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</si>
  <si>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</si>
  <si>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</si>
  <si>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</si>
  <si>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</si>
  <si>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</si>
  <si>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</si>
  <si>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</si>
  <si>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</si>
  <si>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</si>
  <si>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</si>
  <si>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</si>
  <si>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</si>
  <si>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</si>
  <si>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</si>
  <si>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</si>
  <si>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</si>
  <si>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</si>
  <si>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</si>
  <si>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</si>
  <si>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</si>
  <si>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</si>
  <si>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</si>
  <si>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</si>
  <si>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</si>
  <si>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</si>
  <si>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</si>
  <si>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</si>
  <si>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</si>
  <si>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</si>
  <si>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</si>
  <si>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</si>
  <si>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</si>
  <si>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</si>
  <si>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</si>
  <si>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</si>
  <si>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</si>
  <si>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</si>
  <si>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</si>
  <si>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</si>
  <si>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</si>
  <si>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</si>
  <si>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</si>
  <si>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</si>
  <si>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</si>
  <si>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</si>
  <si>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</si>
  <si>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</si>
  <si>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</si>
  <si>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</si>
  <si>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</si>
  <si>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</si>
  <si>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</si>
  <si>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</si>
  <si>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</si>
  <si>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</si>
  <si>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</si>
  <si>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</si>
  <si>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</si>
  <si>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</si>
  <si>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</si>
  <si>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</si>
  <si>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</si>
  <si>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</si>
  <si>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</si>
  <si>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</si>
  <si>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</si>
  <si>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</si>
  <si>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</si>
  <si>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</si>
  <si>
    <t>Outcome</t>
  </si>
  <si>
    <t>Successful</t>
  </si>
  <si>
    <t>Unsuccessful</t>
  </si>
  <si>
    <t>Std Dev of number of backers.</t>
  </si>
  <si>
    <t>Mean number of backers.</t>
  </si>
  <si>
    <t xml:space="preserve"> Median number of backers.</t>
  </si>
  <si>
    <t xml:space="preserve"> Minimum number of backers.</t>
  </si>
  <si>
    <t xml:space="preserve"> Maximum number of backers.</t>
  </si>
  <si>
    <t xml:space="preserve"> Variance of  number of backers.</t>
  </si>
  <si>
    <t xml:space="preserve">Median would be more meaningful since the standard deviation is fairly high. The mean includes a couple outliers with a high number of backers. </t>
  </si>
  <si>
    <t>There is more variability with successful campaigns. This makes sense because of how spread apart the dvalues for backers were as shown in the variance and the standard devation.</t>
  </si>
  <si>
    <t>Q1</t>
  </si>
  <si>
    <t>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</si>
</sst>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Ed.xlsx]Category Pivot!PivotTable2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A-4321-8AB2-E64FE7A89F9A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A-4321-8AB2-E64FE7A89F9A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A-4321-8AB2-E64FE7A89F9A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6A-4321-8AB2-E64FE7A89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3688304"/>
        <c:axId val="1141676880"/>
      </c:barChart>
      <c:catAx>
        <c:axId val="125368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676880"/>
        <c:crosses val="autoZero"/>
        <c:auto val="1"/>
        <c:lblAlgn val="ctr"/>
        <c:lblOffset val="100"/>
        <c:noMultiLvlLbl val="0"/>
      </c:catAx>
      <c:valAx>
        <c:axId val="114167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68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Ed.xlsx]Sub 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1-4BB1-A821-143DEA21278D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71-4BB1-A821-143DEA21278D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71-4BB1-A821-143DEA21278D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71-4BB1-A821-143DEA21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4379152"/>
        <c:axId val="1502470896"/>
      </c:barChart>
      <c:catAx>
        <c:axId val="125437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470896"/>
        <c:crosses val="autoZero"/>
        <c:auto val="1"/>
        <c:lblAlgn val="ctr"/>
        <c:lblOffset val="100"/>
        <c:noMultiLvlLbl val="0"/>
      </c:catAx>
      <c:valAx>
        <c:axId val="150247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37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Ed.xlsx]Date Pivots!PivotTable5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AD-4D12-99C2-B1A46335ABFA}"/>
            </c:ext>
          </c:extLst>
        </c:ser>
        <c:ser>
          <c:idx val="1"/>
          <c:order val="1"/>
          <c:tx>
            <c:strRef>
              <c:f>'Date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AD-4D12-99C2-B1A46335ABFA}"/>
            </c:ext>
          </c:extLst>
        </c:ser>
        <c:ser>
          <c:idx val="2"/>
          <c:order val="2"/>
          <c:tx>
            <c:strRef>
              <c:f>'Date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AD-4D12-99C2-B1A46335ABFA}"/>
            </c:ext>
          </c:extLst>
        </c:ser>
        <c:ser>
          <c:idx val="3"/>
          <c:order val="3"/>
          <c:tx>
            <c:strRef>
              <c:f>'Date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AD-4D12-99C2-B1A46335A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866448"/>
        <c:axId val="1502472560"/>
      </c:lineChart>
      <c:catAx>
        <c:axId val="146886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472560"/>
        <c:crosses val="autoZero"/>
        <c:auto val="1"/>
        <c:lblAlgn val="ctr"/>
        <c:lblOffset val="100"/>
        <c:noMultiLvlLbl val="0"/>
      </c:catAx>
      <c:valAx>
        <c:axId val="150247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86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2-4B54-88CD-5F8E1A7D48C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2-4B54-88CD-5F8E1A7D48C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2-4B54-88CD-5F8E1A7D4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524400"/>
        <c:axId val="1224159712"/>
      </c:lineChart>
      <c:catAx>
        <c:axId val="149952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159712"/>
        <c:crosses val="autoZero"/>
        <c:auto val="1"/>
        <c:lblAlgn val="ctr"/>
        <c:lblOffset val="100"/>
        <c:noMultiLvlLbl val="0"/>
      </c:catAx>
      <c:valAx>
        <c:axId val="12241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2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1</xdr:row>
      <xdr:rowOff>14287</xdr:rowOff>
    </xdr:from>
    <xdr:to>
      <xdr:col>20</xdr:col>
      <xdr:colOff>266699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E71C1-58F9-4770-A22F-9DA801CF6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271461</xdr:colOff>
      <xdr:row>2</xdr:row>
      <xdr:rowOff>147636</xdr:rowOff>
    </xdr:from>
    <xdr:to>
      <xdr:col>24</xdr:col>
      <xdr:colOff>323850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D2755-0ECE-47EB-8670-402B7EB18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3</xdr:row>
      <xdr:rowOff>71437</xdr:rowOff>
    </xdr:from>
    <xdr:to>
      <xdr:col>19</xdr:col>
      <xdr:colOff>552450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F1541F-BB9A-499A-A00B-F4CCA7B18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15</xdr:row>
      <xdr:rowOff>33336</xdr:rowOff>
    </xdr:from>
    <xdr:to>
      <xdr:col>9</xdr:col>
      <xdr:colOff>228599</xdr:colOff>
      <xdr:row>36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D6E41-A554-4B10-881B-72966AA14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94" refreshedDate="44086.892171064814" createdVersion="6" refreshedVersion="6" minRefreshableVersion="3" recordCount="4114" xr:uid="{A095C68C-21FC-4F73-AB63-DD1E75F049B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AD0C0-FA95-490D-8325-054896BA6272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3F010-6F1C-4032-BC70-B053F6301BC2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74">
        <item m="1" x="44"/>
        <item m="1" x="42"/>
        <item m="1" x="50"/>
        <item x="5"/>
        <item x="25"/>
        <item x="16"/>
        <item m="1" x="70"/>
        <item m="1" x="51"/>
        <item m="1" x="63"/>
        <item x="39"/>
        <item x="35"/>
        <item m="1" x="65"/>
        <item x="4"/>
        <item x="3"/>
        <item m="1" x="57"/>
        <item x="15"/>
        <item m="1" x="60"/>
        <item x="28"/>
        <item x="10"/>
        <item x="19"/>
        <item x="29"/>
        <item x="30"/>
        <item m="1" x="49"/>
        <item m="1" x="48"/>
        <item m="1" x="45"/>
        <item m="1" x="62"/>
        <item m="1" x="58"/>
        <item x="14"/>
        <item m="1" x="59"/>
        <item x="13"/>
        <item m="1" x="71"/>
        <item m="1" x="68"/>
        <item m="1" x="53"/>
        <item x="37"/>
        <item m="1" x="64"/>
        <item x="12"/>
        <item x="18"/>
        <item x="40"/>
        <item x="24"/>
        <item m="1" x="43"/>
        <item x="9"/>
        <item m="1" x="54"/>
        <item m="1" x="66"/>
        <item m="1" x="72"/>
        <item x="31"/>
        <item x="20"/>
        <item x="26"/>
        <item x="6"/>
        <item m="1" x="47"/>
        <item x="27"/>
        <item x="23"/>
        <item x="34"/>
        <item x="11"/>
        <item m="1" x="69"/>
        <item m="1" x="46"/>
        <item x="2"/>
        <item x="1"/>
        <item m="1" x="41"/>
        <item m="1" x="67"/>
        <item m="1" x="52"/>
        <item m="1" x="55"/>
        <item x="33"/>
        <item x="36"/>
        <item x="38"/>
        <item x="32"/>
        <item m="1" x="56"/>
        <item x="0"/>
        <item x="22"/>
        <item m="1" x="61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47"/>
    </i>
    <i>
      <x v="52"/>
    </i>
    <i>
      <x v="12"/>
    </i>
    <i>
      <x v="27"/>
    </i>
    <i>
      <x v="21"/>
    </i>
    <i>
      <x v="45"/>
    </i>
    <i>
      <x v="63"/>
    </i>
    <i>
      <x v="64"/>
    </i>
    <i>
      <x v="37"/>
    </i>
    <i>
      <x v="66"/>
    </i>
    <i>
      <x v="56"/>
    </i>
    <i>
      <x v="40"/>
    </i>
    <i>
      <x v="62"/>
    </i>
    <i>
      <x v="15"/>
    </i>
    <i>
      <x v="10"/>
    </i>
    <i>
      <x v="49"/>
    </i>
    <i>
      <x v="61"/>
    </i>
    <i>
      <x v="70"/>
    </i>
    <i>
      <x v="35"/>
    </i>
    <i>
      <x v="50"/>
    </i>
    <i>
      <x v="33"/>
    </i>
    <i>
      <x v="69"/>
    </i>
    <i>
      <x v="44"/>
    </i>
    <i>
      <x v="3"/>
    </i>
    <i>
      <x v="4"/>
    </i>
    <i>
      <x v="20"/>
    </i>
    <i>
      <x v="46"/>
    </i>
    <i>
      <x v="71"/>
    </i>
    <i>
      <x v="13"/>
    </i>
    <i>
      <x v="36"/>
    </i>
    <i>
      <x v="29"/>
    </i>
    <i>
      <x v="18"/>
    </i>
    <i>
      <x v="19"/>
    </i>
    <i>
      <x v="5"/>
    </i>
    <i>
      <x v="67"/>
    </i>
    <i>
      <x v="51"/>
    </i>
    <i>
      <x v="38"/>
    </i>
    <i>
      <x v="9"/>
    </i>
    <i>
      <x v="72"/>
    </i>
    <i>
      <x v="55"/>
    </i>
    <i>
      <x v="1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24D5D-F699-44A0-BAAA-27319BF4B951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5" x14ac:dyDescent="0.25"/>
  <cols>
    <col min="1" max="1" width="6.85546875" bestFit="1" customWidth="1"/>
    <col min="2" max="2" width="43" style="3" bestFit="1" customWidth="1"/>
    <col min="3" max="3" width="49.28515625" style="3" bestFit="1" customWidth="1"/>
    <col min="4" max="4" width="13.42578125" bestFit="1" customWidth="1"/>
    <col min="5" max="5" width="14.7109375" bestFit="1" customWidth="1"/>
    <col min="6" max="6" width="11.285156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2" width="16.28515625" style="11" customWidth="1"/>
    <col min="13" max="13" width="14.42578125" bestFit="1" customWidth="1"/>
    <col min="14" max="14" width="19.5703125" bestFit="1" customWidth="1"/>
    <col min="15" max="15" width="13.140625" bestFit="1" customWidth="1"/>
    <col min="16" max="16" width="36.28515625" bestFit="1" customWidth="1"/>
    <col min="17" max="17" width="15.140625" bestFit="1" customWidth="1"/>
    <col min="18" max="18" width="17" bestFit="1" customWidth="1"/>
    <col min="19" max="19" width="12.28515625" bestFit="1" customWidth="1"/>
    <col min="20" max="20" width="1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(((J2/60)/60)/24)+DATE(1970,1,1)</f>
        <v>42177.007071759261</v>
      </c>
      <c r="L2" s="12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E2/D2*100</f>
        <v>136.85882352941178</v>
      </c>
      <c r="R2" s="7">
        <f>E2/N2</f>
        <v>63.917582417582416</v>
      </c>
      <c r="S2" t="str">
        <f>LEFT(P2, SEARCH("/",P2,1)-1)</f>
        <v>film &amp; video</v>
      </c>
      <c r="T2" t="str">
        <f>RIGHT(P2,LEN(P2)-SEARCH("/",P2,SEARCH("/",P2,1)))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0">(((J3/60)/60)/24)+DATE(1970,1,1)</f>
        <v>42766.600497685184</v>
      </c>
      <c r="L3" s="12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E3/D3*100</f>
        <v>142.60827250608273</v>
      </c>
      <c r="R3" s="7">
        <f t="shared" ref="R3:R66" si="3">E3/N3</f>
        <v>185.48101265822785</v>
      </c>
      <c r="S3" t="str">
        <f t="shared" ref="S3:S66" si="4">LEFT(P3, SEARCH("/",P3,1)-1)</f>
        <v>film &amp; video</v>
      </c>
      <c r="T3" t="str">
        <f t="shared" ref="T3:T66" si="5">RIGHT(P3,LEN(P3)-SEARCH("/",P3,SEARCH("/",P3,1)))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0"/>
        <v>42405.702349537038</v>
      </c>
      <c r="L4" s="12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0"/>
        <v>41828.515127314815</v>
      </c>
      <c r="L5" s="12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0"/>
        <v>42327.834247685183</v>
      </c>
      <c r="L6" s="12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0"/>
        <v>42563.932951388888</v>
      </c>
      <c r="L7" s="12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0"/>
        <v>41794.072337962964</v>
      </c>
      <c r="L8" s="12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0"/>
        <v>42516.047071759262</v>
      </c>
      <c r="L9" s="12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0"/>
        <v>42468.94458333333</v>
      </c>
      <c r="L10" s="12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0"/>
        <v>42447.103518518517</v>
      </c>
      <c r="L11" s="12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0"/>
        <v>41780.068043981482</v>
      </c>
      <c r="L12" s="12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0"/>
        <v>42572.778495370367</v>
      </c>
      <c r="L13" s="12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0"/>
        <v>41791.713252314818</v>
      </c>
      <c r="L14" s="12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0"/>
        <v>42508.677187499998</v>
      </c>
      <c r="L15" s="12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0"/>
        <v>41808.02648148148</v>
      </c>
      <c r="L16" s="12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0"/>
        <v>42256.391875000001</v>
      </c>
      <c r="L17" s="12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0"/>
        <v>41760.796423611115</v>
      </c>
      <c r="L18" s="12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0"/>
        <v>41917.731736111113</v>
      </c>
      <c r="L19" s="12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0"/>
        <v>41869.542314814818</v>
      </c>
      <c r="L20" s="12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0"/>
        <v>42175.816365740742</v>
      </c>
      <c r="L21" s="12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0"/>
        <v>42200.758240740746</v>
      </c>
      <c r="L22" s="12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0"/>
        <v>41878.627187500002</v>
      </c>
      <c r="L23" s="12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0"/>
        <v>41989.91134259259</v>
      </c>
      <c r="L24" s="12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0"/>
        <v>42097.778946759259</v>
      </c>
      <c r="L25" s="12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0"/>
        <v>42229.820173611108</v>
      </c>
      <c r="L26" s="12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0"/>
        <v>42318.025011574078</v>
      </c>
      <c r="L27" s="12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0"/>
        <v>41828.515555555554</v>
      </c>
      <c r="L28" s="12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0"/>
        <v>41929.164733796293</v>
      </c>
      <c r="L29" s="12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0"/>
        <v>42324.96393518518</v>
      </c>
      <c r="L30" s="12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0"/>
        <v>41812.67324074074</v>
      </c>
      <c r="L31" s="12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0"/>
        <v>41842.292997685188</v>
      </c>
      <c r="L32" s="12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0"/>
        <v>42376.79206018518</v>
      </c>
      <c r="L33" s="12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0"/>
        <v>42461.627511574072</v>
      </c>
      <c r="L34" s="12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0"/>
        <v>42286.660891203705</v>
      </c>
      <c r="L35" s="12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0"/>
        <v>41841.321770833332</v>
      </c>
      <c r="L36" s="12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0"/>
        <v>42098.291828703703</v>
      </c>
      <c r="L37" s="12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0"/>
        <v>42068.307002314818</v>
      </c>
      <c r="L38" s="12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0"/>
        <v>42032.693043981482</v>
      </c>
      <c r="L39" s="12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0"/>
        <v>41375.057222222218</v>
      </c>
      <c r="L40" s="12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0"/>
        <v>41754.047083333331</v>
      </c>
      <c r="L41" s="12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0"/>
        <v>41789.21398148148</v>
      </c>
      <c r="L42" s="12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0"/>
        <v>41887.568912037037</v>
      </c>
      <c r="L43" s="12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0"/>
        <v>41971.639189814814</v>
      </c>
      <c r="L44" s="12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0"/>
        <v>41802.790347222224</v>
      </c>
      <c r="L45" s="12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0"/>
        <v>41874.098807870374</v>
      </c>
      <c r="L46" s="12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0"/>
        <v>42457.623923611114</v>
      </c>
      <c r="L47" s="12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0"/>
        <v>42323.964976851858</v>
      </c>
      <c r="L48" s="12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0"/>
        <v>41932.819525462961</v>
      </c>
      <c r="L49" s="12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0"/>
        <v>42033.516898148147</v>
      </c>
      <c r="L50" s="12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0"/>
        <v>42271.176446759258</v>
      </c>
      <c r="L51" s="12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0"/>
        <v>41995.752986111111</v>
      </c>
      <c r="L52" s="12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0"/>
        <v>42196.928668981483</v>
      </c>
      <c r="L53" s="12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0"/>
        <v>41807.701921296299</v>
      </c>
      <c r="L54" s="12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0"/>
        <v>41719.549131944441</v>
      </c>
      <c r="L55" s="12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0"/>
        <v>42333.713206018518</v>
      </c>
      <c r="L56" s="12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0"/>
        <v>42496.968935185185</v>
      </c>
      <c r="L57" s="12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0"/>
        <v>42149.548888888887</v>
      </c>
      <c r="L58" s="12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0"/>
        <v>42089.83289351852</v>
      </c>
      <c r="L59" s="12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0"/>
        <v>41932.745046296295</v>
      </c>
      <c r="L60" s="12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0"/>
        <v>42230.23583333334</v>
      </c>
      <c r="L61" s="12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0"/>
        <v>41701.901817129627</v>
      </c>
      <c r="L62" s="12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0"/>
        <v>41409.814317129632</v>
      </c>
      <c r="L63" s="12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0"/>
        <v>41311.799513888887</v>
      </c>
      <c r="L64" s="12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0"/>
        <v>41612.912187499998</v>
      </c>
      <c r="L65" s="12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0"/>
        <v>41433.01829861111</v>
      </c>
      <c r="L66" s="12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 s="7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6">(((J67/60)/60)/24)+DATE(1970,1,1)</f>
        <v>41835.821226851855</v>
      </c>
      <c r="L67" s="12">
        <f t="shared" ref="L67:L130" si="7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8">E67/D67*100</f>
        <v>107.52857142857141</v>
      </c>
      <c r="R67" s="7">
        <f t="shared" ref="R67:R130" si="9">E67/N67</f>
        <v>132.05263157894737</v>
      </c>
      <c r="S67" t="str">
        <f t="shared" ref="S67:S130" si="10">LEFT(P67, SEARCH("/",P67,1)-1)</f>
        <v>film &amp; video</v>
      </c>
      <c r="T67" t="str">
        <f t="shared" ref="T67:T130" si="11">RIGHT(P67,LEN(P67)-SEARCH("/",P67,SEARCH("/",P67,1)))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6"/>
        <v>42539.849768518514</v>
      </c>
      <c r="L68" s="12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8"/>
        <v>118.6</v>
      </c>
      <c r="R68" s="7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6"/>
        <v>41075.583379629628</v>
      </c>
      <c r="L69" s="12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8"/>
        <v>116.25000000000001</v>
      </c>
      <c r="R69" s="7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6"/>
        <v>41663.569340277776</v>
      </c>
      <c r="L70" s="12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8"/>
        <v>127.16666666666667</v>
      </c>
      <c r="R70" s="7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6"/>
        <v>40786.187789351854</v>
      </c>
      <c r="L71" s="12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8"/>
        <v>110.9423</v>
      </c>
      <c r="R71" s="7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6"/>
        <v>40730.896354166667</v>
      </c>
      <c r="L72" s="12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8"/>
        <v>127.2</v>
      </c>
      <c r="R72" s="7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6"/>
        <v>40997.271493055552</v>
      </c>
      <c r="L73" s="12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8"/>
        <v>123.94444444444443</v>
      </c>
      <c r="R73" s="7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6"/>
        <v>41208.010196759256</v>
      </c>
      <c r="L74" s="12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8"/>
        <v>108.40909090909091</v>
      </c>
      <c r="R74" s="7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6"/>
        <v>40587.75675925926</v>
      </c>
      <c r="L75" s="12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8"/>
        <v>100</v>
      </c>
      <c r="R75" s="7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6"/>
        <v>42360.487210648149</v>
      </c>
      <c r="L76" s="12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8"/>
        <v>112.93199999999999</v>
      </c>
      <c r="R76" s="7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6"/>
        <v>41357.209166666667</v>
      </c>
      <c r="L77" s="12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8"/>
        <v>115.42857142857143</v>
      </c>
      <c r="R77" s="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6"/>
        <v>40844.691643518519</v>
      </c>
      <c r="L78" s="12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8"/>
        <v>153.33333333333334</v>
      </c>
      <c r="R78" s="7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6"/>
        <v>40997.144872685189</v>
      </c>
      <c r="L79" s="12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8"/>
        <v>392.5</v>
      </c>
      <c r="R79" s="7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6"/>
        <v>42604.730567129634</v>
      </c>
      <c r="L80" s="12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8"/>
        <v>2702</v>
      </c>
      <c r="R80" s="7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6"/>
        <v>41724.776539351849</v>
      </c>
      <c r="L81" s="12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8"/>
        <v>127</v>
      </c>
      <c r="R81" s="7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6"/>
        <v>41583.083981481483</v>
      </c>
      <c r="L82" s="12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8"/>
        <v>107.25</v>
      </c>
      <c r="R82" s="7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6"/>
        <v>41100.158877314818</v>
      </c>
      <c r="L83" s="12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8"/>
        <v>198</v>
      </c>
      <c r="R83" s="7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6"/>
        <v>40795.820150462961</v>
      </c>
      <c r="L84" s="12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8"/>
        <v>100.01249999999999</v>
      </c>
      <c r="R84" s="7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6"/>
        <v>42042.615613425922</v>
      </c>
      <c r="L85" s="12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8"/>
        <v>102.49999999999999</v>
      </c>
      <c r="R85" s="7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6"/>
        <v>40648.757939814815</v>
      </c>
      <c r="L86" s="12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8"/>
        <v>100</v>
      </c>
      <c r="R86" s="7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6"/>
        <v>40779.125428240739</v>
      </c>
      <c r="L87" s="12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8"/>
        <v>125.49999999999999</v>
      </c>
      <c r="R87" s="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6"/>
        <v>42291.556076388893</v>
      </c>
      <c r="L88" s="12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8"/>
        <v>106.46666666666667</v>
      </c>
      <c r="R88" s="7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6"/>
        <v>40322.53938657407</v>
      </c>
      <c r="L89" s="12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8"/>
        <v>104.60000000000001</v>
      </c>
      <c r="R89" s="7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6"/>
        <v>41786.65892361111</v>
      </c>
      <c r="L90" s="12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8"/>
        <v>102.85714285714285</v>
      </c>
      <c r="R90" s="7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6"/>
        <v>41402.752222222225</v>
      </c>
      <c r="L91" s="12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8"/>
        <v>115.06666666666668</v>
      </c>
      <c r="R91" s="7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6"/>
        <v>40706.297442129631</v>
      </c>
      <c r="L92" s="12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8"/>
        <v>100.4</v>
      </c>
      <c r="R92" s="7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6"/>
        <v>40619.402361111112</v>
      </c>
      <c r="L93" s="12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8"/>
        <v>120</v>
      </c>
      <c r="R93" s="7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6"/>
        <v>42721.198877314819</v>
      </c>
      <c r="L94" s="12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8"/>
        <v>105.2</v>
      </c>
      <c r="R94" s="7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6"/>
        <v>41065.858067129629</v>
      </c>
      <c r="L95" s="12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8"/>
        <v>110.60000000000001</v>
      </c>
      <c r="R95" s="7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6"/>
        <v>41716.717847222222</v>
      </c>
      <c r="L96" s="12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8"/>
        <v>104</v>
      </c>
      <c r="R96" s="7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6"/>
        <v>40935.005104166667</v>
      </c>
      <c r="L97" s="12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8"/>
        <v>131.42857142857142</v>
      </c>
      <c r="R97" s="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6"/>
        <v>40324.662511574075</v>
      </c>
      <c r="L98" s="12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8"/>
        <v>114.66666666666667</v>
      </c>
      <c r="R98" s="7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6"/>
        <v>40706.135208333333</v>
      </c>
      <c r="L99" s="12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8"/>
        <v>106.25</v>
      </c>
      <c r="R99" s="7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6"/>
        <v>41214.79483796296</v>
      </c>
      <c r="L100" s="12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8"/>
        <v>106.25</v>
      </c>
      <c r="R100" s="7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6"/>
        <v>41631.902766203704</v>
      </c>
      <c r="L101" s="12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8"/>
        <v>106.01933333333334</v>
      </c>
      <c r="R101" s="7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6"/>
        <v>41197.753310185188</v>
      </c>
      <c r="L102" s="12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8"/>
        <v>100</v>
      </c>
      <c r="R102" s="7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6"/>
        <v>41274.776736111111</v>
      </c>
      <c r="L103" s="12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8"/>
        <v>100</v>
      </c>
      <c r="R103" s="7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6"/>
        <v>40505.131168981483</v>
      </c>
      <c r="L104" s="12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8"/>
        <v>127.75000000000001</v>
      </c>
      <c r="R104" s="7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6"/>
        <v>41682.805902777778</v>
      </c>
      <c r="L105" s="12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8"/>
        <v>105.15384615384616</v>
      </c>
      <c r="R105" s="7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6"/>
        <v>40612.695208333331</v>
      </c>
      <c r="L106" s="12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8"/>
        <v>120</v>
      </c>
      <c r="R106" s="7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6"/>
        <v>42485.724768518514</v>
      </c>
      <c r="L107" s="12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8"/>
        <v>107.40909090909089</v>
      </c>
      <c r="R107" s="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6"/>
        <v>40987.776631944449</v>
      </c>
      <c r="L108" s="12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8"/>
        <v>100.49999999999999</v>
      </c>
      <c r="R108" s="7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6"/>
        <v>40635.982488425929</v>
      </c>
      <c r="L109" s="12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8"/>
        <v>102.46666666666667</v>
      </c>
      <c r="R109" s="7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6"/>
        <v>41365.613078703704</v>
      </c>
      <c r="L110" s="12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8"/>
        <v>246.66666666666669</v>
      </c>
      <c r="R110" s="7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6"/>
        <v>40570.025810185187</v>
      </c>
      <c r="L111" s="12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8"/>
        <v>219.49999999999997</v>
      </c>
      <c r="R111" s="7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6"/>
        <v>41557.949687500004</v>
      </c>
      <c r="L112" s="12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8"/>
        <v>130.76923076923077</v>
      </c>
      <c r="R112" s="7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6"/>
        <v>42125.333182870367</v>
      </c>
      <c r="L113" s="12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8"/>
        <v>154.57142857142858</v>
      </c>
      <c r="R113" s="7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6"/>
        <v>41718.043032407404</v>
      </c>
      <c r="L114" s="12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8"/>
        <v>104</v>
      </c>
      <c r="R114" s="7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6"/>
        <v>40753.758425925924</v>
      </c>
      <c r="L115" s="12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8"/>
        <v>141</v>
      </c>
      <c r="R115" s="7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6"/>
        <v>40861.27416666667</v>
      </c>
      <c r="L116" s="12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8"/>
        <v>103.33333333333334</v>
      </c>
      <c r="R116" s="7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6"/>
        <v>40918.738935185182</v>
      </c>
      <c r="L117" s="12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8"/>
        <v>140.44444444444443</v>
      </c>
      <c r="R117" s="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6"/>
        <v>40595.497164351851</v>
      </c>
      <c r="L118" s="12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8"/>
        <v>113.65714285714286</v>
      </c>
      <c r="R118" s="7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6"/>
        <v>40248.834999999999</v>
      </c>
      <c r="L119" s="12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8"/>
        <v>100.49377777777779</v>
      </c>
      <c r="R119" s="7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6"/>
        <v>40723.053657407407</v>
      </c>
      <c r="L120" s="12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8"/>
        <v>113.03159999999998</v>
      </c>
      <c r="R120" s="7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6"/>
        <v>40739.069282407407</v>
      </c>
      <c r="L121" s="12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8"/>
        <v>104.55692307692308</v>
      </c>
      <c r="R121" s="7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6"/>
        <v>42616.049849537041</v>
      </c>
      <c r="L122" s="12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8"/>
        <v>1.4285714285714287E-2</v>
      </c>
      <c r="R122" s="7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6"/>
        <v>42096.704976851848</v>
      </c>
      <c r="L123" s="12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8"/>
        <v>3.3333333333333333E-2</v>
      </c>
      <c r="R123" s="7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6"/>
        <v>42593.431793981479</v>
      </c>
      <c r="L124" s="12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8"/>
        <v>0</v>
      </c>
      <c r="R124" s="7">
        <v>0</v>
      </c>
      <c r="S124" t="str">
        <f t="shared" si="10"/>
        <v>film &amp; video</v>
      </c>
      <c r="T124" t="str">
        <f t="shared" si="11"/>
        <v>science fiction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6"/>
        <v>41904.781990740739</v>
      </c>
      <c r="L125" s="12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8"/>
        <v>0.27454545454545454</v>
      </c>
      <c r="R125" s="7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6"/>
        <v>42114.928726851853</v>
      </c>
      <c r="L126" s="12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8"/>
        <v>0</v>
      </c>
      <c r="R126" s="7">
        <v>0</v>
      </c>
      <c r="S126" t="str">
        <f t="shared" si="10"/>
        <v>film &amp; video</v>
      </c>
      <c r="T126" t="str">
        <f t="shared" si="11"/>
        <v>science fiction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6"/>
        <v>42709.993981481486</v>
      </c>
      <c r="L127" s="12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8"/>
        <v>14.000000000000002</v>
      </c>
      <c r="R127" s="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6"/>
        <v>42135.589548611111</v>
      </c>
      <c r="L128" s="12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8"/>
        <v>5.548</v>
      </c>
      <c r="R128" s="7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6"/>
        <v>42067.62431712963</v>
      </c>
      <c r="L129" s="12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8"/>
        <v>2.375</v>
      </c>
      <c r="R129" s="7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6"/>
        <v>42628.22792824074</v>
      </c>
      <c r="L130" s="12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8"/>
        <v>1.867</v>
      </c>
      <c r="R130" s="7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2">(((J131/60)/60)/24)+DATE(1970,1,1)</f>
        <v>41882.937303240738</v>
      </c>
      <c r="L131" s="12">
        <f t="shared" ref="L131:L194" si="13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4">E131/D131*100</f>
        <v>0</v>
      </c>
      <c r="R131" s="7">
        <v>0</v>
      </c>
      <c r="S131" t="str">
        <f t="shared" ref="S131:S194" si="15">LEFT(P131, SEARCH("/",P131,1)-1)</f>
        <v>film &amp; video</v>
      </c>
      <c r="T131" t="str">
        <f t="shared" ref="T131:T194" si="16">RIGHT(P131,LEN(P131)-SEARCH("/",P131,SEARCH("/",P131,1)))</f>
        <v>science fiction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2"/>
        <v>41778.915416666663</v>
      </c>
      <c r="L132" s="12">
        <f t="shared" si="13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14"/>
        <v>0</v>
      </c>
      <c r="R132" s="7">
        <v>0</v>
      </c>
      <c r="S132" t="str">
        <f t="shared" si="15"/>
        <v>film &amp; video</v>
      </c>
      <c r="T132" t="str">
        <f t="shared" si="16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2"/>
        <v>42541.837511574078</v>
      </c>
      <c r="L133" s="12">
        <f t="shared" si="13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14"/>
        <v>0</v>
      </c>
      <c r="R133" s="7">
        <v>0</v>
      </c>
      <c r="S133" t="str">
        <f t="shared" si="15"/>
        <v>film &amp; video</v>
      </c>
      <c r="T133" t="str">
        <f t="shared" si="16"/>
        <v>science fiction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2"/>
        <v>41905.812581018516</v>
      </c>
      <c r="L134" s="12">
        <f t="shared" si="13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14"/>
        <v>9.5687499999999996</v>
      </c>
      <c r="R134" s="7">
        <f t="shared" ref="R131:R194" si="17">E134/N134</f>
        <v>94.506172839506178</v>
      </c>
      <c r="S134" t="str">
        <f t="shared" si="15"/>
        <v>film &amp; video</v>
      </c>
      <c r="T134" t="str">
        <f t="shared" si="16"/>
        <v>science fiction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2"/>
        <v>42491.80768518518</v>
      </c>
      <c r="L135" s="12">
        <f t="shared" si="13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14"/>
        <v>0</v>
      </c>
      <c r="R135" s="7">
        <v>0</v>
      </c>
      <c r="S135" t="str">
        <f t="shared" si="15"/>
        <v>film &amp; video</v>
      </c>
      <c r="T135" t="str">
        <f t="shared" si="16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2"/>
        <v>42221.909930555557</v>
      </c>
      <c r="L136" s="12">
        <f t="shared" si="13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14"/>
        <v>0</v>
      </c>
      <c r="R136" s="7">
        <v>0</v>
      </c>
      <c r="S136" t="str">
        <f t="shared" si="15"/>
        <v>film &amp; video</v>
      </c>
      <c r="T136" t="str">
        <f t="shared" si="16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2"/>
        <v>41788.381909722222</v>
      </c>
      <c r="L137" s="12">
        <f t="shared" si="13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14"/>
        <v>13.433333333333334</v>
      </c>
      <c r="R137" s="7">
        <f t="shared" si="17"/>
        <v>80.599999999999994</v>
      </c>
      <c r="S137" t="str">
        <f t="shared" si="15"/>
        <v>film &amp; video</v>
      </c>
      <c r="T137" t="str">
        <f t="shared" si="16"/>
        <v>science fiction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2"/>
        <v>42096.410115740742</v>
      </c>
      <c r="L138" s="12">
        <f t="shared" si="13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14"/>
        <v>0</v>
      </c>
      <c r="R138" s="7">
        <v>0</v>
      </c>
      <c r="S138" t="str">
        <f t="shared" si="15"/>
        <v>film &amp; video</v>
      </c>
      <c r="T138" t="str">
        <f t="shared" si="16"/>
        <v>science fiction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2"/>
        <v>42239.573993055557</v>
      </c>
      <c r="L139" s="12">
        <f t="shared" si="13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4"/>
        <v>0</v>
      </c>
      <c r="R139" s="7">
        <v>0</v>
      </c>
      <c r="S139" t="str">
        <f t="shared" si="15"/>
        <v>film &amp; video</v>
      </c>
      <c r="T139" t="str">
        <f t="shared" si="16"/>
        <v>science fiction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2"/>
        <v>42186.257418981477</v>
      </c>
      <c r="L140" s="12">
        <f t="shared" si="13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14"/>
        <v>3.1413333333333333</v>
      </c>
      <c r="R140" s="7">
        <f t="shared" si="17"/>
        <v>81.241379310344826</v>
      </c>
      <c r="S140" t="str">
        <f t="shared" si="15"/>
        <v>film &amp; video</v>
      </c>
      <c r="T140" t="str">
        <f t="shared" si="16"/>
        <v>science fiction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2"/>
        <v>42187.920972222222</v>
      </c>
      <c r="L141" s="12">
        <f t="shared" si="13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4"/>
        <v>100</v>
      </c>
      <c r="R141" s="7">
        <f t="shared" si="17"/>
        <v>500</v>
      </c>
      <c r="S141" t="str">
        <f t="shared" si="15"/>
        <v>film &amp; video</v>
      </c>
      <c r="T141" t="str">
        <f t="shared" si="16"/>
        <v>science fiction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2"/>
        <v>42053.198287037041</v>
      </c>
      <c r="L142" s="12">
        <f t="shared" si="13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14"/>
        <v>0</v>
      </c>
      <c r="R142" s="7">
        <v>0</v>
      </c>
      <c r="S142" t="str">
        <f t="shared" si="15"/>
        <v>film &amp; video</v>
      </c>
      <c r="T142" t="str">
        <f t="shared" si="16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2"/>
        <v>42110.153043981481</v>
      </c>
      <c r="L143" s="12">
        <f t="shared" si="13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4"/>
        <v>10.775</v>
      </c>
      <c r="R143" s="7">
        <f t="shared" si="17"/>
        <v>46.178571428571431</v>
      </c>
      <c r="S143" t="str">
        <f t="shared" si="15"/>
        <v>film &amp; video</v>
      </c>
      <c r="T143" t="str">
        <f t="shared" si="16"/>
        <v>science fiction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2"/>
        <v>41938.893263888887</v>
      </c>
      <c r="L144" s="12">
        <f t="shared" si="13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4"/>
        <v>0.33333333333333337</v>
      </c>
      <c r="R144" s="7">
        <f t="shared" si="17"/>
        <v>10</v>
      </c>
      <c r="S144" t="str">
        <f t="shared" si="15"/>
        <v>film &amp; video</v>
      </c>
      <c r="T144" t="str">
        <f t="shared" si="16"/>
        <v>science fiction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2"/>
        <v>42559.064143518524</v>
      </c>
      <c r="L145" s="12">
        <f t="shared" si="13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14"/>
        <v>0</v>
      </c>
      <c r="R145" s="7">
        <v>0</v>
      </c>
      <c r="S145" t="str">
        <f t="shared" si="15"/>
        <v>film &amp; video</v>
      </c>
      <c r="T145" t="str">
        <f t="shared" si="16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2"/>
        <v>42047.762407407412</v>
      </c>
      <c r="L146" s="12">
        <f t="shared" si="13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14"/>
        <v>27.6</v>
      </c>
      <c r="R146" s="7">
        <f t="shared" si="17"/>
        <v>55.945945945945944</v>
      </c>
      <c r="S146" t="str">
        <f t="shared" si="15"/>
        <v>film &amp; video</v>
      </c>
      <c r="T146" t="str">
        <f t="shared" si="16"/>
        <v>science fiction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2"/>
        <v>42200.542268518519</v>
      </c>
      <c r="L147" s="12">
        <f t="shared" si="13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4"/>
        <v>7.5111111111111111</v>
      </c>
      <c r="R147" s="7">
        <f t="shared" si="17"/>
        <v>37.555555555555557</v>
      </c>
      <c r="S147" t="str">
        <f t="shared" si="15"/>
        <v>film &amp; video</v>
      </c>
      <c r="T147" t="str">
        <f t="shared" si="16"/>
        <v>science fiction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2"/>
        <v>42693.016180555554</v>
      </c>
      <c r="L148" s="12">
        <f t="shared" si="13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4"/>
        <v>0.57499999999999996</v>
      </c>
      <c r="R148" s="7">
        <f t="shared" si="17"/>
        <v>38.333333333333336</v>
      </c>
      <c r="S148" t="str">
        <f t="shared" si="15"/>
        <v>film &amp; video</v>
      </c>
      <c r="T148" t="str">
        <f t="shared" si="16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2"/>
        <v>41969.767824074079</v>
      </c>
      <c r="L149" s="12">
        <f t="shared" si="13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14"/>
        <v>0</v>
      </c>
      <c r="R149" s="7">
        <v>0</v>
      </c>
      <c r="S149" t="str">
        <f t="shared" si="15"/>
        <v>film &amp; video</v>
      </c>
      <c r="T149" t="str">
        <f t="shared" si="16"/>
        <v>science fiction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2"/>
        <v>42397.281666666662</v>
      </c>
      <c r="L150" s="12">
        <f t="shared" si="13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4"/>
        <v>0.08</v>
      </c>
      <c r="R150" s="7">
        <f t="shared" si="17"/>
        <v>20</v>
      </c>
      <c r="S150" t="str">
        <f t="shared" si="15"/>
        <v>film &amp; video</v>
      </c>
      <c r="T150" t="str">
        <f t="shared" si="16"/>
        <v>science fiction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2"/>
        <v>41968.172106481477</v>
      </c>
      <c r="L151" s="12">
        <f t="shared" si="13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14"/>
        <v>0.91999999999999993</v>
      </c>
      <c r="R151" s="7">
        <f t="shared" si="17"/>
        <v>15.333333333333334</v>
      </c>
      <c r="S151" t="str">
        <f t="shared" si="15"/>
        <v>film &amp; video</v>
      </c>
      <c r="T151" t="str">
        <f t="shared" si="16"/>
        <v>science fiction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2"/>
        <v>42090.161828703705</v>
      </c>
      <c r="L152" s="12">
        <f t="shared" si="13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4"/>
        <v>23.163076923076922</v>
      </c>
      <c r="R152" s="7">
        <f t="shared" si="17"/>
        <v>449.43283582089555</v>
      </c>
      <c r="S152" t="str">
        <f t="shared" si="15"/>
        <v>film &amp; video</v>
      </c>
      <c r="T152" t="str">
        <f t="shared" si="16"/>
        <v>science fiction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2"/>
        <v>42113.550821759258</v>
      </c>
      <c r="L153" s="12">
        <f t="shared" si="13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4"/>
        <v>5.5999999999999994E-2</v>
      </c>
      <c r="R153" s="7">
        <f t="shared" si="17"/>
        <v>28</v>
      </c>
      <c r="S153" t="str">
        <f t="shared" si="15"/>
        <v>film &amp; video</v>
      </c>
      <c r="T153" t="str">
        <f t="shared" si="16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2"/>
        <v>41875.077546296299</v>
      </c>
      <c r="L154" s="12">
        <f t="shared" si="13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4"/>
        <v>7.8947368421052634E-3</v>
      </c>
      <c r="R154" s="7">
        <f t="shared" si="17"/>
        <v>15</v>
      </c>
      <c r="S154" t="str">
        <f t="shared" si="15"/>
        <v>film &amp; video</v>
      </c>
      <c r="T154" t="str">
        <f t="shared" si="16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2"/>
        <v>41933.586157407408</v>
      </c>
      <c r="L155" s="12">
        <f t="shared" si="13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14"/>
        <v>0.71799999999999997</v>
      </c>
      <c r="R155" s="7">
        <f t="shared" si="17"/>
        <v>35.9</v>
      </c>
      <c r="S155" t="str">
        <f t="shared" si="15"/>
        <v>film &amp; video</v>
      </c>
      <c r="T155" t="str">
        <f t="shared" si="16"/>
        <v>science fiction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2"/>
        <v>42115.547395833331</v>
      </c>
      <c r="L156" s="12">
        <f t="shared" si="13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4"/>
        <v>2.666666666666667</v>
      </c>
      <c r="R156" s="7">
        <f t="shared" si="17"/>
        <v>13.333333333333334</v>
      </c>
      <c r="S156" t="str">
        <f t="shared" si="15"/>
        <v>film &amp; video</v>
      </c>
      <c r="T156" t="str">
        <f t="shared" si="16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2"/>
        <v>42168.559432870374</v>
      </c>
      <c r="L157" s="12">
        <f t="shared" si="13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4"/>
        <v>6.0000000000000001E-3</v>
      </c>
      <c r="R157" s="7">
        <f t="shared" si="17"/>
        <v>20.25</v>
      </c>
      <c r="S157" t="str">
        <f t="shared" si="15"/>
        <v>film &amp; video</v>
      </c>
      <c r="T157" t="str">
        <f t="shared" si="16"/>
        <v>science fiction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2"/>
        <v>41794.124953703707</v>
      </c>
      <c r="L158" s="12">
        <f t="shared" si="13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4"/>
        <v>5.0999999999999996</v>
      </c>
      <c r="R158" s="7">
        <f t="shared" si="17"/>
        <v>119</v>
      </c>
      <c r="S158" t="str">
        <f t="shared" si="15"/>
        <v>film &amp; video</v>
      </c>
      <c r="T158" t="str">
        <f t="shared" si="16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2"/>
        <v>42396.911712962959</v>
      </c>
      <c r="L159" s="12">
        <f t="shared" si="13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4"/>
        <v>0.26711185308848079</v>
      </c>
      <c r="R159" s="7">
        <f t="shared" si="17"/>
        <v>4</v>
      </c>
      <c r="S159" t="str">
        <f t="shared" si="15"/>
        <v>film &amp; video</v>
      </c>
      <c r="T159" t="str">
        <f t="shared" si="16"/>
        <v>science fiction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2"/>
        <v>41904.07671296296</v>
      </c>
      <c r="L160" s="12">
        <f t="shared" si="13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4"/>
        <v>0</v>
      </c>
      <c r="R160" s="7">
        <v>0</v>
      </c>
      <c r="S160" t="str">
        <f t="shared" si="15"/>
        <v>film &amp; video</v>
      </c>
      <c r="T160" t="str">
        <f t="shared" si="16"/>
        <v>science fiction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2"/>
        <v>42514.434548611112</v>
      </c>
      <c r="L161" s="12">
        <f t="shared" si="13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4"/>
        <v>2E-3</v>
      </c>
      <c r="R161" s="7">
        <f t="shared" si="17"/>
        <v>10</v>
      </c>
      <c r="S161" t="str">
        <f t="shared" si="15"/>
        <v>film &amp; video</v>
      </c>
      <c r="T161" t="str">
        <f t="shared" si="16"/>
        <v>science fiction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2"/>
        <v>42171.913090277783</v>
      </c>
      <c r="L162" s="12">
        <f t="shared" si="13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4"/>
        <v>0</v>
      </c>
      <c r="R162" s="7">
        <v>0</v>
      </c>
      <c r="S162" t="str">
        <f t="shared" si="15"/>
        <v>film &amp; video</v>
      </c>
      <c r="T162" t="str">
        <f t="shared" si="16"/>
        <v>drama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2"/>
        <v>41792.687442129631</v>
      </c>
      <c r="L163" s="12">
        <f t="shared" si="13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4"/>
        <v>0.01</v>
      </c>
      <c r="R163" s="7">
        <f t="shared" si="17"/>
        <v>5</v>
      </c>
      <c r="S163" t="str">
        <f t="shared" si="15"/>
        <v>film &amp; video</v>
      </c>
      <c r="T163" t="str">
        <f t="shared" si="16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2"/>
        <v>41835.126805555556</v>
      </c>
      <c r="L164" s="12">
        <f t="shared" si="13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14"/>
        <v>15.535714285714286</v>
      </c>
      <c r="R164" s="7">
        <f t="shared" si="17"/>
        <v>43.5</v>
      </c>
      <c r="S164" t="str">
        <f t="shared" si="15"/>
        <v>film &amp; video</v>
      </c>
      <c r="T164" t="str">
        <f t="shared" si="16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2"/>
        <v>42243.961273148147</v>
      </c>
      <c r="L165" s="12">
        <f t="shared" si="13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14"/>
        <v>0</v>
      </c>
      <c r="R165" s="7">
        <v>0</v>
      </c>
      <c r="S165" t="str">
        <f t="shared" si="15"/>
        <v>film &amp; video</v>
      </c>
      <c r="T165" t="str">
        <f t="shared" si="16"/>
        <v>drama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2"/>
        <v>41841.762743055559</v>
      </c>
      <c r="L166" s="12">
        <f t="shared" si="13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4"/>
        <v>0.53333333333333333</v>
      </c>
      <c r="R166" s="7">
        <f t="shared" si="17"/>
        <v>91.428571428571431</v>
      </c>
      <c r="S166" t="str">
        <f t="shared" si="15"/>
        <v>film &amp; video</v>
      </c>
      <c r="T166" t="str">
        <f t="shared" si="16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2"/>
        <v>42351.658842592587</v>
      </c>
      <c r="L167" s="12">
        <f t="shared" si="13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4"/>
        <v>0</v>
      </c>
      <c r="R167" s="7">
        <v>0</v>
      </c>
      <c r="S167" t="str">
        <f t="shared" si="15"/>
        <v>film &amp; video</v>
      </c>
      <c r="T167" t="str">
        <f t="shared" si="16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2"/>
        <v>42721.075949074075</v>
      </c>
      <c r="L168" s="12">
        <f t="shared" si="13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4"/>
        <v>60</v>
      </c>
      <c r="R168" s="7">
        <f t="shared" si="17"/>
        <v>3000</v>
      </c>
      <c r="S168" t="str">
        <f t="shared" si="15"/>
        <v>film &amp; video</v>
      </c>
      <c r="T168" t="str">
        <f t="shared" si="16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2"/>
        <v>42160.927488425921</v>
      </c>
      <c r="L169" s="12">
        <f t="shared" si="13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4"/>
        <v>0.01</v>
      </c>
      <c r="R169" s="7">
        <f t="shared" si="17"/>
        <v>5.5</v>
      </c>
      <c r="S169" t="str">
        <f t="shared" si="15"/>
        <v>film &amp; video</v>
      </c>
      <c r="T169" t="str">
        <f t="shared" si="16"/>
        <v>drama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2"/>
        <v>42052.83530092593</v>
      </c>
      <c r="L170" s="12">
        <f t="shared" si="13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14"/>
        <v>4.0625</v>
      </c>
      <c r="R170" s="7">
        <f t="shared" si="17"/>
        <v>108.33333333333333</v>
      </c>
      <c r="S170" t="str">
        <f t="shared" si="15"/>
        <v>film &amp; video</v>
      </c>
      <c r="T170" t="str">
        <f t="shared" si="16"/>
        <v>drama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2"/>
        <v>41900.505312499998</v>
      </c>
      <c r="L171" s="12">
        <f t="shared" si="13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4"/>
        <v>22.400000000000002</v>
      </c>
      <c r="R171" s="7">
        <f t="shared" si="17"/>
        <v>56</v>
      </c>
      <c r="S171" t="str">
        <f t="shared" si="15"/>
        <v>film &amp; video</v>
      </c>
      <c r="T171" t="str">
        <f t="shared" si="16"/>
        <v>drama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2"/>
        <v>42216.977812500001</v>
      </c>
      <c r="L172" s="12">
        <f t="shared" si="13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14"/>
        <v>3.25</v>
      </c>
      <c r="R172" s="7">
        <f t="shared" si="17"/>
        <v>32.5</v>
      </c>
      <c r="S172" t="str">
        <f t="shared" si="15"/>
        <v>film &amp; video</v>
      </c>
      <c r="T172" t="str">
        <f t="shared" si="16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2"/>
        <v>42534.180717592593</v>
      </c>
      <c r="L173" s="12">
        <f t="shared" si="13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4"/>
        <v>2E-3</v>
      </c>
      <c r="R173" s="7">
        <f t="shared" si="17"/>
        <v>1</v>
      </c>
      <c r="S173" t="str">
        <f t="shared" si="15"/>
        <v>film &amp; video</v>
      </c>
      <c r="T173" t="str">
        <f t="shared" si="16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2"/>
        <v>42047.394942129627</v>
      </c>
      <c r="L174" s="12">
        <f t="shared" si="13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14"/>
        <v>0</v>
      </c>
      <c r="R174" s="7">
        <v>0</v>
      </c>
      <c r="S174" t="str">
        <f t="shared" si="15"/>
        <v>film &amp; video</v>
      </c>
      <c r="T174" t="str">
        <f t="shared" si="16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2"/>
        <v>42033.573009259257</v>
      </c>
      <c r="L175" s="12">
        <f t="shared" si="13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4"/>
        <v>0</v>
      </c>
      <c r="R175" s="7">
        <v>0</v>
      </c>
      <c r="S175" t="str">
        <f t="shared" si="15"/>
        <v>film &amp; video</v>
      </c>
      <c r="T175" t="str">
        <f t="shared" si="16"/>
        <v>drama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2"/>
        <v>42072.758981481486</v>
      </c>
      <c r="L176" s="12">
        <f t="shared" si="13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4"/>
        <v>0</v>
      </c>
      <c r="R176" s="7">
        <v>0</v>
      </c>
      <c r="S176" t="str">
        <f t="shared" si="15"/>
        <v>film &amp; video</v>
      </c>
      <c r="T176" t="str">
        <f t="shared" si="16"/>
        <v>drama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2"/>
        <v>41855.777905092589</v>
      </c>
      <c r="L177" s="12">
        <f t="shared" si="13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4"/>
        <v>6.4850000000000003</v>
      </c>
      <c r="R177" s="7">
        <f t="shared" si="17"/>
        <v>49.884615384615387</v>
      </c>
      <c r="S177" t="str">
        <f t="shared" si="15"/>
        <v>film &amp; video</v>
      </c>
      <c r="T177" t="str">
        <f t="shared" si="16"/>
        <v>drama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2"/>
        <v>42191.824062500003</v>
      </c>
      <c r="L178" s="12">
        <f t="shared" si="13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4"/>
        <v>0</v>
      </c>
      <c r="R178" s="7">
        <v>0</v>
      </c>
      <c r="S178" t="str">
        <f t="shared" si="15"/>
        <v>film &amp; video</v>
      </c>
      <c r="T178" t="str">
        <f t="shared" si="16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2"/>
        <v>42070.047754629632</v>
      </c>
      <c r="L179" s="12">
        <f t="shared" si="13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4"/>
        <v>40</v>
      </c>
      <c r="R179" s="7">
        <f t="shared" si="17"/>
        <v>25.714285714285715</v>
      </c>
      <c r="S179" t="str">
        <f t="shared" si="15"/>
        <v>film &amp; video</v>
      </c>
      <c r="T179" t="str">
        <f t="shared" si="16"/>
        <v>drama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2"/>
        <v>42304.955381944441</v>
      </c>
      <c r="L180" s="12">
        <f t="shared" si="13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14"/>
        <v>0</v>
      </c>
      <c r="R180" s="7">
        <v>0</v>
      </c>
      <c r="S180" t="str">
        <f t="shared" si="15"/>
        <v>film &amp; video</v>
      </c>
      <c r="T180" t="str">
        <f t="shared" si="16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2"/>
        <v>42403.080497685187</v>
      </c>
      <c r="L181" s="12">
        <f t="shared" si="13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4"/>
        <v>20</v>
      </c>
      <c r="R181" s="7">
        <f t="shared" si="17"/>
        <v>100</v>
      </c>
      <c r="S181" t="str">
        <f t="shared" si="15"/>
        <v>film &amp; video</v>
      </c>
      <c r="T181" t="str">
        <f t="shared" si="16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2"/>
        <v>42067.991238425922</v>
      </c>
      <c r="L182" s="12">
        <f t="shared" si="13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14"/>
        <v>33.416666666666664</v>
      </c>
      <c r="R182" s="7">
        <f t="shared" si="17"/>
        <v>30.846153846153847</v>
      </c>
      <c r="S182" t="str">
        <f t="shared" si="15"/>
        <v>film &amp; video</v>
      </c>
      <c r="T182" t="str">
        <f t="shared" si="16"/>
        <v>drama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2"/>
        <v>42147.741840277777</v>
      </c>
      <c r="L183" s="12">
        <f t="shared" si="13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4"/>
        <v>21.092608822670172</v>
      </c>
      <c r="R183" s="7">
        <f t="shared" si="17"/>
        <v>180.5</v>
      </c>
      <c r="S183" t="str">
        <f t="shared" si="15"/>
        <v>film &amp; video</v>
      </c>
      <c r="T183" t="str">
        <f t="shared" si="16"/>
        <v>drama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2"/>
        <v>42712.011944444443</v>
      </c>
      <c r="L184" s="12">
        <f t="shared" si="13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4"/>
        <v>0</v>
      </c>
      <c r="R184" s="7">
        <v>0</v>
      </c>
      <c r="S184" t="str">
        <f t="shared" si="15"/>
        <v>film &amp; video</v>
      </c>
      <c r="T184" t="str">
        <f t="shared" si="16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2"/>
        <v>41939.810300925928</v>
      </c>
      <c r="L185" s="12">
        <f t="shared" si="13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4"/>
        <v>35.856000000000002</v>
      </c>
      <c r="R185" s="7">
        <f t="shared" si="17"/>
        <v>373.5</v>
      </c>
      <c r="S185" t="str">
        <f t="shared" si="15"/>
        <v>film &amp; video</v>
      </c>
      <c r="T185" t="str">
        <f t="shared" si="16"/>
        <v>drama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2"/>
        <v>41825.791226851856</v>
      </c>
      <c r="L186" s="12">
        <f t="shared" si="13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14"/>
        <v>3.4000000000000004</v>
      </c>
      <c r="R186" s="7">
        <f t="shared" si="17"/>
        <v>25.5</v>
      </c>
      <c r="S186" t="str">
        <f t="shared" si="15"/>
        <v>film &amp; video</v>
      </c>
      <c r="T186" t="str">
        <f t="shared" si="16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2"/>
        <v>42570.91133101852</v>
      </c>
      <c r="L187" s="12">
        <f t="shared" si="13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4"/>
        <v>5.5</v>
      </c>
      <c r="R187" s="7">
        <f t="shared" si="17"/>
        <v>220</v>
      </c>
      <c r="S187" t="str">
        <f t="shared" si="15"/>
        <v>film &amp; video</v>
      </c>
      <c r="T187" t="str">
        <f t="shared" si="16"/>
        <v>drama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2"/>
        <v>42767.812893518523</v>
      </c>
      <c r="L188" s="12">
        <f t="shared" si="13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14"/>
        <v>0</v>
      </c>
      <c r="R188" s="7">
        <v>0</v>
      </c>
      <c r="S188" t="str">
        <f t="shared" si="15"/>
        <v>film &amp; video</v>
      </c>
      <c r="T188" t="str">
        <f t="shared" si="16"/>
        <v>drama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2"/>
        <v>42182.234456018516</v>
      </c>
      <c r="L189" s="12">
        <f t="shared" si="13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14"/>
        <v>16</v>
      </c>
      <c r="R189" s="7">
        <f t="shared" si="17"/>
        <v>160</v>
      </c>
      <c r="S189" t="str">
        <f t="shared" si="15"/>
        <v>film &amp; video</v>
      </c>
      <c r="T189" t="str">
        <f t="shared" si="16"/>
        <v>drama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2"/>
        <v>41857.18304398148</v>
      </c>
      <c r="L190" s="12">
        <f t="shared" si="13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4"/>
        <v>0</v>
      </c>
      <c r="R190" s="7">
        <v>0</v>
      </c>
      <c r="S190" t="str">
        <f t="shared" si="15"/>
        <v>film &amp; video</v>
      </c>
      <c r="T190" t="str">
        <f t="shared" si="16"/>
        <v>drama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2"/>
        <v>42556.690706018519</v>
      </c>
      <c r="L191" s="12">
        <f t="shared" si="13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4"/>
        <v>6.8999999999999992E-2</v>
      </c>
      <c r="R191" s="7">
        <f t="shared" si="17"/>
        <v>69</v>
      </c>
      <c r="S191" t="str">
        <f t="shared" si="15"/>
        <v>film &amp; video</v>
      </c>
      <c r="T191" t="str">
        <f t="shared" si="16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2"/>
        <v>42527.650995370372</v>
      </c>
      <c r="L192" s="12">
        <f t="shared" si="13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4"/>
        <v>0.41666666666666669</v>
      </c>
      <c r="R192" s="7">
        <f t="shared" si="17"/>
        <v>50</v>
      </c>
      <c r="S192" t="str">
        <f t="shared" si="15"/>
        <v>film &amp; video</v>
      </c>
      <c r="T192" t="str">
        <f t="shared" si="16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2"/>
        <v>42239.441412037035</v>
      </c>
      <c r="L193" s="12">
        <f t="shared" si="13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4"/>
        <v>5</v>
      </c>
      <c r="R193" s="7">
        <f t="shared" si="17"/>
        <v>83.333333333333329</v>
      </c>
      <c r="S193" t="str">
        <f t="shared" si="15"/>
        <v>film &amp; video</v>
      </c>
      <c r="T193" t="str">
        <f t="shared" si="16"/>
        <v>drama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2"/>
        <v>41899.792037037041</v>
      </c>
      <c r="L194" s="12">
        <f t="shared" si="13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4"/>
        <v>1.6999999999999999E-3</v>
      </c>
      <c r="R194" s="7">
        <f t="shared" si="17"/>
        <v>5.666666666666667</v>
      </c>
      <c r="S194" t="str">
        <f t="shared" si="15"/>
        <v>film &amp; video</v>
      </c>
      <c r="T194" t="str">
        <f t="shared" si="16"/>
        <v>drama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18">(((J195/60)/60)/24)+DATE(1970,1,1)</f>
        <v>41911.934791666667</v>
      </c>
      <c r="L195" s="12">
        <f t="shared" ref="L195:L258" si="19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20">E195/D195*100</f>
        <v>0</v>
      </c>
      <c r="R195" s="7">
        <v>0</v>
      </c>
      <c r="S195" t="str">
        <f t="shared" ref="S195:S258" si="21">LEFT(P195, SEARCH("/",P195,1)-1)</f>
        <v>film &amp; video</v>
      </c>
      <c r="T195" t="str">
        <f t="shared" ref="T195:T258" si="22">RIGHT(P195,LEN(P195)-SEARCH("/",P195,SEARCH("/",P195,1)))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8"/>
        <v>42375.996886574074</v>
      </c>
      <c r="L196" s="12">
        <f t="shared" si="19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20"/>
        <v>0.12</v>
      </c>
      <c r="R196" s="7">
        <f t="shared" ref="R195:R258" si="23">E196/N196</f>
        <v>1</v>
      </c>
      <c r="S196" t="str">
        <f t="shared" si="21"/>
        <v>film &amp; video</v>
      </c>
      <c r="T196" t="str">
        <f t="shared" si="22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8"/>
        <v>42135.67050925926</v>
      </c>
      <c r="L197" s="12">
        <f t="shared" si="19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20"/>
        <v>0</v>
      </c>
      <c r="R197" s="7">
        <v>0</v>
      </c>
      <c r="S197" t="str">
        <f t="shared" si="21"/>
        <v>film &amp; video</v>
      </c>
      <c r="T197" t="str">
        <f t="shared" si="22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8"/>
        <v>42259.542800925927</v>
      </c>
      <c r="L198" s="12">
        <f t="shared" si="19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20"/>
        <v>41.857142857142861</v>
      </c>
      <c r="R198" s="7">
        <f t="shared" si="23"/>
        <v>77.10526315789474</v>
      </c>
      <c r="S198" t="str">
        <f t="shared" si="21"/>
        <v>film &amp; video</v>
      </c>
      <c r="T198" t="str">
        <f t="shared" si="22"/>
        <v>drama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8"/>
        <v>42741.848379629635</v>
      </c>
      <c r="L199" s="12">
        <f t="shared" si="19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20"/>
        <v>10.48</v>
      </c>
      <c r="R199" s="7">
        <f t="shared" si="23"/>
        <v>32.75</v>
      </c>
      <c r="S199" t="str">
        <f t="shared" si="21"/>
        <v>film &amp; video</v>
      </c>
      <c r="T199" t="str">
        <f t="shared" si="22"/>
        <v>drama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8"/>
        <v>41887.383356481485</v>
      </c>
      <c r="L200" s="12">
        <f t="shared" si="19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20"/>
        <v>1.1159999999999999</v>
      </c>
      <c r="R200" s="7">
        <f t="shared" si="23"/>
        <v>46.5</v>
      </c>
      <c r="S200" t="str">
        <f t="shared" si="21"/>
        <v>film &amp; video</v>
      </c>
      <c r="T200" t="str">
        <f t="shared" si="22"/>
        <v>drama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8"/>
        <v>42584.123865740738</v>
      </c>
      <c r="L201" s="12">
        <f t="shared" si="19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20"/>
        <v>0</v>
      </c>
      <c r="R201" s="7">
        <v>0</v>
      </c>
      <c r="S201" t="str">
        <f t="shared" si="21"/>
        <v>film &amp; video</v>
      </c>
      <c r="T201" t="str">
        <f t="shared" si="22"/>
        <v>drama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8"/>
        <v>41867.083368055559</v>
      </c>
      <c r="L202" s="12">
        <f t="shared" si="19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20"/>
        <v>26.192500000000003</v>
      </c>
      <c r="R202" s="7">
        <f t="shared" si="23"/>
        <v>87.308333333333337</v>
      </c>
      <c r="S202" t="str">
        <f t="shared" si="21"/>
        <v>film &amp; video</v>
      </c>
      <c r="T202" t="str">
        <f t="shared" si="22"/>
        <v>drama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8"/>
        <v>42023.818622685183</v>
      </c>
      <c r="L203" s="12">
        <f t="shared" si="19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20"/>
        <v>58.461538461538467</v>
      </c>
      <c r="R203" s="7">
        <f t="shared" si="23"/>
        <v>54.285714285714285</v>
      </c>
      <c r="S203" t="str">
        <f t="shared" si="21"/>
        <v>film &amp; video</v>
      </c>
      <c r="T203" t="str">
        <f t="shared" si="22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8"/>
        <v>42255.927824074075</v>
      </c>
      <c r="L204" s="12">
        <f t="shared" si="19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20"/>
        <v>0</v>
      </c>
      <c r="R204" s="7">
        <v>0</v>
      </c>
      <c r="S204" t="str">
        <f t="shared" si="21"/>
        <v>film &amp; video</v>
      </c>
      <c r="T204" t="str">
        <f t="shared" si="22"/>
        <v>drama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8"/>
        <v>41973.847962962958</v>
      </c>
      <c r="L205" s="12">
        <f t="shared" si="19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20"/>
        <v>29.84</v>
      </c>
      <c r="R205" s="7">
        <f t="shared" si="23"/>
        <v>93.25</v>
      </c>
      <c r="S205" t="str">
        <f t="shared" si="21"/>
        <v>film &amp; video</v>
      </c>
      <c r="T205" t="str">
        <f t="shared" si="22"/>
        <v>drama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8"/>
        <v>42556.583368055552</v>
      </c>
      <c r="L206" s="12">
        <f t="shared" si="19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0"/>
        <v>50.721666666666664</v>
      </c>
      <c r="R206" s="7">
        <f t="shared" si="23"/>
        <v>117.68368136117556</v>
      </c>
      <c r="S206" t="str">
        <f t="shared" si="21"/>
        <v>film &amp; video</v>
      </c>
      <c r="T206" t="str">
        <f t="shared" si="22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8"/>
        <v>42248.632199074069</v>
      </c>
      <c r="L207" s="12">
        <f t="shared" si="19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20"/>
        <v>16.25</v>
      </c>
      <c r="R207" s="7">
        <f t="shared" si="23"/>
        <v>76.470588235294116</v>
      </c>
      <c r="S207" t="str">
        <f t="shared" si="21"/>
        <v>film &amp; video</v>
      </c>
      <c r="T207" t="str">
        <f t="shared" si="22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8"/>
        <v>42567.004432870366</v>
      </c>
      <c r="L208" s="12">
        <f t="shared" si="19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20"/>
        <v>0</v>
      </c>
      <c r="R208" s="7">
        <v>0</v>
      </c>
      <c r="S208" t="str">
        <f t="shared" si="21"/>
        <v>film &amp; video</v>
      </c>
      <c r="T208" t="str">
        <f t="shared" si="22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8"/>
        <v>41978.197199074071</v>
      </c>
      <c r="L209" s="12">
        <f t="shared" si="19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20"/>
        <v>15.214285714285714</v>
      </c>
      <c r="R209" s="7">
        <f t="shared" si="23"/>
        <v>163.84615384615384</v>
      </c>
      <c r="S209" t="str">
        <f t="shared" si="21"/>
        <v>film &amp; video</v>
      </c>
      <c r="T209" t="str">
        <f t="shared" si="22"/>
        <v>drama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8"/>
        <v>41959.369988425926</v>
      </c>
      <c r="L210" s="12">
        <f t="shared" si="19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20"/>
        <v>0</v>
      </c>
      <c r="R210" s="7">
        <v>0</v>
      </c>
      <c r="S210" t="str">
        <f t="shared" si="21"/>
        <v>film &amp; video</v>
      </c>
      <c r="T210" t="str">
        <f t="shared" si="22"/>
        <v>drama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8"/>
        <v>42165.922858796301</v>
      </c>
      <c r="L211" s="12">
        <f t="shared" si="19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20"/>
        <v>0</v>
      </c>
      <c r="R211" s="7">
        <v>0</v>
      </c>
      <c r="S211" t="str">
        <f t="shared" si="21"/>
        <v>film &amp; video</v>
      </c>
      <c r="T211" t="str">
        <f t="shared" si="22"/>
        <v>drama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8"/>
        <v>42249.064722222218</v>
      </c>
      <c r="L212" s="12">
        <f t="shared" si="19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20"/>
        <v>25.25</v>
      </c>
      <c r="R212" s="7">
        <f t="shared" si="23"/>
        <v>91.818181818181813</v>
      </c>
      <c r="S212" t="str">
        <f t="shared" si="21"/>
        <v>film &amp; video</v>
      </c>
      <c r="T212" t="str">
        <f t="shared" si="22"/>
        <v>drama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8"/>
        <v>42236.159918981488</v>
      </c>
      <c r="L213" s="12">
        <f t="shared" si="19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20"/>
        <v>44.6</v>
      </c>
      <c r="R213" s="7">
        <f t="shared" si="23"/>
        <v>185.83333333333334</v>
      </c>
      <c r="S213" t="str">
        <f t="shared" si="21"/>
        <v>film &amp; video</v>
      </c>
      <c r="T213" t="str">
        <f t="shared" si="22"/>
        <v>drama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8"/>
        <v>42416.881018518514</v>
      </c>
      <c r="L214" s="12">
        <f t="shared" si="19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20"/>
        <v>1.5873015873015872E-2</v>
      </c>
      <c r="R214" s="7">
        <f t="shared" si="23"/>
        <v>1</v>
      </c>
      <c r="S214" t="str">
        <f t="shared" si="21"/>
        <v>film &amp; video</v>
      </c>
      <c r="T214" t="str">
        <f t="shared" si="22"/>
        <v>drama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8"/>
        <v>42202.594293981485</v>
      </c>
      <c r="L215" s="12">
        <f t="shared" si="19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20"/>
        <v>0.04</v>
      </c>
      <c r="R215" s="7">
        <f t="shared" si="23"/>
        <v>20</v>
      </c>
      <c r="S215" t="str">
        <f t="shared" si="21"/>
        <v>film &amp; video</v>
      </c>
      <c r="T215" t="str">
        <f t="shared" si="22"/>
        <v>drama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8"/>
        <v>42009.64061342593</v>
      </c>
      <c r="L216" s="12">
        <f t="shared" si="19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20"/>
        <v>8.0000000000000002E-3</v>
      </c>
      <c r="R216" s="7">
        <f t="shared" si="23"/>
        <v>1</v>
      </c>
      <c r="S216" t="str">
        <f t="shared" si="21"/>
        <v>film &amp; video</v>
      </c>
      <c r="T216" t="str">
        <f t="shared" si="22"/>
        <v>drama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8"/>
        <v>42375.230115740742</v>
      </c>
      <c r="L217" s="12">
        <f t="shared" si="19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20"/>
        <v>0.22727272727272727</v>
      </c>
      <c r="R217" s="7">
        <f t="shared" si="23"/>
        <v>10</v>
      </c>
      <c r="S217" t="str">
        <f t="shared" si="21"/>
        <v>film &amp; video</v>
      </c>
      <c r="T217" t="str">
        <f t="shared" si="22"/>
        <v>drama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8"/>
        <v>42066.958761574075</v>
      </c>
      <c r="L218" s="12">
        <f t="shared" si="19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20"/>
        <v>55.698440000000005</v>
      </c>
      <c r="R218" s="7">
        <f t="shared" si="23"/>
        <v>331.53833333333336</v>
      </c>
      <c r="S218" t="str">
        <f t="shared" si="21"/>
        <v>film &amp; video</v>
      </c>
      <c r="T218" t="str">
        <f t="shared" si="22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8"/>
        <v>41970.64061342593</v>
      </c>
      <c r="L219" s="12">
        <f t="shared" si="19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20"/>
        <v>11.943</v>
      </c>
      <c r="R219" s="7">
        <f t="shared" si="23"/>
        <v>314.28947368421052</v>
      </c>
      <c r="S219" t="str">
        <f t="shared" si="21"/>
        <v>film &amp; video</v>
      </c>
      <c r="T219" t="str">
        <f t="shared" si="22"/>
        <v>drama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8"/>
        <v>42079.628344907411</v>
      </c>
      <c r="L220" s="12">
        <f t="shared" si="19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20"/>
        <v>2</v>
      </c>
      <c r="R220" s="7">
        <f t="shared" si="23"/>
        <v>100</v>
      </c>
      <c r="S220" t="str">
        <f t="shared" si="21"/>
        <v>film &amp; video</v>
      </c>
      <c r="T220" t="str">
        <f t="shared" si="22"/>
        <v>drama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8"/>
        <v>42429.326678240745</v>
      </c>
      <c r="L221" s="12">
        <f t="shared" si="19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20"/>
        <v>17.630000000000003</v>
      </c>
      <c r="R221" s="7">
        <f t="shared" si="23"/>
        <v>115.98684210526316</v>
      </c>
      <c r="S221" t="str">
        <f t="shared" si="21"/>
        <v>film &amp; video</v>
      </c>
      <c r="T221" t="str">
        <f t="shared" si="22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8"/>
        <v>42195.643865740742</v>
      </c>
      <c r="L222" s="12">
        <f t="shared" si="19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20"/>
        <v>0.72</v>
      </c>
      <c r="R222" s="7">
        <f t="shared" si="23"/>
        <v>120</v>
      </c>
      <c r="S222" t="str">
        <f t="shared" si="21"/>
        <v>film &amp; video</v>
      </c>
      <c r="T222" t="str">
        <f t="shared" si="22"/>
        <v>drama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8"/>
        <v>42031.837546296301</v>
      </c>
      <c r="L223" s="12">
        <f t="shared" si="19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20"/>
        <v>0</v>
      </c>
      <c r="R223" s="7">
        <v>0</v>
      </c>
      <c r="S223" t="str">
        <f t="shared" si="21"/>
        <v>film &amp; video</v>
      </c>
      <c r="T223" t="str">
        <f t="shared" si="22"/>
        <v>drama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8"/>
        <v>42031.769884259258</v>
      </c>
      <c r="L224" s="12">
        <f t="shared" si="19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20"/>
        <v>13</v>
      </c>
      <c r="R224" s="7">
        <f t="shared" si="23"/>
        <v>65</v>
      </c>
      <c r="S224" t="str">
        <f t="shared" si="21"/>
        <v>film &amp; video</v>
      </c>
      <c r="T224" t="str">
        <f t="shared" si="22"/>
        <v>drama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8"/>
        <v>42482.048032407409</v>
      </c>
      <c r="L225" s="12">
        <f t="shared" si="19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20"/>
        <v>0</v>
      </c>
      <c r="R225" s="7">
        <v>0</v>
      </c>
      <c r="S225" t="str">
        <f t="shared" si="21"/>
        <v>film &amp; video</v>
      </c>
      <c r="T225" t="str">
        <f t="shared" si="22"/>
        <v>drama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8"/>
        <v>42135.235254629632</v>
      </c>
      <c r="L226" s="12">
        <f t="shared" si="19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20"/>
        <v>0</v>
      </c>
      <c r="R226" s="7">
        <v>0</v>
      </c>
      <c r="S226" t="str">
        <f t="shared" si="21"/>
        <v>film &amp; video</v>
      </c>
      <c r="T226" t="str">
        <f t="shared" si="22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8"/>
        <v>42438.961273148147</v>
      </c>
      <c r="L227" s="12">
        <f t="shared" si="19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20"/>
        <v>0</v>
      </c>
      <c r="R227" s="7">
        <v>0</v>
      </c>
      <c r="S227" t="str">
        <f t="shared" si="21"/>
        <v>film &amp; video</v>
      </c>
      <c r="T227" t="str">
        <f t="shared" si="22"/>
        <v>drama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8"/>
        <v>42106.666018518517</v>
      </c>
      <c r="L228" s="12">
        <f t="shared" si="19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20"/>
        <v>0.86206896551724133</v>
      </c>
      <c r="R228" s="7">
        <f t="shared" si="23"/>
        <v>125</v>
      </c>
      <c r="S228" t="str">
        <f t="shared" si="21"/>
        <v>film &amp; video</v>
      </c>
      <c r="T228" t="str">
        <f t="shared" si="22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8"/>
        <v>42164.893993055557</v>
      </c>
      <c r="L229" s="12">
        <f t="shared" si="19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20"/>
        <v>0</v>
      </c>
      <c r="R229" s="7">
        <v>0</v>
      </c>
      <c r="S229" t="str">
        <f t="shared" si="21"/>
        <v>film &amp; video</v>
      </c>
      <c r="T229" t="str">
        <f t="shared" si="22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8"/>
        <v>42096.686400462961</v>
      </c>
      <c r="L230" s="12">
        <f t="shared" si="19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20"/>
        <v>0</v>
      </c>
      <c r="R230" s="7">
        <v>0</v>
      </c>
      <c r="S230" t="str">
        <f t="shared" si="21"/>
        <v>film &amp; video</v>
      </c>
      <c r="T230" t="str">
        <f t="shared" si="22"/>
        <v>drama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8"/>
        <v>42383.933993055558</v>
      </c>
      <c r="L231" s="12">
        <f t="shared" si="19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20"/>
        <v>0</v>
      </c>
      <c r="R231" s="7">
        <v>0</v>
      </c>
      <c r="S231" t="str">
        <f t="shared" si="21"/>
        <v>film &amp; video</v>
      </c>
      <c r="T231" t="str">
        <f t="shared" si="22"/>
        <v>drama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8"/>
        <v>42129.777210648142</v>
      </c>
      <c r="L232" s="12">
        <f t="shared" si="19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20"/>
        <v>0.4</v>
      </c>
      <c r="R232" s="7">
        <f t="shared" si="23"/>
        <v>30</v>
      </c>
      <c r="S232" t="str">
        <f t="shared" si="21"/>
        <v>film &amp; video</v>
      </c>
      <c r="T232" t="str">
        <f t="shared" si="22"/>
        <v>drama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8"/>
        <v>42341.958923611113</v>
      </c>
      <c r="L233" s="12">
        <f t="shared" si="19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20"/>
        <v>0</v>
      </c>
      <c r="R233" s="7">
        <v>0</v>
      </c>
      <c r="S233" t="str">
        <f t="shared" si="21"/>
        <v>film &amp; video</v>
      </c>
      <c r="T233" t="str">
        <f t="shared" si="22"/>
        <v>drama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8"/>
        <v>42032.82576388889</v>
      </c>
      <c r="L234" s="12">
        <f t="shared" si="19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20"/>
        <v>2.75</v>
      </c>
      <c r="R234" s="7">
        <f t="shared" si="23"/>
        <v>15.714285714285714</v>
      </c>
      <c r="S234" t="str">
        <f t="shared" si="21"/>
        <v>film &amp; video</v>
      </c>
      <c r="T234" t="str">
        <f t="shared" si="22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8"/>
        <v>42612.911712962959</v>
      </c>
      <c r="L235" s="12">
        <f t="shared" si="19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20"/>
        <v>0</v>
      </c>
      <c r="R235" s="7">
        <v>0</v>
      </c>
      <c r="S235" t="str">
        <f t="shared" si="21"/>
        <v>film &amp; video</v>
      </c>
      <c r="T235" t="str">
        <f t="shared" si="22"/>
        <v>drama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8"/>
        <v>42136.035405092596</v>
      </c>
      <c r="L236" s="12">
        <f t="shared" si="19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20"/>
        <v>40.1</v>
      </c>
      <c r="R236" s="7">
        <f t="shared" si="23"/>
        <v>80.2</v>
      </c>
      <c r="S236" t="str">
        <f t="shared" si="21"/>
        <v>film &amp; video</v>
      </c>
      <c r="T236" t="str">
        <f t="shared" si="22"/>
        <v>drama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8"/>
        <v>42164.908530092594</v>
      </c>
      <c r="L237" s="12">
        <f t="shared" si="19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20"/>
        <v>0</v>
      </c>
      <c r="R237" s="7">
        <v>0</v>
      </c>
      <c r="S237" t="str">
        <f t="shared" si="21"/>
        <v>film &amp; video</v>
      </c>
      <c r="T237" t="str">
        <f t="shared" si="22"/>
        <v>drama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8"/>
        <v>42321.08447916666</v>
      </c>
      <c r="L238" s="12">
        <f t="shared" si="19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20"/>
        <v>0</v>
      </c>
      <c r="R238" s="7">
        <v>0</v>
      </c>
      <c r="S238" t="str">
        <f t="shared" si="21"/>
        <v>film &amp; video</v>
      </c>
      <c r="T238" t="str">
        <f t="shared" si="22"/>
        <v>drama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8"/>
        <v>42377.577187499999</v>
      </c>
      <c r="L239" s="12">
        <f t="shared" si="19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20"/>
        <v>0.33333333333333337</v>
      </c>
      <c r="R239" s="7">
        <f t="shared" si="23"/>
        <v>50</v>
      </c>
      <c r="S239" t="str">
        <f t="shared" si="21"/>
        <v>film &amp; video</v>
      </c>
      <c r="T239" t="str">
        <f t="shared" si="22"/>
        <v>drama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8"/>
        <v>42713.962499999994</v>
      </c>
      <c r="L240" s="12">
        <f t="shared" si="19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20"/>
        <v>0</v>
      </c>
      <c r="R240" s="7">
        <v>0</v>
      </c>
      <c r="S240" t="str">
        <f t="shared" si="21"/>
        <v>film &amp; video</v>
      </c>
      <c r="T240" t="str">
        <f t="shared" si="22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8"/>
        <v>42297.110300925924</v>
      </c>
      <c r="L241" s="12">
        <f t="shared" si="19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20"/>
        <v>25</v>
      </c>
      <c r="R241" s="7">
        <f t="shared" si="23"/>
        <v>50</v>
      </c>
      <c r="S241" t="str">
        <f t="shared" si="21"/>
        <v>film &amp; video</v>
      </c>
      <c r="T241" t="str">
        <f t="shared" si="22"/>
        <v>drama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8"/>
        <v>41354.708460648151</v>
      </c>
      <c r="L242" s="12">
        <f t="shared" si="19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20"/>
        <v>107.63413333333334</v>
      </c>
      <c r="R242" s="7">
        <f t="shared" si="23"/>
        <v>117.84759124087591</v>
      </c>
      <c r="S242" t="str">
        <f t="shared" si="21"/>
        <v>film &amp; video</v>
      </c>
      <c r="T242" t="str">
        <f t="shared" si="22"/>
        <v>documentary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8"/>
        <v>41949.697962962964</v>
      </c>
      <c r="L243" s="12">
        <f t="shared" si="19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20"/>
        <v>112.63736263736264</v>
      </c>
      <c r="R243" s="7">
        <f t="shared" si="23"/>
        <v>109.04255319148936</v>
      </c>
      <c r="S243" t="str">
        <f t="shared" si="21"/>
        <v>film &amp; video</v>
      </c>
      <c r="T243" t="str">
        <f t="shared" si="22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8"/>
        <v>40862.492939814816</v>
      </c>
      <c r="L244" s="12">
        <f t="shared" si="19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20"/>
        <v>113.46153846153845</v>
      </c>
      <c r="R244" s="7">
        <f t="shared" si="23"/>
        <v>73.019801980198025</v>
      </c>
      <c r="S244" t="str">
        <f t="shared" si="21"/>
        <v>film &amp; video</v>
      </c>
      <c r="T244" t="str">
        <f t="shared" si="22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8"/>
        <v>41662.047500000001</v>
      </c>
      <c r="L245" s="12">
        <f t="shared" si="19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20"/>
        <v>102.592</v>
      </c>
      <c r="R245" s="7">
        <f t="shared" si="23"/>
        <v>78.195121951219505</v>
      </c>
      <c r="S245" t="str">
        <f t="shared" si="21"/>
        <v>film &amp; video</v>
      </c>
      <c r="T245" t="str">
        <f t="shared" si="22"/>
        <v>documentary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8"/>
        <v>40213.323599537034</v>
      </c>
      <c r="L246" s="12">
        <f t="shared" si="19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20"/>
        <v>113.75714285714287</v>
      </c>
      <c r="R246" s="7">
        <f t="shared" si="23"/>
        <v>47.398809523809526</v>
      </c>
      <c r="S246" t="str">
        <f t="shared" si="21"/>
        <v>film &amp; video</v>
      </c>
      <c r="T246" t="str">
        <f t="shared" si="22"/>
        <v>documentary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8"/>
        <v>41107.053067129629</v>
      </c>
      <c r="L247" s="12">
        <f t="shared" si="19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20"/>
        <v>103.71999999999998</v>
      </c>
      <c r="R247" s="7">
        <f t="shared" si="23"/>
        <v>54.020833333333336</v>
      </c>
      <c r="S247" t="str">
        <f t="shared" si="21"/>
        <v>film &amp; video</v>
      </c>
      <c r="T247" t="str">
        <f t="shared" si="22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8"/>
        <v>40480.363483796296</v>
      </c>
      <c r="L248" s="12">
        <f t="shared" si="19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20"/>
        <v>305.46000000000004</v>
      </c>
      <c r="R248" s="7">
        <f t="shared" si="23"/>
        <v>68.488789237668158</v>
      </c>
      <c r="S248" t="str">
        <f t="shared" si="21"/>
        <v>film &amp; video</v>
      </c>
      <c r="T248" t="str">
        <f t="shared" si="22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8"/>
        <v>40430.604328703703</v>
      </c>
      <c r="L249" s="12">
        <f t="shared" si="19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20"/>
        <v>134.1</v>
      </c>
      <c r="R249" s="7">
        <f t="shared" si="23"/>
        <v>108.14516129032258</v>
      </c>
      <c r="S249" t="str">
        <f t="shared" si="21"/>
        <v>film &amp; video</v>
      </c>
      <c r="T249" t="str">
        <f t="shared" si="22"/>
        <v>documentary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8"/>
        <v>40870.774409722224</v>
      </c>
      <c r="L250" s="12">
        <f t="shared" si="19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20"/>
        <v>101.33294117647058</v>
      </c>
      <c r="R250" s="7">
        <f t="shared" si="23"/>
        <v>589.95205479452056</v>
      </c>
      <c r="S250" t="str">
        <f t="shared" si="21"/>
        <v>film &amp; video</v>
      </c>
      <c r="T250" t="str">
        <f t="shared" si="22"/>
        <v>documentary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8"/>
        <v>40332.923842592594</v>
      </c>
      <c r="L251" s="12">
        <f t="shared" si="19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20"/>
        <v>112.92</v>
      </c>
      <c r="R251" s="7">
        <f t="shared" si="23"/>
        <v>48.051063829787232</v>
      </c>
      <c r="S251" t="str">
        <f t="shared" si="21"/>
        <v>film &amp; video</v>
      </c>
      <c r="T251" t="str">
        <f t="shared" si="22"/>
        <v>documentary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8"/>
        <v>41401.565868055557</v>
      </c>
      <c r="L252" s="12">
        <f t="shared" si="19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20"/>
        <v>105.58333333333334</v>
      </c>
      <c r="R252" s="7">
        <f t="shared" si="23"/>
        <v>72.482837528604122</v>
      </c>
      <c r="S252" t="str">
        <f t="shared" si="21"/>
        <v>film &amp; video</v>
      </c>
      <c r="T252" t="str">
        <f t="shared" si="22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8"/>
        <v>41013.787569444445</v>
      </c>
      <c r="L253" s="12">
        <f t="shared" si="19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20"/>
        <v>125.57142857142858</v>
      </c>
      <c r="R253" s="7">
        <f t="shared" si="23"/>
        <v>57.077922077922075</v>
      </c>
      <c r="S253" t="str">
        <f t="shared" si="21"/>
        <v>film &amp; video</v>
      </c>
      <c r="T253" t="str">
        <f t="shared" si="22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8"/>
        <v>40266.662708333337</v>
      </c>
      <c r="L254" s="12">
        <f t="shared" si="19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20"/>
        <v>184.56</v>
      </c>
      <c r="R254" s="7">
        <f t="shared" si="23"/>
        <v>85.444444444444443</v>
      </c>
      <c r="S254" t="str">
        <f t="shared" si="21"/>
        <v>film &amp; video</v>
      </c>
      <c r="T254" t="str">
        <f t="shared" si="22"/>
        <v>documentary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8"/>
        <v>40924.650868055556</v>
      </c>
      <c r="L255" s="12">
        <f t="shared" si="19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20"/>
        <v>100.73333333333335</v>
      </c>
      <c r="R255" s="7">
        <f t="shared" si="23"/>
        <v>215.85714285714286</v>
      </c>
      <c r="S255" t="str">
        <f t="shared" si="21"/>
        <v>film &amp; video</v>
      </c>
      <c r="T255" t="str">
        <f t="shared" si="22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8"/>
        <v>42263.952662037031</v>
      </c>
      <c r="L256" s="12">
        <f t="shared" si="19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20"/>
        <v>116.94725</v>
      </c>
      <c r="R256" s="7">
        <f t="shared" si="23"/>
        <v>89.38643312101911</v>
      </c>
      <c r="S256" t="str">
        <f t="shared" si="21"/>
        <v>film &amp; video</v>
      </c>
      <c r="T256" t="str">
        <f t="shared" si="22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8"/>
        <v>40588.526412037041</v>
      </c>
      <c r="L257" s="12">
        <f t="shared" si="19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20"/>
        <v>106.73325</v>
      </c>
      <c r="R257" s="7">
        <f t="shared" si="23"/>
        <v>45.418404255319146</v>
      </c>
      <c r="S257" t="str">
        <f t="shared" si="21"/>
        <v>film &amp; video</v>
      </c>
      <c r="T257" t="str">
        <f t="shared" si="22"/>
        <v>documentary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8"/>
        <v>41319.769293981481</v>
      </c>
      <c r="L258" s="12">
        <f t="shared" si="19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20"/>
        <v>139.1</v>
      </c>
      <c r="R258" s="7">
        <f t="shared" si="23"/>
        <v>65.756363636363631</v>
      </c>
      <c r="S258" t="str">
        <f t="shared" si="21"/>
        <v>film &amp; video</v>
      </c>
      <c r="T258" t="str">
        <f t="shared" si="22"/>
        <v>documentary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24">(((J259/60)/60)/24)+DATE(1970,1,1)</f>
        <v>42479.626875000002</v>
      </c>
      <c r="L259" s="12">
        <f t="shared" ref="L259:L322" si="25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26">E259/D259*100</f>
        <v>106.72648571428572</v>
      </c>
      <c r="R259" s="7">
        <f t="shared" ref="R259:R322" si="27">E259/N259</f>
        <v>66.70405357142856</v>
      </c>
      <c r="S259" t="str">
        <f t="shared" ref="S259:S322" si="28">LEFT(P259, SEARCH("/",P259,1)-1)</f>
        <v>film &amp; video</v>
      </c>
      <c r="T259" t="str">
        <f t="shared" ref="T259:T322" si="29">RIGHT(P259,LEN(P259)-SEARCH("/",P259,SEARCH("/",P259,1)))</f>
        <v>documentary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24"/>
        <v>40682.051689814813</v>
      </c>
      <c r="L260" s="12">
        <f t="shared" si="25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6"/>
        <v>191.14</v>
      </c>
      <c r="R260" s="7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24"/>
        <v>42072.738067129627</v>
      </c>
      <c r="L261" s="12">
        <f t="shared" si="25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6"/>
        <v>131.93789333333334</v>
      </c>
      <c r="R261" s="7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24"/>
        <v>40330.755543981482</v>
      </c>
      <c r="L262" s="12">
        <f t="shared" si="25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26"/>
        <v>106.4</v>
      </c>
      <c r="R262" s="7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24"/>
        <v>41017.885462962964</v>
      </c>
      <c r="L263" s="12">
        <f t="shared" si="25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26"/>
        <v>107.4</v>
      </c>
      <c r="R263" s="7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24"/>
        <v>40555.24800925926</v>
      </c>
      <c r="L264" s="12">
        <f t="shared" si="25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6"/>
        <v>240</v>
      </c>
      <c r="R264" s="7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24"/>
        <v>41149.954791666663</v>
      </c>
      <c r="L265" s="12">
        <f t="shared" si="25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6"/>
        <v>118.08108</v>
      </c>
      <c r="R265" s="7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24"/>
        <v>41010.620312500003</v>
      </c>
      <c r="L266" s="12">
        <f t="shared" si="25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6"/>
        <v>118.19999999999999</v>
      </c>
      <c r="R266" s="7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24"/>
        <v>40267.245717592588</v>
      </c>
      <c r="L267" s="12">
        <f t="shared" si="25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26"/>
        <v>111.1</v>
      </c>
      <c r="R267" s="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24"/>
        <v>40205.174849537041</v>
      </c>
      <c r="L268" s="12">
        <f t="shared" si="25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26"/>
        <v>145.5</v>
      </c>
      <c r="R268" s="7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24"/>
        <v>41785.452534722222</v>
      </c>
      <c r="L269" s="12">
        <f t="shared" si="25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6"/>
        <v>131.62883248730967</v>
      </c>
      <c r="R269" s="7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24"/>
        <v>40809.15252314815</v>
      </c>
      <c r="L270" s="12">
        <f t="shared" si="25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26"/>
        <v>111.4</v>
      </c>
      <c r="R270" s="7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24"/>
        <v>42758.197013888886</v>
      </c>
      <c r="L271" s="12">
        <f t="shared" si="25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6"/>
        <v>147.23376999999999</v>
      </c>
      <c r="R271" s="7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24"/>
        <v>40637.866550925923</v>
      </c>
      <c r="L272" s="12">
        <f t="shared" si="25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26"/>
        <v>152.60869565217391</v>
      </c>
      <c r="R272" s="7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24"/>
        <v>41612.10024305556</v>
      </c>
      <c r="L273" s="12">
        <f t="shared" si="25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6"/>
        <v>104.67999999999999</v>
      </c>
      <c r="R273" s="7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24"/>
        <v>40235.900358796294</v>
      </c>
      <c r="L274" s="12">
        <f t="shared" si="25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26"/>
        <v>177.43366666666668</v>
      </c>
      <c r="R274" s="7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24"/>
        <v>40697.498449074075</v>
      </c>
      <c r="L275" s="12">
        <f t="shared" si="25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6"/>
        <v>107.7758</v>
      </c>
      <c r="R275" s="7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24"/>
        <v>40969.912372685183</v>
      </c>
      <c r="L276" s="12">
        <f t="shared" si="25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26"/>
        <v>156</v>
      </c>
      <c r="R276" s="7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24"/>
        <v>41193.032013888893</v>
      </c>
      <c r="L277" s="12">
        <f t="shared" si="25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26"/>
        <v>108.395</v>
      </c>
      <c r="R277" s="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24"/>
        <v>40967.081874999996</v>
      </c>
      <c r="L278" s="12">
        <f t="shared" si="25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26"/>
        <v>147.6</v>
      </c>
      <c r="R278" s="7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24"/>
        <v>42117.891423611116</v>
      </c>
      <c r="L279" s="12">
        <f t="shared" si="25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6"/>
        <v>110.38153846153847</v>
      </c>
      <c r="R279" s="7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24"/>
        <v>41164.040960648148</v>
      </c>
      <c r="L280" s="12">
        <f t="shared" si="25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6"/>
        <v>150.34814814814814</v>
      </c>
      <c r="R280" s="7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24"/>
        <v>42759.244166666671</v>
      </c>
      <c r="L281" s="12">
        <f t="shared" si="25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26"/>
        <v>157.31829411764707</v>
      </c>
      <c r="R281" s="7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24"/>
        <v>41744.590682870366</v>
      </c>
      <c r="L282" s="12">
        <f t="shared" si="25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6"/>
        <v>156.14400000000001</v>
      </c>
      <c r="R282" s="7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24"/>
        <v>39950.163344907407</v>
      </c>
      <c r="L283" s="12">
        <f t="shared" si="25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26"/>
        <v>120.58763636363636</v>
      </c>
      <c r="R283" s="7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24"/>
        <v>40194.920046296298</v>
      </c>
      <c r="L284" s="12">
        <f t="shared" si="25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26"/>
        <v>101.18888888888888</v>
      </c>
      <c r="R284" s="7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24"/>
        <v>40675.71</v>
      </c>
      <c r="L285" s="12">
        <f t="shared" si="25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26"/>
        <v>114.27249999999999</v>
      </c>
      <c r="R285" s="7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24"/>
        <v>40904.738194444442</v>
      </c>
      <c r="L286" s="12">
        <f t="shared" si="25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6"/>
        <v>104.62615</v>
      </c>
      <c r="R286" s="7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24"/>
        <v>41506.756111111114</v>
      </c>
      <c r="L287" s="12">
        <f t="shared" si="25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6"/>
        <v>228.82507142857142</v>
      </c>
      <c r="R287" s="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24"/>
        <v>41313.816249999996</v>
      </c>
      <c r="L288" s="12">
        <f t="shared" si="25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26"/>
        <v>109.15333333333332</v>
      </c>
      <c r="R288" s="7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24"/>
        <v>41184.277986111112</v>
      </c>
      <c r="L289" s="12">
        <f t="shared" si="25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26"/>
        <v>176.29999999999998</v>
      </c>
      <c r="R289" s="7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24"/>
        <v>41051.168900462959</v>
      </c>
      <c r="L290" s="12">
        <f t="shared" si="25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6"/>
        <v>103.21061999999999</v>
      </c>
      <c r="R290" s="7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24"/>
        <v>41550.456412037034</v>
      </c>
      <c r="L291" s="12">
        <f t="shared" si="25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6"/>
        <v>104.82000000000001</v>
      </c>
      <c r="R291" s="7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24"/>
        <v>40526.36917824074</v>
      </c>
      <c r="L292" s="12">
        <f t="shared" si="25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26"/>
        <v>106.68444444444445</v>
      </c>
      <c r="R292" s="7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24"/>
        <v>41376.769050925926</v>
      </c>
      <c r="L293" s="12">
        <f t="shared" si="25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26"/>
        <v>120.02</v>
      </c>
      <c r="R293" s="7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24"/>
        <v>40812.803229166668</v>
      </c>
      <c r="L294" s="12">
        <f t="shared" si="25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26"/>
        <v>101.50693333333334</v>
      </c>
      <c r="R294" s="7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24"/>
        <v>41719.667986111112</v>
      </c>
      <c r="L295" s="12">
        <f t="shared" si="25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6"/>
        <v>101.38461538461539</v>
      </c>
      <c r="R295" s="7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24"/>
        <v>40343.084421296298</v>
      </c>
      <c r="L296" s="12">
        <f t="shared" si="25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26"/>
        <v>100</v>
      </c>
      <c r="R296" s="7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24"/>
        <v>41519.004733796297</v>
      </c>
      <c r="L297" s="12">
        <f t="shared" si="25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26"/>
        <v>133.10911999999999</v>
      </c>
      <c r="R297" s="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24"/>
        <v>41134.475497685184</v>
      </c>
      <c r="L298" s="12">
        <f t="shared" si="25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6"/>
        <v>118.72620000000001</v>
      </c>
      <c r="R298" s="7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24"/>
        <v>42089.72802083334</v>
      </c>
      <c r="L299" s="12">
        <f t="shared" si="25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26"/>
        <v>100.64</v>
      </c>
      <c r="R299" s="7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24"/>
        <v>41709.463518518518</v>
      </c>
      <c r="L300" s="12">
        <f t="shared" si="25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6"/>
        <v>108.93241269841269</v>
      </c>
      <c r="R300" s="7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24"/>
        <v>40469.225231481483</v>
      </c>
      <c r="L301" s="12">
        <f t="shared" si="25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26"/>
        <v>178.95250000000001</v>
      </c>
      <c r="R301" s="7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24"/>
        <v>40626.959930555553</v>
      </c>
      <c r="L302" s="12">
        <f t="shared" si="25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6"/>
        <v>101.72264</v>
      </c>
      <c r="R302" s="7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24"/>
        <v>41312.737673611111</v>
      </c>
      <c r="L303" s="12">
        <f t="shared" si="25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26"/>
        <v>118.73499999999999</v>
      </c>
      <c r="R303" s="7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24"/>
        <v>40933.856921296298</v>
      </c>
      <c r="L304" s="12">
        <f t="shared" si="25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6"/>
        <v>100.46</v>
      </c>
      <c r="R304" s="7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24"/>
        <v>41032.071134259262</v>
      </c>
      <c r="L305" s="12">
        <f t="shared" si="25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6"/>
        <v>137.46666666666667</v>
      </c>
      <c r="R305" s="7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24"/>
        <v>41114.094872685186</v>
      </c>
      <c r="L306" s="12">
        <f t="shared" si="25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26"/>
        <v>231.64705882352939</v>
      </c>
      <c r="R306" s="7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24"/>
        <v>40948.630196759259</v>
      </c>
      <c r="L307" s="12">
        <f t="shared" si="25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6"/>
        <v>130.33333333333331</v>
      </c>
      <c r="R307" s="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24"/>
        <v>41333.837187500001</v>
      </c>
      <c r="L308" s="12">
        <f t="shared" si="25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26"/>
        <v>292.89999999999998</v>
      </c>
      <c r="R308" s="7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24"/>
        <v>41282.944456018515</v>
      </c>
      <c r="L309" s="12">
        <f t="shared" si="25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6"/>
        <v>111.31818181818183</v>
      </c>
      <c r="R309" s="7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24"/>
        <v>40567.694560185184</v>
      </c>
      <c r="L310" s="12">
        <f t="shared" si="25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6"/>
        <v>105.56666666666668</v>
      </c>
      <c r="R310" s="7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24"/>
        <v>41134.751550925925</v>
      </c>
      <c r="L311" s="12">
        <f t="shared" si="25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6"/>
        <v>118.94444444444446</v>
      </c>
      <c r="R311" s="7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24"/>
        <v>40821.183136574073</v>
      </c>
      <c r="L312" s="12">
        <f t="shared" si="25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26"/>
        <v>104.129</v>
      </c>
      <c r="R312" s="7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24"/>
        <v>40868.219814814816</v>
      </c>
      <c r="L313" s="12">
        <f t="shared" si="25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26"/>
        <v>104.10165000000001</v>
      </c>
      <c r="R313" s="7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24"/>
        <v>41348.877685185187</v>
      </c>
      <c r="L314" s="12">
        <f t="shared" si="25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6"/>
        <v>111.87499999999999</v>
      </c>
      <c r="R314" s="7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24"/>
        <v>40357.227939814817</v>
      </c>
      <c r="L315" s="12">
        <f t="shared" si="25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26"/>
        <v>104.73529411764706</v>
      </c>
      <c r="R315" s="7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24"/>
        <v>41304.833194444444</v>
      </c>
      <c r="L316" s="12">
        <f t="shared" si="25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6"/>
        <v>385.15000000000003</v>
      </c>
      <c r="R316" s="7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24"/>
        <v>41113.77238425926</v>
      </c>
      <c r="L317" s="12">
        <f t="shared" si="25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6"/>
        <v>101.248</v>
      </c>
      <c r="R317" s="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24"/>
        <v>41950.923576388886</v>
      </c>
      <c r="L318" s="12">
        <f t="shared" si="25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26"/>
        <v>113.77333333333333</v>
      </c>
      <c r="R318" s="7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24"/>
        <v>41589.676886574074</v>
      </c>
      <c r="L319" s="12">
        <f t="shared" si="25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6"/>
        <v>100.80333333333333</v>
      </c>
      <c r="R319" s="7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24"/>
        <v>41330.038784722223</v>
      </c>
      <c r="L320" s="12">
        <f t="shared" si="25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26"/>
        <v>283.32</v>
      </c>
      <c r="R320" s="7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24"/>
        <v>40123.83829861111</v>
      </c>
      <c r="L321" s="12">
        <f t="shared" si="25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26"/>
        <v>112.68</v>
      </c>
      <c r="R321" s="7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24"/>
        <v>42331.551307870366</v>
      </c>
      <c r="L322" s="12">
        <f t="shared" si="25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si="26"/>
        <v>106.58000000000001</v>
      </c>
      <c r="R322" s="7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30">(((J323/60)/60)/24)+DATE(1970,1,1)</f>
        <v>42647.446597222224</v>
      </c>
      <c r="L323" s="12">
        <f t="shared" ref="L323:L386" si="3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32">E323/D323*100</f>
        <v>102.66285714285715</v>
      </c>
      <c r="R323" s="7">
        <f t="shared" ref="R323:R386" si="33">E323/N323</f>
        <v>106.62314540059347</v>
      </c>
      <c r="S323" t="str">
        <f t="shared" ref="S323:S386" si="34">LEFT(P323, SEARCH("/",P323,1)-1)</f>
        <v>film &amp; video</v>
      </c>
      <c r="T323" t="str">
        <f t="shared" ref="T323:T386" si="35">RIGHT(P323,LEN(P323)-SEARCH("/",P323,SEARCH("/",P323,1)))</f>
        <v>documentary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30"/>
        <v>42473.57</v>
      </c>
      <c r="L324" s="12">
        <f t="shared" si="31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2"/>
        <v>107.91200000000001</v>
      </c>
      <c r="R324" s="7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30"/>
        <v>42697.32136574074</v>
      </c>
      <c r="L325" s="12">
        <f t="shared" si="3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32"/>
        <v>123.07407407407408</v>
      </c>
      <c r="R325" s="7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30"/>
        <v>42184.626250000001</v>
      </c>
      <c r="L326" s="12">
        <f t="shared" si="3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2"/>
        <v>101.6</v>
      </c>
      <c r="R326" s="7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30"/>
        <v>42689.187881944439</v>
      </c>
      <c r="L327" s="12">
        <f t="shared" si="3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2"/>
        <v>104.396</v>
      </c>
      <c r="R327" s="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30"/>
        <v>42775.314884259264</v>
      </c>
      <c r="L328" s="12">
        <f t="shared" si="3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2"/>
        <v>112.92973333333333</v>
      </c>
      <c r="R328" s="7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30"/>
        <v>42058.235289351855</v>
      </c>
      <c r="L329" s="12">
        <f t="shared" si="3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32"/>
        <v>136.4</v>
      </c>
      <c r="R329" s="7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30"/>
        <v>42278.946620370371</v>
      </c>
      <c r="L330" s="12">
        <f t="shared" si="3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32"/>
        <v>103.61439999999999</v>
      </c>
      <c r="R330" s="7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30"/>
        <v>42291.46674768519</v>
      </c>
      <c r="L331" s="12">
        <f t="shared" si="3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32"/>
        <v>105.5</v>
      </c>
      <c r="R331" s="7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30"/>
        <v>41379.515775462962</v>
      </c>
      <c r="L332" s="12">
        <f t="shared" si="3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32"/>
        <v>101.82857142857142</v>
      </c>
      <c r="R332" s="7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30"/>
        <v>42507.581412037034</v>
      </c>
      <c r="L333" s="12">
        <f t="shared" si="3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2"/>
        <v>106.60499999999999</v>
      </c>
      <c r="R333" s="7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30"/>
        <v>42263.680289351847</v>
      </c>
      <c r="L334" s="12">
        <f t="shared" si="3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32"/>
        <v>113.015</v>
      </c>
      <c r="R334" s="7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30"/>
        <v>42437.636469907404</v>
      </c>
      <c r="L335" s="12">
        <f t="shared" si="3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2"/>
        <v>125.22750000000001</v>
      </c>
      <c r="R335" s="7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30"/>
        <v>42101.682372685187</v>
      </c>
      <c r="L336" s="12">
        <f t="shared" si="3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32"/>
        <v>101.19</v>
      </c>
      <c r="R336" s="7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30"/>
        <v>42101.737442129626</v>
      </c>
      <c r="L337" s="12">
        <f t="shared" si="3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32"/>
        <v>102.76470588235294</v>
      </c>
      <c r="R337" s="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30"/>
        <v>42291.596273148149</v>
      </c>
      <c r="L338" s="12">
        <f t="shared" si="3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32"/>
        <v>116.83911999999998</v>
      </c>
      <c r="R338" s="7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30"/>
        <v>42047.128564814819</v>
      </c>
      <c r="L339" s="12">
        <f t="shared" si="3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32"/>
        <v>101.16833333333335</v>
      </c>
      <c r="R339" s="7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30"/>
        <v>42559.755671296298</v>
      </c>
      <c r="L340" s="12">
        <f t="shared" si="3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32"/>
        <v>110.13360000000002</v>
      </c>
      <c r="R340" s="7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30"/>
        <v>42093.760046296295</v>
      </c>
      <c r="L341" s="12">
        <f t="shared" si="3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2"/>
        <v>108.08333333333333</v>
      </c>
      <c r="R341" s="7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30"/>
        <v>42772.669062500005</v>
      </c>
      <c r="L342" s="12">
        <f t="shared" si="31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2"/>
        <v>125.02285714285715</v>
      </c>
      <c r="R342" s="7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30"/>
        <v>41894.879606481481</v>
      </c>
      <c r="L343" s="12">
        <f t="shared" si="3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32"/>
        <v>106.71428571428572</v>
      </c>
      <c r="R343" s="7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30"/>
        <v>42459.780844907407</v>
      </c>
      <c r="L344" s="12">
        <f t="shared" si="3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2"/>
        <v>100.36639999999998</v>
      </c>
      <c r="R344" s="7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30"/>
        <v>41926.73778935185</v>
      </c>
      <c r="L345" s="12">
        <f t="shared" si="31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2"/>
        <v>102.02863333333335</v>
      </c>
      <c r="R345" s="7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30"/>
        <v>42111.970995370371</v>
      </c>
      <c r="L346" s="12">
        <f t="shared" si="3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32"/>
        <v>102.08358208955224</v>
      </c>
      <c r="R346" s="7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30"/>
        <v>42114.944328703699</v>
      </c>
      <c r="L347" s="12">
        <f t="shared" si="3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2"/>
        <v>123.27586206896552</v>
      </c>
      <c r="R347" s="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30"/>
        <v>42261.500243055561</v>
      </c>
      <c r="L348" s="12">
        <f t="shared" si="3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2"/>
        <v>170.28880000000001</v>
      </c>
      <c r="R348" s="7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30"/>
        <v>42292.495474537034</v>
      </c>
      <c r="L349" s="12">
        <f t="shared" si="3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32"/>
        <v>111.59049999999999</v>
      </c>
      <c r="R349" s="7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30"/>
        <v>42207.58699074074</v>
      </c>
      <c r="L350" s="12">
        <f t="shared" si="3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2"/>
        <v>103</v>
      </c>
      <c r="R350" s="7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30"/>
        <v>42760.498935185184</v>
      </c>
      <c r="L351" s="12">
        <f t="shared" si="3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2"/>
        <v>106.63570159857905</v>
      </c>
      <c r="R351" s="7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30"/>
        <v>42586.066076388888</v>
      </c>
      <c r="L352" s="12">
        <f t="shared" si="3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32"/>
        <v>114.75999999999999</v>
      </c>
      <c r="R352" s="7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30"/>
        <v>42427.964745370366</v>
      </c>
      <c r="L353" s="12">
        <f t="shared" si="3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32"/>
        <v>127.34117647058822</v>
      </c>
      <c r="R353" s="7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30"/>
        <v>41890.167453703703</v>
      </c>
      <c r="L354" s="12">
        <f t="shared" si="3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2"/>
        <v>116.56</v>
      </c>
      <c r="R354" s="7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30"/>
        <v>42297.791886574079</v>
      </c>
      <c r="L355" s="12">
        <f t="shared" si="3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32"/>
        <v>108.61819426615318</v>
      </c>
      <c r="R355" s="7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30"/>
        <v>42438.827789351853</v>
      </c>
      <c r="L356" s="12">
        <f t="shared" si="3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32"/>
        <v>103.94285714285714</v>
      </c>
      <c r="R356" s="7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30"/>
        <v>41943.293912037036</v>
      </c>
      <c r="L357" s="12">
        <f t="shared" si="3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32"/>
        <v>116.25714285714285</v>
      </c>
      <c r="R357" s="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30"/>
        <v>42415.803159722222</v>
      </c>
      <c r="L358" s="12">
        <f t="shared" si="3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32"/>
        <v>102.69239999999999</v>
      </c>
      <c r="R358" s="7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30"/>
        <v>42078.222187499996</v>
      </c>
      <c r="L359" s="12">
        <f t="shared" si="3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2"/>
        <v>174</v>
      </c>
      <c r="R359" s="7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30"/>
        <v>42507.860196759255</v>
      </c>
      <c r="L360" s="12">
        <f t="shared" si="31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2"/>
        <v>103.08800000000001</v>
      </c>
      <c r="R360" s="7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30"/>
        <v>41935.070486111108</v>
      </c>
      <c r="L361" s="12">
        <f t="shared" si="3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32"/>
        <v>104.85537190082646</v>
      </c>
      <c r="R361" s="7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30"/>
        <v>42163.897916666669</v>
      </c>
      <c r="L362" s="12">
        <f t="shared" si="3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32"/>
        <v>101.375</v>
      </c>
      <c r="R362" s="7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30"/>
        <v>41936.001226851848</v>
      </c>
      <c r="L363" s="12">
        <f t="shared" si="3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32"/>
        <v>111.07699999999998</v>
      </c>
      <c r="R363" s="7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30"/>
        <v>41837.210543981484</v>
      </c>
      <c r="L364" s="12">
        <f t="shared" si="31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32"/>
        <v>124.15933781686496</v>
      </c>
      <c r="R364" s="7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30"/>
        <v>40255.744629629626</v>
      </c>
      <c r="L365" s="12">
        <f t="shared" si="3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32"/>
        <v>101.33333333333334</v>
      </c>
      <c r="R365" s="7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30"/>
        <v>41780.859629629631</v>
      </c>
      <c r="L366" s="12">
        <f t="shared" si="3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32"/>
        <v>110.16142857142856</v>
      </c>
      <c r="R366" s="7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30"/>
        <v>41668.606469907405</v>
      </c>
      <c r="L367" s="12">
        <f t="shared" si="3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2"/>
        <v>103.97333333333334</v>
      </c>
      <c r="R367" s="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30"/>
        <v>41019.793032407404</v>
      </c>
      <c r="L368" s="12">
        <f t="shared" si="3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2"/>
        <v>101.31578947368421</v>
      </c>
      <c r="R368" s="7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30"/>
        <v>41355.577291666668</v>
      </c>
      <c r="L369" s="12">
        <f t="shared" si="3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32"/>
        <v>103.3501</v>
      </c>
      <c r="R369" s="7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30"/>
        <v>42043.605578703704</v>
      </c>
      <c r="L370" s="12">
        <f t="shared" si="3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32"/>
        <v>104.11200000000001</v>
      </c>
      <c r="R370" s="7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30"/>
        <v>40893.551724537036</v>
      </c>
      <c r="L371" s="12">
        <f t="shared" si="3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2"/>
        <v>110.15569230769231</v>
      </c>
      <c r="R371" s="7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30"/>
        <v>42711.795138888891</v>
      </c>
      <c r="L372" s="12">
        <f t="shared" si="3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2"/>
        <v>122.02</v>
      </c>
      <c r="R372" s="7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30"/>
        <v>41261.767812500002</v>
      </c>
      <c r="L373" s="12">
        <f t="shared" si="3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2"/>
        <v>114.16866666666667</v>
      </c>
      <c r="R373" s="7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30"/>
        <v>42425.576898148152</v>
      </c>
      <c r="L374" s="12">
        <f t="shared" si="3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32"/>
        <v>125.33333333333334</v>
      </c>
      <c r="R374" s="7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30"/>
        <v>41078.91201388889</v>
      </c>
      <c r="L375" s="12">
        <f t="shared" si="3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2"/>
        <v>106.66666666666667</v>
      </c>
      <c r="R375" s="7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30"/>
        <v>40757.889247685183</v>
      </c>
      <c r="L376" s="12">
        <f t="shared" si="3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2"/>
        <v>130.65</v>
      </c>
      <c r="R376" s="7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30"/>
        <v>41657.985081018516</v>
      </c>
      <c r="L377" s="12">
        <f t="shared" si="3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32"/>
        <v>120</v>
      </c>
      <c r="R377" s="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30"/>
        <v>42576.452731481477</v>
      </c>
      <c r="L378" s="12">
        <f t="shared" si="3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2"/>
        <v>105.9591836734694</v>
      </c>
      <c r="R378" s="7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30"/>
        <v>42292.250787037032</v>
      </c>
      <c r="L379" s="12">
        <f t="shared" si="3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32"/>
        <v>114.39999999999999</v>
      </c>
      <c r="R379" s="7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30"/>
        <v>42370.571851851855</v>
      </c>
      <c r="L380" s="12">
        <f t="shared" si="3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32"/>
        <v>111.76666666666665</v>
      </c>
      <c r="R380" s="7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30"/>
        <v>40987.688333333332</v>
      </c>
      <c r="L381" s="12">
        <f t="shared" si="3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2"/>
        <v>116.08000000000001</v>
      </c>
      <c r="R381" s="7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30"/>
        <v>42367.719814814816</v>
      </c>
      <c r="L382" s="12">
        <f t="shared" si="3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2"/>
        <v>141.5</v>
      </c>
      <c r="R382" s="7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30"/>
        <v>41085.698113425926</v>
      </c>
      <c r="L383" s="12">
        <f t="shared" si="3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2"/>
        <v>104.72999999999999</v>
      </c>
      <c r="R383" s="7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30"/>
        <v>41144.709490740745</v>
      </c>
      <c r="L384" s="12">
        <f t="shared" si="3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2"/>
        <v>255.83333333333331</v>
      </c>
      <c r="R384" s="7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30"/>
        <v>41755.117581018516</v>
      </c>
      <c r="L385" s="12">
        <f t="shared" si="3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2"/>
        <v>206.70670670670671</v>
      </c>
      <c r="R385" s="7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30"/>
        <v>41980.781793981485</v>
      </c>
      <c r="L386" s="12">
        <f t="shared" si="3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32"/>
        <v>112.105</v>
      </c>
      <c r="R386" s="7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36">(((J387/60)/60)/24)+DATE(1970,1,1)</f>
        <v>41934.584502314814</v>
      </c>
      <c r="L387" s="12">
        <f t="shared" ref="L387:L450" si="37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38">E387/D387*100</f>
        <v>105.982</v>
      </c>
      <c r="R387" s="7">
        <f t="shared" ref="R387:R450" si="39">E387/N387</f>
        <v>111.79535864978902</v>
      </c>
      <c r="S387" t="str">
        <f t="shared" ref="S387:S450" si="40">LEFT(P387, SEARCH("/",P387,1)-1)</f>
        <v>film &amp; video</v>
      </c>
      <c r="T387" t="str">
        <f t="shared" ref="T387:T450" si="41">RIGHT(P387,LEN(P387)-SEARCH("/",P387,SEARCH("/",P387,1)))</f>
        <v>documentary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36"/>
        <v>42211.951284722221</v>
      </c>
      <c r="L388" s="12">
        <f t="shared" si="3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8"/>
        <v>100.16666666666667</v>
      </c>
      <c r="R388" s="7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36"/>
        <v>42200.67659722222</v>
      </c>
      <c r="L389" s="12">
        <f t="shared" si="37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38"/>
        <v>213.98947368421051</v>
      </c>
      <c r="R389" s="7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36"/>
        <v>42549.076157407413</v>
      </c>
      <c r="L390" s="12">
        <f t="shared" si="3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8"/>
        <v>126.16000000000001</v>
      </c>
      <c r="R390" s="7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36"/>
        <v>41674.063078703701</v>
      </c>
      <c r="L391" s="12">
        <f t="shared" si="3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8"/>
        <v>181.53547058823528</v>
      </c>
      <c r="R391" s="7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36"/>
        <v>42112.036712962959</v>
      </c>
      <c r="L392" s="12">
        <f t="shared" si="3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8"/>
        <v>100</v>
      </c>
      <c r="R392" s="7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36"/>
        <v>40865.042256944449</v>
      </c>
      <c r="L393" s="12">
        <f t="shared" si="3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38"/>
        <v>100.61</v>
      </c>
      <c r="R393" s="7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36"/>
        <v>40763.717256944445</v>
      </c>
      <c r="L394" s="12">
        <f t="shared" si="37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8"/>
        <v>100.9027027027027</v>
      </c>
      <c r="R394" s="7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36"/>
        <v>41526.708935185183</v>
      </c>
      <c r="L395" s="12">
        <f t="shared" si="3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8"/>
        <v>110.446</v>
      </c>
      <c r="R395" s="7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36"/>
        <v>42417.818078703705</v>
      </c>
      <c r="L396" s="12">
        <f t="shared" si="3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38"/>
        <v>111.8936170212766</v>
      </c>
      <c r="R396" s="7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36"/>
        <v>40990.909259259257</v>
      </c>
      <c r="L397" s="12">
        <f t="shared" si="3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38"/>
        <v>108.04450000000001</v>
      </c>
      <c r="R397" s="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36"/>
        <v>41082.564884259256</v>
      </c>
      <c r="L398" s="12">
        <f t="shared" si="3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8"/>
        <v>106.66666666666667</v>
      </c>
      <c r="R398" s="7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36"/>
        <v>40379.776435185187</v>
      </c>
      <c r="L399" s="12">
        <f t="shared" si="3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38"/>
        <v>103.90027322404372</v>
      </c>
      <c r="R399" s="7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36"/>
        <v>42078.793124999997</v>
      </c>
      <c r="L400" s="12">
        <f t="shared" si="3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8"/>
        <v>125.16000000000001</v>
      </c>
      <c r="R400" s="7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36"/>
        <v>42687.875775462962</v>
      </c>
      <c r="L401" s="12">
        <f t="shared" si="37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38"/>
        <v>106.80499999999999</v>
      </c>
      <c r="R401" s="7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36"/>
        <v>41745.635960648149</v>
      </c>
      <c r="L402" s="12">
        <f t="shared" si="3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38"/>
        <v>112.30249999999999</v>
      </c>
      <c r="R402" s="7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36"/>
        <v>40732.842245370368</v>
      </c>
      <c r="L403" s="12">
        <f t="shared" si="3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8"/>
        <v>103.812</v>
      </c>
      <c r="R403" s="7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36"/>
        <v>42292.539548611108</v>
      </c>
      <c r="L404" s="12">
        <f t="shared" si="3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38"/>
        <v>141.65</v>
      </c>
      <c r="R404" s="7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36"/>
        <v>40718.310659722221</v>
      </c>
      <c r="L405" s="12">
        <f t="shared" si="3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38"/>
        <v>105.25999999999999</v>
      </c>
      <c r="R405" s="7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36"/>
        <v>41646.628032407411</v>
      </c>
      <c r="L406" s="12">
        <f t="shared" si="3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38"/>
        <v>103.09142857142857</v>
      </c>
      <c r="R406" s="7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36"/>
        <v>41674.08494212963</v>
      </c>
      <c r="L407" s="12">
        <f t="shared" si="3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8"/>
        <v>107.65957446808511</v>
      </c>
      <c r="R407" s="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36"/>
        <v>40638.162465277775</v>
      </c>
      <c r="L408" s="12">
        <f t="shared" si="3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38"/>
        <v>107.70464285714286</v>
      </c>
      <c r="R408" s="7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36"/>
        <v>40806.870949074073</v>
      </c>
      <c r="L409" s="12">
        <f t="shared" si="3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38"/>
        <v>101.55000000000001</v>
      </c>
      <c r="R409" s="7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36"/>
        <v>41543.735995370371</v>
      </c>
      <c r="L410" s="12">
        <f t="shared" si="3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38"/>
        <v>101.43766666666667</v>
      </c>
      <c r="R410" s="7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36"/>
        <v>42543.862777777773</v>
      </c>
      <c r="L411" s="12">
        <f t="shared" si="3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8"/>
        <v>136.80000000000001</v>
      </c>
      <c r="R411" s="7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36"/>
        <v>42113.981446759266</v>
      </c>
      <c r="L412" s="12">
        <f t="shared" si="3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8"/>
        <v>128.29999999999998</v>
      </c>
      <c r="R412" s="7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36"/>
        <v>41598.17597222222</v>
      </c>
      <c r="L413" s="12">
        <f t="shared" si="3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38"/>
        <v>101.05</v>
      </c>
      <c r="R413" s="7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36"/>
        <v>41099.742800925924</v>
      </c>
      <c r="L414" s="12">
        <f t="shared" si="3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8"/>
        <v>126.84</v>
      </c>
      <c r="R414" s="7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36"/>
        <v>41079.877442129626</v>
      </c>
      <c r="L415" s="12">
        <f t="shared" si="3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8"/>
        <v>105.0859375</v>
      </c>
      <c r="R415" s="7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36"/>
        <v>41529.063252314816</v>
      </c>
      <c r="L416" s="12">
        <f t="shared" si="3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8"/>
        <v>102.85405405405406</v>
      </c>
      <c r="R416" s="7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36"/>
        <v>41904.851875</v>
      </c>
      <c r="L417" s="12">
        <f t="shared" si="37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38"/>
        <v>102.14714285714285</v>
      </c>
      <c r="R417" s="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36"/>
        <v>41648.396192129629</v>
      </c>
      <c r="L418" s="12">
        <f t="shared" si="3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8"/>
        <v>120.21700000000001</v>
      </c>
      <c r="R418" s="7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36"/>
        <v>41360.970601851855</v>
      </c>
      <c r="L419" s="12">
        <f t="shared" si="3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38"/>
        <v>100.24761904761905</v>
      </c>
      <c r="R419" s="7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36"/>
        <v>42178.282372685186</v>
      </c>
      <c r="L420" s="12">
        <f t="shared" si="3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8"/>
        <v>100.63392857142857</v>
      </c>
      <c r="R420" s="7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36"/>
        <v>41394.842442129629</v>
      </c>
      <c r="L421" s="12">
        <f t="shared" si="3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8"/>
        <v>100.4375</v>
      </c>
      <c r="R421" s="7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36"/>
        <v>41682.23646990741</v>
      </c>
      <c r="L422" s="12">
        <f t="shared" si="3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38"/>
        <v>0.43939393939393934</v>
      </c>
      <c r="R422" s="7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36"/>
        <v>42177.491388888884</v>
      </c>
      <c r="L423" s="12">
        <f t="shared" si="3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8"/>
        <v>2.0066666666666668</v>
      </c>
      <c r="R423" s="7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36"/>
        <v>41863.260381944441</v>
      </c>
      <c r="L424" s="12">
        <f t="shared" si="3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8"/>
        <v>1.075</v>
      </c>
      <c r="R424" s="7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36"/>
        <v>41400.92627314815</v>
      </c>
      <c r="L425" s="12">
        <f t="shared" si="3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8"/>
        <v>0.76500000000000001</v>
      </c>
      <c r="R425" s="7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36"/>
        <v>40934.376145833332</v>
      </c>
      <c r="L426" s="12">
        <f t="shared" si="3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38"/>
        <v>6.7966666666666677</v>
      </c>
      <c r="R426" s="7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36"/>
        <v>42275.861157407402</v>
      </c>
      <c r="L427" s="12">
        <f t="shared" si="3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38"/>
        <v>1.2E-2</v>
      </c>
      <c r="R427" s="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36"/>
        <v>42400.711967592593</v>
      </c>
      <c r="L428" s="12">
        <f t="shared" si="3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8"/>
        <v>1.3299999999999998</v>
      </c>
      <c r="R428" s="7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36"/>
        <v>42285.909027777772</v>
      </c>
      <c r="L429" s="12">
        <f t="shared" si="3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38"/>
        <v>0</v>
      </c>
      <c r="R429" s="7">
        <v>0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36"/>
        <v>41778.766724537039</v>
      </c>
      <c r="L430" s="12">
        <f t="shared" si="3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38"/>
        <v>5.6333333333333329</v>
      </c>
      <c r="R430" s="7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36"/>
        <v>40070.901412037041</v>
      </c>
      <c r="L431" s="12">
        <f t="shared" si="3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38"/>
        <v>0</v>
      </c>
      <c r="R431" s="7">
        <v>0</v>
      </c>
      <c r="S431" t="str">
        <f t="shared" si="40"/>
        <v>film &amp; video</v>
      </c>
      <c r="T431" t="str">
        <f t="shared" si="41"/>
        <v>animation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36"/>
        <v>41513.107256944444</v>
      </c>
      <c r="L432" s="12">
        <f t="shared" si="3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8"/>
        <v>2.4</v>
      </c>
      <c r="R432" s="7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36"/>
        <v>42526.871331018512</v>
      </c>
      <c r="L433" s="12">
        <f t="shared" si="3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8"/>
        <v>13.833333333333334</v>
      </c>
      <c r="R433" s="7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36"/>
        <v>42238.726631944446</v>
      </c>
      <c r="L434" s="12">
        <f t="shared" si="3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8"/>
        <v>9.5</v>
      </c>
      <c r="R434" s="7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36"/>
        <v>42228.629884259266</v>
      </c>
      <c r="L435" s="12">
        <f t="shared" si="3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8"/>
        <v>0</v>
      </c>
      <c r="R435" s="7">
        <v>0</v>
      </c>
      <c r="S435" t="str">
        <f t="shared" si="40"/>
        <v>film &amp; video</v>
      </c>
      <c r="T435" t="str">
        <f t="shared" si="41"/>
        <v>animation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36"/>
        <v>41576.834513888891</v>
      </c>
      <c r="L436" s="12">
        <f t="shared" si="3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38"/>
        <v>5</v>
      </c>
      <c r="R436" s="7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36"/>
        <v>41500.747453703705</v>
      </c>
      <c r="L437" s="12">
        <f t="shared" si="3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8"/>
        <v>2.7272727272727275E-3</v>
      </c>
      <c r="R437" s="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36"/>
        <v>41456.36241898148</v>
      </c>
      <c r="L438" s="12">
        <f t="shared" si="37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8"/>
        <v>0</v>
      </c>
      <c r="R438" s="7">
        <v>0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36"/>
        <v>42591.31858796296</v>
      </c>
      <c r="L439" s="12">
        <f t="shared" si="37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8"/>
        <v>0</v>
      </c>
      <c r="R439" s="7">
        <v>0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36"/>
        <v>42296.261087962965</v>
      </c>
      <c r="L440" s="12">
        <f t="shared" si="3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38"/>
        <v>9.379999999999999</v>
      </c>
      <c r="R440" s="7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36"/>
        <v>41919.761782407404</v>
      </c>
      <c r="L441" s="12">
        <f t="shared" si="3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8"/>
        <v>0</v>
      </c>
      <c r="R441" s="7">
        <v>0</v>
      </c>
      <c r="S441" t="str">
        <f t="shared" si="40"/>
        <v>film &amp; video</v>
      </c>
      <c r="T441" t="str">
        <f t="shared" si="41"/>
        <v>animation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36"/>
        <v>42423.985567129625</v>
      </c>
      <c r="L442" s="12">
        <f t="shared" si="3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38"/>
        <v>0.1</v>
      </c>
      <c r="R442" s="7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36"/>
        <v>41550.793935185182</v>
      </c>
      <c r="L443" s="12">
        <f t="shared" si="3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8"/>
        <v>0</v>
      </c>
      <c r="R443" s="7"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36"/>
        <v>42024.888692129629</v>
      </c>
      <c r="L444" s="12">
        <f t="shared" si="3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8"/>
        <v>39.358823529411765</v>
      </c>
      <c r="R444" s="7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36"/>
        <v>41650.015057870369</v>
      </c>
      <c r="L445" s="12">
        <f t="shared" si="3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8"/>
        <v>0.1</v>
      </c>
      <c r="R445" s="7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36"/>
        <v>40894.906956018516</v>
      </c>
      <c r="L446" s="12">
        <f t="shared" si="3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8"/>
        <v>5</v>
      </c>
      <c r="R446" s="7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36"/>
        <v>42130.335358796292</v>
      </c>
      <c r="L447" s="12">
        <f t="shared" si="3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8"/>
        <v>3.3333333333333335E-3</v>
      </c>
      <c r="R447" s="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36"/>
        <v>42037.083564814813</v>
      </c>
      <c r="L448" s="12">
        <f t="shared" si="3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8"/>
        <v>7.2952380952380951</v>
      </c>
      <c r="R448" s="7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36"/>
        <v>41331.555127314816</v>
      </c>
      <c r="L449" s="12">
        <f t="shared" si="3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38"/>
        <v>1.6666666666666666E-2</v>
      </c>
      <c r="R449" s="7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36"/>
        <v>41753.758043981477</v>
      </c>
      <c r="L450" s="12">
        <f t="shared" si="3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38"/>
        <v>3.2804000000000002</v>
      </c>
      <c r="R450" s="7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42">(((J451/60)/60)/24)+DATE(1970,1,1)</f>
        <v>41534.568113425928</v>
      </c>
      <c r="L451" s="12">
        <f t="shared" ref="L451:L514" si="43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44">E451/D451*100</f>
        <v>2.25</v>
      </c>
      <c r="R451" s="7">
        <f t="shared" ref="R451:R514" si="45">E451/N451</f>
        <v>9</v>
      </c>
      <c r="S451" t="str">
        <f t="shared" ref="S451:S514" si="46">LEFT(P451, SEARCH("/",P451,1)-1)</f>
        <v>film &amp; video</v>
      </c>
      <c r="T451" t="str">
        <f t="shared" ref="T451:T514" si="47">RIGHT(P451,LEN(P451)-SEARCH("/",P451,SEARCH("/",P451,1)))</f>
        <v>animation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42"/>
        <v>41654.946759259255</v>
      </c>
      <c r="L452" s="12">
        <f t="shared" si="43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4"/>
        <v>0.79200000000000004</v>
      </c>
      <c r="R452" s="7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42"/>
        <v>41634.715173611112</v>
      </c>
      <c r="L453" s="12">
        <f t="shared" si="43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4"/>
        <v>0</v>
      </c>
      <c r="R453" s="7">
        <v>0</v>
      </c>
      <c r="S453" t="str">
        <f t="shared" si="46"/>
        <v>film &amp; video</v>
      </c>
      <c r="T453" t="str">
        <f t="shared" si="47"/>
        <v>animation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42"/>
        <v>42107.703877314809</v>
      </c>
      <c r="L454" s="12">
        <f t="shared" si="43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4"/>
        <v>64</v>
      </c>
      <c r="R454" s="7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42"/>
        <v>42038.824988425928</v>
      </c>
      <c r="L455" s="12">
        <f t="shared" si="43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4"/>
        <v>2.7404479578392621E-2</v>
      </c>
      <c r="R455" s="7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42"/>
        <v>41938.717256944445</v>
      </c>
      <c r="L456" s="12">
        <f t="shared" si="43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44"/>
        <v>0.82000000000000006</v>
      </c>
      <c r="R456" s="7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42"/>
        <v>40971.002569444441</v>
      </c>
      <c r="L457" s="12">
        <f t="shared" si="43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44"/>
        <v>6.9230769230769221E-2</v>
      </c>
      <c r="R457" s="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42"/>
        <v>41547.694456018515</v>
      </c>
      <c r="L458" s="12">
        <f t="shared" si="43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44"/>
        <v>0.68631863186318631</v>
      </c>
      <c r="R458" s="7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42"/>
        <v>41837.767500000002</v>
      </c>
      <c r="L459" s="12">
        <f t="shared" si="43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4"/>
        <v>0</v>
      </c>
      <c r="R459" s="7">
        <v>0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42"/>
        <v>41378.69976851852</v>
      </c>
      <c r="L460" s="12">
        <f t="shared" si="43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4"/>
        <v>8.2100000000000009</v>
      </c>
      <c r="R460" s="7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42"/>
        <v>40800.6403587963</v>
      </c>
      <c r="L461" s="12">
        <f t="shared" si="43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44"/>
        <v>6.4102564102564097E-2</v>
      </c>
      <c r="R461" s="7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42"/>
        <v>41759.542534722219</v>
      </c>
      <c r="L462" s="12">
        <f t="shared" si="43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44"/>
        <v>0.29411764705882354</v>
      </c>
      <c r="R462" s="7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42"/>
        <v>41407.84684027778</v>
      </c>
      <c r="L463" s="12">
        <f t="shared" si="43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4"/>
        <v>0</v>
      </c>
      <c r="R463" s="7">
        <v>0</v>
      </c>
      <c r="S463" t="str">
        <f t="shared" si="46"/>
        <v>film &amp; video</v>
      </c>
      <c r="T463" t="str">
        <f t="shared" si="47"/>
        <v>animation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42"/>
        <v>40705.126631944448</v>
      </c>
      <c r="L464" s="12">
        <f t="shared" si="43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4"/>
        <v>0</v>
      </c>
      <c r="R464" s="7">
        <v>0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42"/>
        <v>40750.710104166668</v>
      </c>
      <c r="L465" s="12">
        <f t="shared" si="43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4"/>
        <v>2.2727272727272729</v>
      </c>
      <c r="R465" s="7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42"/>
        <v>42488.848784722228</v>
      </c>
      <c r="L466" s="12">
        <f t="shared" si="43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4"/>
        <v>9.9009900990099015E-2</v>
      </c>
      <c r="R466" s="7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42"/>
        <v>41801.120069444441</v>
      </c>
      <c r="L467" s="12">
        <f t="shared" si="43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4"/>
        <v>26.953125</v>
      </c>
      <c r="R467" s="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42"/>
        <v>41129.942870370374</v>
      </c>
      <c r="L468" s="12">
        <f t="shared" si="43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4"/>
        <v>0.76</v>
      </c>
      <c r="R468" s="7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42"/>
        <v>41135.679791666669</v>
      </c>
      <c r="L469" s="12">
        <f t="shared" si="43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4"/>
        <v>21.574999999999999</v>
      </c>
      <c r="R469" s="7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42"/>
        <v>41041.167627314811</v>
      </c>
      <c r="L470" s="12">
        <f t="shared" si="43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44"/>
        <v>0</v>
      </c>
      <c r="R470" s="7">
        <v>0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42"/>
        <v>41827.989861111113</v>
      </c>
      <c r="L471" s="12">
        <f t="shared" si="43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4"/>
        <v>0</v>
      </c>
      <c r="R471" s="7">
        <v>0</v>
      </c>
      <c r="S471" t="str">
        <f t="shared" si="46"/>
        <v>film &amp; video</v>
      </c>
      <c r="T471" t="str">
        <f t="shared" si="47"/>
        <v>animation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42"/>
        <v>41605.167696759258</v>
      </c>
      <c r="L472" s="12">
        <f t="shared" si="43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44"/>
        <v>1.02</v>
      </c>
      <c r="R472" s="7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42"/>
        <v>41703.721979166665</v>
      </c>
      <c r="L473" s="12">
        <f t="shared" si="43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44"/>
        <v>11.892727272727273</v>
      </c>
      <c r="R473" s="7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42"/>
        <v>41844.922662037039</v>
      </c>
      <c r="L474" s="12">
        <f t="shared" si="43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4"/>
        <v>17.625</v>
      </c>
      <c r="R474" s="7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42"/>
        <v>41869.698136574072</v>
      </c>
      <c r="L475" s="12">
        <f t="shared" si="43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4"/>
        <v>2.87</v>
      </c>
      <c r="R475" s="7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42"/>
        <v>42753.329039351855</v>
      </c>
      <c r="L476" s="12">
        <f t="shared" si="43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4"/>
        <v>3.0303030303030304E-2</v>
      </c>
      <c r="R476" s="7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42"/>
        <v>42100.086145833338</v>
      </c>
      <c r="L477" s="12">
        <f t="shared" si="43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4"/>
        <v>0</v>
      </c>
      <c r="R477" s="7">
        <v>0</v>
      </c>
      <c r="S477" t="str">
        <f t="shared" si="46"/>
        <v>film &amp; video</v>
      </c>
      <c r="T477" t="str">
        <f t="shared" si="47"/>
        <v>animation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42"/>
        <v>41757.975011574075</v>
      </c>
      <c r="L478" s="12">
        <f t="shared" si="43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4"/>
        <v>2.230268181818182</v>
      </c>
      <c r="R478" s="7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42"/>
        <v>40987.83488425926</v>
      </c>
      <c r="L479" s="12">
        <f t="shared" si="43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4"/>
        <v>0</v>
      </c>
      <c r="R479" s="7">
        <v>0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42"/>
        <v>42065.910983796297</v>
      </c>
      <c r="L480" s="12">
        <f t="shared" si="43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44"/>
        <v>0</v>
      </c>
      <c r="R480" s="7">
        <v>0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42"/>
        <v>41904.407812500001</v>
      </c>
      <c r="L481" s="12">
        <f t="shared" si="43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44"/>
        <v>32.56</v>
      </c>
      <c r="R481" s="7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42"/>
        <v>41465.500173611108</v>
      </c>
      <c r="L482" s="12">
        <f t="shared" si="43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4"/>
        <v>19.41</v>
      </c>
      <c r="R482" s="7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42"/>
        <v>41162.672326388885</v>
      </c>
      <c r="L483" s="12">
        <f t="shared" si="43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4"/>
        <v>6.1</v>
      </c>
      <c r="R483" s="7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42"/>
        <v>42447.896875000006</v>
      </c>
      <c r="L484" s="12">
        <f t="shared" si="43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44"/>
        <v>0.1</v>
      </c>
      <c r="R484" s="7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42"/>
        <v>41243.197592592594</v>
      </c>
      <c r="L485" s="12">
        <f t="shared" si="43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4"/>
        <v>50.2</v>
      </c>
      <c r="R485" s="7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42"/>
        <v>42272.93949074074</v>
      </c>
      <c r="L486" s="12">
        <f t="shared" si="43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44"/>
        <v>0.18625</v>
      </c>
      <c r="R486" s="7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42"/>
        <v>41381.50577546296</v>
      </c>
      <c r="L487" s="12">
        <f t="shared" si="43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4"/>
        <v>21.906971229845084</v>
      </c>
      <c r="R487" s="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42"/>
        <v>41761.94258101852</v>
      </c>
      <c r="L488" s="12">
        <f t="shared" si="43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4"/>
        <v>9.0909090909090905E-3</v>
      </c>
      <c r="R488" s="7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42"/>
        <v>42669.594837962963</v>
      </c>
      <c r="L489" s="12">
        <f t="shared" si="43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44"/>
        <v>0</v>
      </c>
      <c r="R489" s="7">
        <v>0</v>
      </c>
      <c r="S489" t="str">
        <f t="shared" si="46"/>
        <v>film &amp; video</v>
      </c>
      <c r="T489" t="str">
        <f t="shared" si="47"/>
        <v>animation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42"/>
        <v>42714.054398148146</v>
      </c>
      <c r="L490" s="12">
        <f t="shared" si="43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4"/>
        <v>0</v>
      </c>
      <c r="R490" s="7">
        <v>0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42"/>
        <v>40882.481666666667</v>
      </c>
      <c r="L491" s="12">
        <f t="shared" si="43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44"/>
        <v>0.28667813379201834</v>
      </c>
      <c r="R491" s="7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42"/>
        <v>41113.968576388892</v>
      </c>
      <c r="L492" s="12">
        <f t="shared" si="43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4"/>
        <v>0</v>
      </c>
      <c r="R492" s="7">
        <v>0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42"/>
        <v>42366.982627314821</v>
      </c>
      <c r="L493" s="12">
        <f t="shared" si="43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4"/>
        <v>0</v>
      </c>
      <c r="R493" s="7">
        <v>0</v>
      </c>
      <c r="S493" t="str">
        <f t="shared" si="46"/>
        <v>film &amp; video</v>
      </c>
      <c r="T493" t="str">
        <f t="shared" si="47"/>
        <v>animation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42"/>
        <v>42596.03506944445</v>
      </c>
      <c r="L494" s="12">
        <f t="shared" si="43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4"/>
        <v>0</v>
      </c>
      <c r="R494" s="7">
        <v>0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42"/>
        <v>42114.726134259254</v>
      </c>
      <c r="L495" s="12">
        <f t="shared" si="43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4"/>
        <v>0</v>
      </c>
      <c r="R495" s="7">
        <v>0</v>
      </c>
      <c r="S495" t="str">
        <f t="shared" si="46"/>
        <v>film &amp; video</v>
      </c>
      <c r="T495" t="str">
        <f t="shared" si="47"/>
        <v>animation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42"/>
        <v>41799.830613425926</v>
      </c>
      <c r="L496" s="12">
        <f t="shared" si="43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44"/>
        <v>0.155</v>
      </c>
      <c r="R496" s="7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42"/>
        <v>42171.827604166669</v>
      </c>
      <c r="L497" s="12">
        <f t="shared" si="43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4"/>
        <v>0</v>
      </c>
      <c r="R497" s="7">
        <v>0</v>
      </c>
      <c r="S497" t="str">
        <f t="shared" si="46"/>
        <v>film &amp; video</v>
      </c>
      <c r="T497" t="str">
        <f t="shared" si="47"/>
        <v>animation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42"/>
        <v>41620.93141203704</v>
      </c>
      <c r="L498" s="12">
        <f t="shared" si="43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4"/>
        <v>1.6666666666666668E-3</v>
      </c>
      <c r="R498" s="7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42"/>
        <v>41945.037789351853</v>
      </c>
      <c r="L499" s="12">
        <f t="shared" si="43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44"/>
        <v>0.6696428571428571</v>
      </c>
      <c r="R499" s="7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42"/>
        <v>40858.762141203704</v>
      </c>
      <c r="L500" s="12">
        <f t="shared" si="43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4"/>
        <v>4.5985132395404564</v>
      </c>
      <c r="R500" s="7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42"/>
        <v>40043.895462962959</v>
      </c>
      <c r="L501" s="12">
        <f t="shared" si="43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44"/>
        <v>9.5500000000000007</v>
      </c>
      <c r="R501" s="7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42"/>
        <v>40247.886006944449</v>
      </c>
      <c r="L502" s="12">
        <f t="shared" si="43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44"/>
        <v>3.3076923076923079</v>
      </c>
      <c r="R502" s="7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42"/>
        <v>40703.234386574077</v>
      </c>
      <c r="L503" s="12">
        <f t="shared" si="43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4"/>
        <v>0</v>
      </c>
      <c r="R503" s="7">
        <v>0</v>
      </c>
      <c r="S503" t="str">
        <f t="shared" si="46"/>
        <v>film &amp; video</v>
      </c>
      <c r="T503" t="str">
        <f t="shared" si="47"/>
        <v>animation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42"/>
        <v>40956.553530092591</v>
      </c>
      <c r="L504" s="12">
        <f t="shared" si="43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44"/>
        <v>1.1499999999999999</v>
      </c>
      <c r="R504" s="7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42"/>
        <v>41991.526655092588</v>
      </c>
      <c r="L505" s="12">
        <f t="shared" si="43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4"/>
        <v>1.7538461538461538</v>
      </c>
      <c r="R505" s="7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42"/>
        <v>40949.98364583333</v>
      </c>
      <c r="L506" s="12">
        <f t="shared" si="43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44"/>
        <v>1.3673469387755102</v>
      </c>
      <c r="R506" s="7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42"/>
        <v>42318.098217592589</v>
      </c>
      <c r="L507" s="12">
        <f t="shared" si="43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4"/>
        <v>0.43333333333333329</v>
      </c>
      <c r="R507" s="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42"/>
        <v>41466.552314814813</v>
      </c>
      <c r="L508" s="12">
        <f t="shared" si="43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4"/>
        <v>0.125</v>
      </c>
      <c r="R508" s="7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42"/>
        <v>41156.958993055552</v>
      </c>
      <c r="L509" s="12">
        <f t="shared" si="43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4"/>
        <v>3.2</v>
      </c>
      <c r="R509" s="7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42"/>
        <v>40995.024317129632</v>
      </c>
      <c r="L510" s="12">
        <f t="shared" si="43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44"/>
        <v>0.8</v>
      </c>
      <c r="R510" s="7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42"/>
        <v>42153.631597222222</v>
      </c>
      <c r="L511" s="12">
        <f t="shared" si="43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4"/>
        <v>0.2</v>
      </c>
      <c r="R511" s="7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42"/>
        <v>42400.176377314812</v>
      </c>
      <c r="L512" s="12">
        <f t="shared" si="43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4"/>
        <v>0</v>
      </c>
      <c r="R512" s="7">
        <v>0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42"/>
        <v>41340.303032407406</v>
      </c>
      <c r="L513" s="12">
        <f t="shared" si="43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44"/>
        <v>3</v>
      </c>
      <c r="R513" s="7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42"/>
        <v>42649.742210648154</v>
      </c>
      <c r="L514" s="12">
        <f t="shared" si="43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si="44"/>
        <v>0.13749999999999998</v>
      </c>
      <c r="R514" s="7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48">(((J515/60)/60)/24)+DATE(1970,1,1)</f>
        <v>42552.653993055559</v>
      </c>
      <c r="L515" s="12">
        <f t="shared" ref="L515:L578" si="49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50">E515/D515*100</f>
        <v>13.923999999999999</v>
      </c>
      <c r="R515" s="7">
        <f t="shared" ref="R515:R578" si="51">E515/N515</f>
        <v>102.38235294117646</v>
      </c>
      <c r="S515" t="str">
        <f t="shared" ref="S515:S578" si="52">LEFT(P515, SEARCH("/",P515,1)-1)</f>
        <v>film &amp; video</v>
      </c>
      <c r="T515" t="str">
        <f t="shared" ref="T515:T578" si="53">RIGHT(P515,LEN(P515)-SEARCH("/",P515,SEARCH("/",P515,1)))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48"/>
        <v>41830.613969907405</v>
      </c>
      <c r="L516" s="12">
        <f t="shared" si="49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50"/>
        <v>3.3333333333333335</v>
      </c>
      <c r="R516" s="7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48"/>
        <v>42327.490752314814</v>
      </c>
      <c r="L517" s="12">
        <f t="shared" si="49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50"/>
        <v>25.41340206185567</v>
      </c>
      <c r="R517" s="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48"/>
        <v>42091.778703703705</v>
      </c>
      <c r="L518" s="12">
        <f t="shared" si="49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50"/>
        <v>0</v>
      </c>
      <c r="R518" s="7">
        <v>0</v>
      </c>
      <c r="S518" t="str">
        <f t="shared" si="52"/>
        <v>film &amp; video</v>
      </c>
      <c r="T518" t="str">
        <f t="shared" si="53"/>
        <v>animation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48"/>
        <v>42738.615289351852</v>
      </c>
      <c r="L519" s="12">
        <f t="shared" si="49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50"/>
        <v>1.3666666666666667</v>
      </c>
      <c r="R519" s="7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48"/>
        <v>42223.616018518514</v>
      </c>
      <c r="L520" s="12">
        <f t="shared" si="49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50"/>
        <v>0</v>
      </c>
      <c r="R520" s="7">
        <v>0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48"/>
        <v>41218.391446759262</v>
      </c>
      <c r="L521" s="12">
        <f t="shared" si="49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50"/>
        <v>22.881426547787683</v>
      </c>
      <c r="R521" s="7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48"/>
        <v>42318.702094907407</v>
      </c>
      <c r="L522" s="12">
        <f t="shared" si="49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50"/>
        <v>102.1</v>
      </c>
      <c r="R522" s="7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48"/>
        <v>42646.092812499999</v>
      </c>
      <c r="L523" s="12">
        <f t="shared" si="49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50"/>
        <v>104.64</v>
      </c>
      <c r="R523" s="7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48"/>
        <v>42430.040798611109</v>
      </c>
      <c r="L524" s="12">
        <f t="shared" si="49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50"/>
        <v>114.66666666666667</v>
      </c>
      <c r="R524" s="7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48"/>
        <v>42238.13282407407</v>
      </c>
      <c r="L525" s="12">
        <f t="shared" si="49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50"/>
        <v>120.6</v>
      </c>
      <c r="R525" s="7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48"/>
        <v>42492.717233796298</v>
      </c>
      <c r="L526" s="12">
        <f t="shared" si="49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50"/>
        <v>108.67285714285715</v>
      </c>
      <c r="R526" s="7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48"/>
        <v>41850.400937500002</v>
      </c>
      <c r="L527" s="12">
        <f t="shared" si="49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50"/>
        <v>100</v>
      </c>
      <c r="R527" s="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48"/>
        <v>42192.591944444444</v>
      </c>
      <c r="L528" s="12">
        <f t="shared" si="49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50"/>
        <v>113.99999999999999</v>
      </c>
      <c r="R528" s="7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48"/>
        <v>42753.205625000002</v>
      </c>
      <c r="L529" s="12">
        <f t="shared" si="49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50"/>
        <v>100.85</v>
      </c>
      <c r="R529" s="7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48"/>
        <v>42155.920219907406</v>
      </c>
      <c r="L530" s="12">
        <f t="shared" si="49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50"/>
        <v>115.65217391304347</v>
      </c>
      <c r="R530" s="7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48"/>
        <v>42725.031180555554</v>
      </c>
      <c r="L531" s="12">
        <f t="shared" si="49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50"/>
        <v>130.41666666666666</v>
      </c>
      <c r="R531" s="7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48"/>
        <v>42157.591064814813</v>
      </c>
      <c r="L532" s="12">
        <f t="shared" si="49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50"/>
        <v>107.78267254038178</v>
      </c>
      <c r="R532" s="7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48"/>
        <v>42676.065150462964</v>
      </c>
      <c r="L533" s="12">
        <f t="shared" si="49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50"/>
        <v>100</v>
      </c>
      <c r="R533" s="7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48"/>
        <v>42473.007037037038</v>
      </c>
      <c r="L534" s="12">
        <f t="shared" si="49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50"/>
        <v>123.25</v>
      </c>
      <c r="R534" s="7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48"/>
        <v>42482.43478009259</v>
      </c>
      <c r="L535" s="12">
        <f t="shared" si="49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50"/>
        <v>100.2</v>
      </c>
      <c r="R535" s="7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48"/>
        <v>42270.810995370368</v>
      </c>
      <c r="L536" s="12">
        <f t="shared" si="49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50"/>
        <v>104.66666666666666</v>
      </c>
      <c r="R536" s="7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48"/>
        <v>42711.545196759253</v>
      </c>
      <c r="L537" s="12">
        <f t="shared" si="49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50"/>
        <v>102.49999999999999</v>
      </c>
      <c r="R537" s="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48"/>
        <v>42179.344988425932</v>
      </c>
      <c r="L538" s="12">
        <f t="shared" si="49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50"/>
        <v>118.25757575757576</v>
      </c>
      <c r="R538" s="7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48"/>
        <v>42282.768414351856</v>
      </c>
      <c r="L539" s="12">
        <f t="shared" si="49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50"/>
        <v>120.5</v>
      </c>
      <c r="R539" s="7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48"/>
        <v>42473.794710648144</v>
      </c>
      <c r="L540" s="12">
        <f t="shared" si="49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50"/>
        <v>302.42</v>
      </c>
      <c r="R540" s="7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48"/>
        <v>42535.049849537041</v>
      </c>
      <c r="L541" s="12">
        <f t="shared" si="49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50"/>
        <v>100.64400000000001</v>
      </c>
      <c r="R541" s="7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48"/>
        <v>42009.817199074074</v>
      </c>
      <c r="L542" s="12">
        <f t="shared" si="49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50"/>
        <v>6.6666666666666671E-3</v>
      </c>
      <c r="R542" s="7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48"/>
        <v>42276.046689814815</v>
      </c>
      <c r="L543" s="12">
        <f t="shared" si="49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50"/>
        <v>0.55555555555555558</v>
      </c>
      <c r="R543" s="7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48"/>
        <v>42433.737453703703</v>
      </c>
      <c r="L544" s="12">
        <f t="shared" si="49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50"/>
        <v>3.9999999999999996E-4</v>
      </c>
      <c r="R544" s="7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48"/>
        <v>41914.092152777775</v>
      </c>
      <c r="L545" s="12">
        <f t="shared" si="49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50"/>
        <v>0.31818181818181818</v>
      </c>
      <c r="R545" s="7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48"/>
        <v>42525.656944444447</v>
      </c>
      <c r="L546" s="12">
        <f t="shared" si="49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50"/>
        <v>1.2</v>
      </c>
      <c r="R546" s="7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48"/>
        <v>42283.592465277776</v>
      </c>
      <c r="L547" s="12">
        <f t="shared" si="49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50"/>
        <v>27.383999999999997</v>
      </c>
      <c r="R547" s="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48"/>
        <v>42249.667997685188</v>
      </c>
      <c r="L548" s="12">
        <f t="shared" si="49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50"/>
        <v>8.666666666666667E-2</v>
      </c>
      <c r="R548" s="7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48"/>
        <v>42380.696342592593</v>
      </c>
      <c r="L549" s="12">
        <f t="shared" si="49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50"/>
        <v>0</v>
      </c>
      <c r="R549" s="7">
        <v>0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48"/>
        <v>42276.903333333335</v>
      </c>
      <c r="L550" s="12">
        <f t="shared" si="49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50"/>
        <v>0.09</v>
      </c>
      <c r="R550" s="7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48"/>
        <v>42163.636828703704</v>
      </c>
      <c r="L551" s="12">
        <f t="shared" si="49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50"/>
        <v>2.7199999999999998</v>
      </c>
      <c r="R551" s="7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48"/>
        <v>42753.678761574076</v>
      </c>
      <c r="L552" s="12">
        <f t="shared" si="49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50"/>
        <v>0.70000000000000007</v>
      </c>
      <c r="R552" s="7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48"/>
        <v>42173.275740740741</v>
      </c>
      <c r="L553" s="12">
        <f t="shared" si="49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50"/>
        <v>5.0413333333333332</v>
      </c>
      <c r="R553" s="7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48"/>
        <v>42318.616851851853</v>
      </c>
      <c r="L554" s="12">
        <f t="shared" si="49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50"/>
        <v>0</v>
      </c>
      <c r="R554" s="7">
        <v>0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48"/>
        <v>41927.71980324074</v>
      </c>
      <c r="L555" s="12">
        <f t="shared" si="49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50"/>
        <v>0.49199999999999999</v>
      </c>
      <c r="R555" s="7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48"/>
        <v>41901.684861111113</v>
      </c>
      <c r="L556" s="12">
        <f t="shared" si="49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50"/>
        <v>36.589147286821706</v>
      </c>
      <c r="R556" s="7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48"/>
        <v>42503.353506944448</v>
      </c>
      <c r="L557" s="12">
        <f t="shared" si="49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50"/>
        <v>0</v>
      </c>
      <c r="R557" s="7">
        <v>0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48"/>
        <v>42345.860150462962</v>
      </c>
      <c r="L558" s="12">
        <f t="shared" si="49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50"/>
        <v>2.5</v>
      </c>
      <c r="R558" s="7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48"/>
        <v>42676.942164351851</v>
      </c>
      <c r="L559" s="12">
        <f t="shared" si="49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50"/>
        <v>0.91066666666666674</v>
      </c>
      <c r="R559" s="7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48"/>
        <v>42057.883159722223</v>
      </c>
      <c r="L560" s="12">
        <f t="shared" si="49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50"/>
        <v>0</v>
      </c>
      <c r="R560" s="7">
        <v>0</v>
      </c>
      <c r="S560" t="str">
        <f t="shared" si="52"/>
        <v>technology</v>
      </c>
      <c r="T560" t="str">
        <f t="shared" si="53"/>
        <v>web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48"/>
        <v>42321.283101851848</v>
      </c>
      <c r="L561" s="12">
        <f t="shared" si="49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50"/>
        <v>2.0833333333333336E-2</v>
      </c>
      <c r="R561" s="7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48"/>
        <v>41960.771354166667</v>
      </c>
      <c r="L562" s="12">
        <f t="shared" si="49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50"/>
        <v>1.2E-2</v>
      </c>
      <c r="R562" s="7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48"/>
        <v>42268.658715277779</v>
      </c>
      <c r="L563" s="12">
        <f t="shared" si="49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50"/>
        <v>0.36666666666666664</v>
      </c>
      <c r="R563" s="7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48"/>
        <v>42692.389062500006</v>
      </c>
      <c r="L564" s="12">
        <f t="shared" si="49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50"/>
        <v>0</v>
      </c>
      <c r="R564" s="7">
        <v>0</v>
      </c>
      <c r="S564" t="str">
        <f t="shared" si="52"/>
        <v>technology</v>
      </c>
      <c r="T564" t="str">
        <f t="shared" si="53"/>
        <v>web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48"/>
        <v>42022.069988425923</v>
      </c>
      <c r="L565" s="12">
        <f t="shared" si="49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50"/>
        <v>9.0666666666666659E-2</v>
      </c>
      <c r="R565" s="7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48"/>
        <v>42411.942997685182</v>
      </c>
      <c r="L566" s="12">
        <f t="shared" si="49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50"/>
        <v>5.5555555555555558E-3</v>
      </c>
      <c r="R566" s="7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48"/>
        <v>42165.785289351858</v>
      </c>
      <c r="L567" s="12">
        <f t="shared" si="49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50"/>
        <v>0</v>
      </c>
      <c r="R567" s="7">
        <v>0</v>
      </c>
      <c r="S567" t="str">
        <f t="shared" si="52"/>
        <v>technology</v>
      </c>
      <c r="T567" t="str">
        <f t="shared" si="53"/>
        <v>web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48"/>
        <v>42535.68440972222</v>
      </c>
      <c r="L568" s="12">
        <f t="shared" si="49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50"/>
        <v>0.02</v>
      </c>
      <c r="R568" s="7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48"/>
        <v>41975.842523148152</v>
      </c>
      <c r="L569" s="12">
        <f t="shared" si="49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50"/>
        <v>0</v>
      </c>
      <c r="R569" s="7">
        <v>0</v>
      </c>
      <c r="S569" t="str">
        <f t="shared" si="52"/>
        <v>technology</v>
      </c>
      <c r="T569" t="str">
        <f t="shared" si="53"/>
        <v>web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48"/>
        <v>42348.9215625</v>
      </c>
      <c r="L570" s="12">
        <f t="shared" si="49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50"/>
        <v>1</v>
      </c>
      <c r="R570" s="7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48"/>
        <v>42340.847361111111</v>
      </c>
      <c r="L571" s="12">
        <f t="shared" si="49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50"/>
        <v>0.8</v>
      </c>
      <c r="R571" s="7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48"/>
        <v>42388.798252314817</v>
      </c>
      <c r="L572" s="12">
        <f t="shared" si="49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50"/>
        <v>0.16705882352941176</v>
      </c>
      <c r="R572" s="7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48"/>
        <v>42192.816238425927</v>
      </c>
      <c r="L573" s="12">
        <f t="shared" si="49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50"/>
        <v>0.42399999999999999</v>
      </c>
      <c r="R573" s="7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48"/>
        <v>42282.71629629629</v>
      </c>
      <c r="L574" s="12">
        <f t="shared" si="49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50"/>
        <v>0</v>
      </c>
      <c r="R574" s="7">
        <v>0</v>
      </c>
      <c r="S574" t="str">
        <f t="shared" si="52"/>
        <v>technology</v>
      </c>
      <c r="T574" t="str">
        <f t="shared" si="53"/>
        <v>web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48"/>
        <v>41963.050127314811</v>
      </c>
      <c r="L575" s="12">
        <f t="shared" si="49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50"/>
        <v>0.38925389253892539</v>
      </c>
      <c r="R575" s="7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48"/>
        <v>42632.443368055552</v>
      </c>
      <c r="L576" s="12">
        <f t="shared" si="49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50"/>
        <v>0.7155635062611807</v>
      </c>
      <c r="R576" s="7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48"/>
        <v>42138.692627314813</v>
      </c>
      <c r="L577" s="12">
        <f t="shared" si="49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50"/>
        <v>0.43166666666666664</v>
      </c>
      <c r="R577" s="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48"/>
        <v>42031.471666666665</v>
      </c>
      <c r="L578" s="12">
        <f t="shared" si="49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si="50"/>
        <v>1.25E-3</v>
      </c>
      <c r="R578" s="7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54">(((J579/60)/60)/24)+DATE(1970,1,1)</f>
        <v>42450.589143518519</v>
      </c>
      <c r="L579" s="12">
        <f t="shared" ref="L579:L642" si="55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56">E579/D579*100</f>
        <v>0.2</v>
      </c>
      <c r="R579" s="7">
        <f t="shared" ref="R579:R642" si="57">E579/N579</f>
        <v>10</v>
      </c>
      <c r="S579" t="str">
        <f t="shared" ref="S579:S642" si="58">LEFT(P579, SEARCH("/",P579,1)-1)</f>
        <v>technology</v>
      </c>
      <c r="T579" t="str">
        <f t="shared" ref="T579:T642" si="59">RIGHT(P579,LEN(P579)-SEARCH("/",P579,SEARCH("/",P579,1)))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54"/>
        <v>42230.578622685185</v>
      </c>
      <c r="L580" s="12">
        <f t="shared" si="55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6"/>
        <v>1.12E-2</v>
      </c>
      <c r="R580" s="7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54"/>
        <v>41968.852118055554</v>
      </c>
      <c r="L581" s="12">
        <f t="shared" si="55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6"/>
        <v>1.4583333333333333</v>
      </c>
      <c r="R581" s="7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54"/>
        <v>42605.908182870371</v>
      </c>
      <c r="L582" s="12">
        <f t="shared" si="55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6"/>
        <v>3.3333333333333333E-2</v>
      </c>
      <c r="R582" s="7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54"/>
        <v>42188.012777777782</v>
      </c>
      <c r="L583" s="12">
        <f t="shared" si="55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6"/>
        <v>0</v>
      </c>
      <c r="R583" s="7">
        <v>0</v>
      </c>
      <c r="S583" t="str">
        <f t="shared" si="58"/>
        <v>technology</v>
      </c>
      <c r="T583" t="str">
        <f t="shared" si="59"/>
        <v>web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54"/>
        <v>42055.739803240736</v>
      </c>
      <c r="L584" s="12">
        <f t="shared" si="55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56"/>
        <v>0</v>
      </c>
      <c r="R584" s="7">
        <v>0</v>
      </c>
      <c r="S584" t="str">
        <f t="shared" si="58"/>
        <v>technology</v>
      </c>
      <c r="T584" t="str">
        <f t="shared" si="59"/>
        <v>web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54"/>
        <v>42052.93850694444</v>
      </c>
      <c r="L585" s="12">
        <f t="shared" si="55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56"/>
        <v>1.1111111111111112E-2</v>
      </c>
      <c r="R585" s="7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54"/>
        <v>42049.716620370367</v>
      </c>
      <c r="L586" s="12">
        <f t="shared" si="55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56"/>
        <v>1</v>
      </c>
      <c r="R586" s="7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54"/>
        <v>42283.3909375</v>
      </c>
      <c r="L587" s="12">
        <f t="shared" si="55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56"/>
        <v>0</v>
      </c>
      <c r="R587" s="7">
        <v>0</v>
      </c>
      <c r="S587" t="str">
        <f t="shared" si="58"/>
        <v>technology</v>
      </c>
      <c r="T587" t="str">
        <f t="shared" si="59"/>
        <v>web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54"/>
        <v>42020.854247685187</v>
      </c>
      <c r="L588" s="12">
        <f t="shared" si="55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6"/>
        <v>0.55999999999999994</v>
      </c>
      <c r="R588" s="7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54"/>
        <v>42080.757326388892</v>
      </c>
      <c r="L589" s="12">
        <f t="shared" si="55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6"/>
        <v>9.0833333333333339</v>
      </c>
      <c r="R589" s="7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54"/>
        <v>42631.769513888896</v>
      </c>
      <c r="L590" s="12">
        <f t="shared" si="55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56"/>
        <v>3.3444444444444441</v>
      </c>
      <c r="R590" s="7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54"/>
        <v>42178.614571759259</v>
      </c>
      <c r="L591" s="12">
        <f t="shared" si="55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6"/>
        <v>1.3333333333333334E-2</v>
      </c>
      <c r="R591" s="7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54"/>
        <v>42377.554756944446</v>
      </c>
      <c r="L592" s="12">
        <f t="shared" si="55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56"/>
        <v>4.46</v>
      </c>
      <c r="R592" s="7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54"/>
        <v>42177.543171296296</v>
      </c>
      <c r="L593" s="12">
        <f t="shared" si="55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6"/>
        <v>6.0999999999999999E-2</v>
      </c>
      <c r="R593" s="7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54"/>
        <v>41946.232175925928</v>
      </c>
      <c r="L594" s="12">
        <f t="shared" si="55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56"/>
        <v>3.3333333333333335</v>
      </c>
      <c r="R594" s="7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54"/>
        <v>42070.677604166667</v>
      </c>
      <c r="L595" s="12">
        <f t="shared" si="55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56"/>
        <v>23</v>
      </c>
      <c r="R595" s="7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54"/>
        <v>42446.780162037037</v>
      </c>
      <c r="L596" s="12">
        <f t="shared" si="55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6"/>
        <v>0.104</v>
      </c>
      <c r="R596" s="7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54"/>
        <v>42083.069884259254</v>
      </c>
      <c r="L597" s="12">
        <f t="shared" si="55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6"/>
        <v>0.42599999999999999</v>
      </c>
      <c r="R597" s="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54"/>
        <v>42646.896898148145</v>
      </c>
      <c r="L598" s="12">
        <f t="shared" si="55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6"/>
        <v>0.03</v>
      </c>
      <c r="R598" s="7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54"/>
        <v>42545.705266203702</v>
      </c>
      <c r="L599" s="12">
        <f t="shared" si="55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56"/>
        <v>0.26666666666666666</v>
      </c>
      <c r="R599" s="7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54"/>
        <v>41948.00209490741</v>
      </c>
      <c r="L600" s="12">
        <f t="shared" si="55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6"/>
        <v>34</v>
      </c>
      <c r="R600" s="7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54"/>
        <v>42047.812523148154</v>
      </c>
      <c r="L601" s="12">
        <f t="shared" si="55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56"/>
        <v>6.2E-2</v>
      </c>
      <c r="R601" s="7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54"/>
        <v>42073.798171296294</v>
      </c>
      <c r="L602" s="12">
        <f t="shared" si="55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6"/>
        <v>2</v>
      </c>
      <c r="R602" s="7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54"/>
        <v>41969.858090277776</v>
      </c>
      <c r="L603" s="12">
        <f t="shared" si="55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6"/>
        <v>1.4000000000000001</v>
      </c>
      <c r="R603" s="7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54"/>
        <v>42143.79415509259</v>
      </c>
      <c r="L604" s="12">
        <f t="shared" si="55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6"/>
        <v>0</v>
      </c>
      <c r="R604" s="7">
        <v>0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54"/>
        <v>41835.639155092591</v>
      </c>
      <c r="L605" s="12">
        <f t="shared" si="55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6"/>
        <v>3.9334666666666664</v>
      </c>
      <c r="R605" s="7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54"/>
        <v>41849.035370370373</v>
      </c>
      <c r="L606" s="12">
        <f t="shared" si="55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6"/>
        <v>0</v>
      </c>
      <c r="R606" s="7">
        <v>0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54"/>
        <v>42194.357731481476</v>
      </c>
      <c r="L607" s="12">
        <f t="shared" si="55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6"/>
        <v>2.62</v>
      </c>
      <c r="R607" s="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54"/>
        <v>42102.650567129633</v>
      </c>
      <c r="L608" s="12">
        <f t="shared" si="55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56"/>
        <v>0.2</v>
      </c>
      <c r="R608" s="7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54"/>
        <v>42300.825648148151</v>
      </c>
      <c r="L609" s="12">
        <f t="shared" si="55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56"/>
        <v>0</v>
      </c>
      <c r="R609" s="7">
        <v>0</v>
      </c>
      <c r="S609" t="str">
        <f t="shared" si="58"/>
        <v>technology</v>
      </c>
      <c r="T609" t="str">
        <f t="shared" si="59"/>
        <v>web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54"/>
        <v>42140.921064814815</v>
      </c>
      <c r="L610" s="12">
        <f t="shared" si="55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6"/>
        <v>0.97400000000000009</v>
      </c>
      <c r="R610" s="7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54"/>
        <v>42307.034074074079</v>
      </c>
      <c r="L611" s="12">
        <f t="shared" si="55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56"/>
        <v>0.64102564102564097</v>
      </c>
      <c r="R611" s="7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54"/>
        <v>42086.83085648148</v>
      </c>
      <c r="L612" s="12">
        <f t="shared" si="55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6"/>
        <v>0</v>
      </c>
      <c r="R612" s="7">
        <v>0</v>
      </c>
      <c r="S612" t="str">
        <f t="shared" si="58"/>
        <v>technology</v>
      </c>
      <c r="T612" t="str">
        <f t="shared" si="59"/>
        <v>web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54"/>
        <v>42328.560613425929</v>
      </c>
      <c r="L613" s="12">
        <f t="shared" si="55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6"/>
        <v>0</v>
      </c>
      <c r="R613" s="7">
        <v>0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54"/>
        <v>42585.031782407401</v>
      </c>
      <c r="L614" s="12">
        <f t="shared" si="55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6"/>
        <v>0</v>
      </c>
      <c r="R614" s="7">
        <v>0</v>
      </c>
      <c r="S614" t="str">
        <f t="shared" si="58"/>
        <v>technology</v>
      </c>
      <c r="T614" t="str">
        <f t="shared" si="59"/>
        <v>web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54"/>
        <v>42247.496759259258</v>
      </c>
      <c r="L615" s="12">
        <f t="shared" si="55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56"/>
        <v>21.363333333333333</v>
      </c>
      <c r="R615" s="7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54"/>
        <v>42515.061805555553</v>
      </c>
      <c r="L616" s="12">
        <f t="shared" si="55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6"/>
        <v>0</v>
      </c>
      <c r="R616" s="7">
        <v>0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54"/>
        <v>42242.122210648144</v>
      </c>
      <c r="L617" s="12">
        <f t="shared" si="55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6"/>
        <v>0</v>
      </c>
      <c r="R617" s="7">
        <v>0</v>
      </c>
      <c r="S617" t="str">
        <f t="shared" si="58"/>
        <v>technology</v>
      </c>
      <c r="T617" t="str">
        <f t="shared" si="59"/>
        <v>web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54"/>
        <v>42761.376238425932</v>
      </c>
      <c r="L618" s="12">
        <f t="shared" si="55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6"/>
        <v>0</v>
      </c>
      <c r="R618" s="7">
        <v>0</v>
      </c>
      <c r="S618" t="str">
        <f t="shared" si="58"/>
        <v>technology</v>
      </c>
      <c r="T618" t="str">
        <f t="shared" si="59"/>
        <v>web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54"/>
        <v>42087.343090277776</v>
      </c>
      <c r="L619" s="12">
        <f t="shared" si="55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6"/>
        <v>3</v>
      </c>
      <c r="R619" s="7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54"/>
        <v>42317.810219907406</v>
      </c>
      <c r="L620" s="12">
        <f t="shared" si="55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6"/>
        <v>0</v>
      </c>
      <c r="R620" s="7">
        <v>0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54"/>
        <v>41908.650347222225</v>
      </c>
      <c r="L621" s="12">
        <f t="shared" si="55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56"/>
        <v>3.9999999999999996E-5</v>
      </c>
      <c r="R621" s="7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54"/>
        <v>41831.716874999998</v>
      </c>
      <c r="L622" s="12">
        <f t="shared" si="55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6"/>
        <v>1</v>
      </c>
      <c r="R622" s="7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54"/>
        <v>42528.987696759257</v>
      </c>
      <c r="L623" s="12">
        <f t="shared" si="55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6"/>
        <v>1.044</v>
      </c>
      <c r="R623" s="7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54"/>
        <v>42532.774745370371</v>
      </c>
      <c r="L624" s="12">
        <f t="shared" si="55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6"/>
        <v>5.6833333333333336</v>
      </c>
      <c r="R624" s="7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54"/>
        <v>42122.009224537032</v>
      </c>
      <c r="L625" s="12">
        <f t="shared" si="55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6"/>
        <v>0</v>
      </c>
      <c r="R625" s="7">
        <v>0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54"/>
        <v>42108.988900462966</v>
      </c>
      <c r="L626" s="12">
        <f t="shared" si="55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6"/>
        <v>0</v>
      </c>
      <c r="R626" s="7">
        <v>0</v>
      </c>
      <c r="S626" t="str">
        <f t="shared" si="58"/>
        <v>technology</v>
      </c>
      <c r="T626" t="str">
        <f t="shared" si="59"/>
        <v>web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54"/>
        <v>42790.895567129628</v>
      </c>
      <c r="L627" s="12">
        <f t="shared" si="55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56"/>
        <v>0</v>
      </c>
      <c r="R627" s="7">
        <v>0</v>
      </c>
      <c r="S627" t="str">
        <f t="shared" si="58"/>
        <v>technology</v>
      </c>
      <c r="T627" t="str">
        <f t="shared" si="59"/>
        <v>web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54"/>
        <v>42198.559479166666</v>
      </c>
      <c r="L628" s="12">
        <f t="shared" si="55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56"/>
        <v>17.380000000000003</v>
      </c>
      <c r="R628" s="7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54"/>
        <v>42384.306840277779</v>
      </c>
      <c r="L629" s="12">
        <f t="shared" si="55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56"/>
        <v>0.02</v>
      </c>
      <c r="R629" s="7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54"/>
        <v>41803.692789351851</v>
      </c>
      <c r="L630" s="12">
        <f t="shared" si="55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6"/>
        <v>0</v>
      </c>
      <c r="R630" s="7">
        <v>0</v>
      </c>
      <c r="S630" t="str">
        <f t="shared" si="58"/>
        <v>technology</v>
      </c>
      <c r="T630" t="str">
        <f t="shared" si="59"/>
        <v>web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54"/>
        <v>42474.637824074074</v>
      </c>
      <c r="L631" s="12">
        <f t="shared" si="55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6"/>
        <v>0.17500000000000002</v>
      </c>
      <c r="R631" s="7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54"/>
        <v>42223.619456018518</v>
      </c>
      <c r="L632" s="12">
        <f t="shared" si="55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56"/>
        <v>8.3340278356529712E-2</v>
      </c>
      <c r="R632" s="7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54"/>
        <v>42489.772326388891</v>
      </c>
      <c r="L633" s="12">
        <f t="shared" si="55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6"/>
        <v>1.38</v>
      </c>
      <c r="R633" s="7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54"/>
        <v>42303.659317129626</v>
      </c>
      <c r="L634" s="12">
        <f t="shared" si="55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56"/>
        <v>0</v>
      </c>
      <c r="R634" s="7">
        <v>0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54"/>
        <v>42507.29932870371</v>
      </c>
      <c r="L635" s="12">
        <f t="shared" si="55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56"/>
        <v>12.45</v>
      </c>
      <c r="R635" s="7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54"/>
        <v>42031.928576388891</v>
      </c>
      <c r="L636" s="12">
        <f t="shared" si="55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6"/>
        <v>0.02</v>
      </c>
      <c r="R636" s="7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54"/>
        <v>42076.092152777783</v>
      </c>
      <c r="L637" s="12">
        <f t="shared" si="55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6"/>
        <v>8.0000000000000002E-3</v>
      </c>
      <c r="R637" s="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54"/>
        <v>42131.455439814818</v>
      </c>
      <c r="L638" s="12">
        <f t="shared" si="55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56"/>
        <v>0.2</v>
      </c>
      <c r="R638" s="7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54"/>
        <v>42762.962013888886</v>
      </c>
      <c r="L639" s="12">
        <f t="shared" si="55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56"/>
        <v>0</v>
      </c>
      <c r="R639" s="7">
        <v>0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54"/>
        <v>42759.593310185184</v>
      </c>
      <c r="L640" s="12">
        <f t="shared" si="55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56"/>
        <v>9.0000000000000011E-3</v>
      </c>
      <c r="R640" s="7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54"/>
        <v>41865.583275462966</v>
      </c>
      <c r="L641" s="12">
        <f t="shared" si="55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6"/>
        <v>9.9999999999999991E-5</v>
      </c>
      <c r="R641" s="7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54"/>
        <v>42683.420312500006</v>
      </c>
      <c r="L642" s="12">
        <f t="shared" si="55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si="56"/>
        <v>144.28571428571428</v>
      </c>
      <c r="R642" s="7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60">(((J643/60)/60)/24)+DATE(1970,1,1)</f>
        <v>42199.57</v>
      </c>
      <c r="L643" s="12">
        <f t="shared" ref="L643:L706" si="6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62">E643/D643*100</f>
        <v>119.16249999999999</v>
      </c>
      <c r="R643" s="7">
        <f t="shared" ref="R643:R706" si="63">E643/N643</f>
        <v>151.31746031746033</v>
      </c>
      <c r="S643" t="str">
        <f t="shared" ref="S643:S706" si="64">LEFT(P643, SEARCH("/",P643,1)-1)</f>
        <v>technology</v>
      </c>
      <c r="T643" t="str">
        <f t="shared" ref="T643:T706" si="65">RIGHT(P643,LEN(P643)-SEARCH("/",P643,SEARCH("/",P643,1)))</f>
        <v>wearables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60"/>
        <v>42199.651319444441</v>
      </c>
      <c r="L644" s="12">
        <f t="shared" si="6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2"/>
        <v>1460.4850000000001</v>
      </c>
      <c r="R644" s="7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60"/>
        <v>42100.642071759255</v>
      </c>
      <c r="L645" s="12">
        <f t="shared" si="6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2"/>
        <v>105.80799999999999</v>
      </c>
      <c r="R645" s="7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60"/>
        <v>41898.665960648148</v>
      </c>
      <c r="L646" s="12">
        <f t="shared" si="6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2"/>
        <v>300.11791999999997</v>
      </c>
      <c r="R646" s="7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60"/>
        <v>42564.026319444441</v>
      </c>
      <c r="L647" s="12">
        <f t="shared" si="6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2"/>
        <v>278.7</v>
      </c>
      <c r="R647" s="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60"/>
        <v>41832.852627314816</v>
      </c>
      <c r="L648" s="12">
        <f t="shared" si="6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2"/>
        <v>131.87625</v>
      </c>
      <c r="R648" s="7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60"/>
        <v>42416.767928240741</v>
      </c>
      <c r="L649" s="12">
        <f t="shared" si="6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62"/>
        <v>107.05</v>
      </c>
      <c r="R649" s="7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60"/>
        <v>41891.693379629629</v>
      </c>
      <c r="L650" s="12">
        <f t="shared" si="6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2"/>
        <v>126.82285714285715</v>
      </c>
      <c r="R650" s="7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60"/>
        <v>41877.912187499998</v>
      </c>
      <c r="L651" s="12">
        <f t="shared" si="6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2"/>
        <v>139.96</v>
      </c>
      <c r="R651" s="7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60"/>
        <v>41932.036851851852</v>
      </c>
      <c r="L652" s="12">
        <f t="shared" si="6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62"/>
        <v>112.4</v>
      </c>
      <c r="R652" s="7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60"/>
        <v>41956.017488425925</v>
      </c>
      <c r="L653" s="12">
        <f t="shared" si="6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2"/>
        <v>100.52799999999999</v>
      </c>
      <c r="R653" s="7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60"/>
        <v>42675.690393518518</v>
      </c>
      <c r="L654" s="12">
        <f t="shared" si="6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62"/>
        <v>100.46666666666665</v>
      </c>
      <c r="R654" s="7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60"/>
        <v>42199.618518518517</v>
      </c>
      <c r="L655" s="12">
        <f t="shared" si="6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2"/>
        <v>141.446</v>
      </c>
      <c r="R655" s="7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60"/>
        <v>42163.957326388889</v>
      </c>
      <c r="L656" s="12">
        <f t="shared" si="6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2"/>
        <v>267.29166666666669</v>
      </c>
      <c r="R656" s="7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60"/>
        <v>42045.957314814819</v>
      </c>
      <c r="L657" s="12">
        <f t="shared" si="6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62"/>
        <v>146.88749999999999</v>
      </c>
      <c r="R657" s="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60"/>
        <v>42417.804618055554</v>
      </c>
      <c r="L658" s="12">
        <f t="shared" si="6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62"/>
        <v>213.56</v>
      </c>
      <c r="R658" s="7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60"/>
        <v>42331.84574074074</v>
      </c>
      <c r="L659" s="12">
        <f t="shared" si="6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2"/>
        <v>125.69999999999999</v>
      </c>
      <c r="R659" s="7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60"/>
        <v>42179.160752314812</v>
      </c>
      <c r="L660" s="12">
        <f t="shared" si="61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62"/>
        <v>104.46206037108834</v>
      </c>
      <c r="R660" s="7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60"/>
        <v>42209.593692129631</v>
      </c>
      <c r="L661" s="12">
        <f t="shared" si="6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2"/>
        <v>100.56666666666668</v>
      </c>
      <c r="R661" s="7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60"/>
        <v>41922.741655092592</v>
      </c>
      <c r="L662" s="12">
        <f t="shared" si="6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62"/>
        <v>3.0579999999999998</v>
      </c>
      <c r="R662" s="7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60"/>
        <v>42636.645358796297</v>
      </c>
      <c r="L663" s="12">
        <f t="shared" si="6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2"/>
        <v>0.95</v>
      </c>
      <c r="R663" s="7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60"/>
        <v>41990.438043981485</v>
      </c>
      <c r="L664" s="12">
        <f t="shared" si="6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2"/>
        <v>0.4</v>
      </c>
      <c r="R664" s="7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60"/>
        <v>42173.843240740738</v>
      </c>
      <c r="L665" s="12">
        <f t="shared" si="6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2"/>
        <v>0.35000000000000003</v>
      </c>
      <c r="R665" s="7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60"/>
        <v>42077.666377314818</v>
      </c>
      <c r="L666" s="12">
        <f t="shared" si="6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2"/>
        <v>7.5333333333333332</v>
      </c>
      <c r="R666" s="7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60"/>
        <v>42688.711354166662</v>
      </c>
      <c r="L667" s="12">
        <f t="shared" si="6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2"/>
        <v>18.64</v>
      </c>
      <c r="R667" s="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60"/>
        <v>41838.832152777781</v>
      </c>
      <c r="L668" s="12">
        <f t="shared" si="6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2"/>
        <v>4.0000000000000001E-3</v>
      </c>
      <c r="R668" s="7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60"/>
        <v>42632.373414351852</v>
      </c>
      <c r="L669" s="12">
        <f t="shared" si="6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2"/>
        <v>10.02</v>
      </c>
      <c r="R669" s="7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60"/>
        <v>42090.831273148149</v>
      </c>
      <c r="L670" s="12">
        <f t="shared" si="6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2"/>
        <v>4.5600000000000005</v>
      </c>
      <c r="R670" s="7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60"/>
        <v>42527.625671296293</v>
      </c>
      <c r="L671" s="12">
        <f t="shared" si="6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2"/>
        <v>21.5075</v>
      </c>
      <c r="R671" s="7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60"/>
        <v>42506.709722222222</v>
      </c>
      <c r="L672" s="12">
        <f t="shared" si="6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62"/>
        <v>29.276666666666667</v>
      </c>
      <c r="R672" s="7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60"/>
        <v>41984.692731481482</v>
      </c>
      <c r="L673" s="12">
        <f t="shared" si="6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62"/>
        <v>39.426666666666662</v>
      </c>
      <c r="R673" s="7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60"/>
        <v>41974.219490740739</v>
      </c>
      <c r="L674" s="12">
        <f t="shared" si="6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2"/>
        <v>21.628</v>
      </c>
      <c r="R674" s="7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60"/>
        <v>41838.840474537035</v>
      </c>
      <c r="L675" s="12">
        <f t="shared" si="6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2"/>
        <v>0.20500000000000002</v>
      </c>
      <c r="R675" s="7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60"/>
        <v>41803.116053240738</v>
      </c>
      <c r="L676" s="12">
        <f t="shared" si="6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2"/>
        <v>0.03</v>
      </c>
      <c r="R676" s="7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60"/>
        <v>41975.930601851855</v>
      </c>
      <c r="L677" s="12">
        <f t="shared" si="6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62"/>
        <v>14.85</v>
      </c>
      <c r="R677" s="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60"/>
        <v>42012.768298611118</v>
      </c>
      <c r="L678" s="12">
        <f t="shared" si="6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2"/>
        <v>1.4710000000000001</v>
      </c>
      <c r="R678" s="7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60"/>
        <v>42504.403877314813</v>
      </c>
      <c r="L679" s="12">
        <f t="shared" si="6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2"/>
        <v>25.584</v>
      </c>
      <c r="R679" s="7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60"/>
        <v>42481.376597222217</v>
      </c>
      <c r="L680" s="12">
        <f t="shared" si="6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2"/>
        <v>3.8206896551724134</v>
      </c>
      <c r="R680" s="7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60"/>
        <v>42556.695706018523</v>
      </c>
      <c r="L681" s="12">
        <f t="shared" si="6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2"/>
        <v>15.485964912280703</v>
      </c>
      <c r="R681" s="7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60"/>
        <v>41864.501516203702</v>
      </c>
      <c r="L682" s="12">
        <f t="shared" si="6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2"/>
        <v>25.912000000000003</v>
      </c>
      <c r="R682" s="7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60"/>
        <v>42639.805601851855</v>
      </c>
      <c r="L683" s="12">
        <f t="shared" si="6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2"/>
        <v>0.04</v>
      </c>
      <c r="R683" s="7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60"/>
        <v>42778.765300925923</v>
      </c>
      <c r="L684" s="12">
        <f t="shared" si="6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62"/>
        <v>0.106</v>
      </c>
      <c r="R684" s="7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60"/>
        <v>42634.900046296301</v>
      </c>
      <c r="L685" s="12">
        <f t="shared" si="6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2"/>
        <v>0.85142857142857142</v>
      </c>
      <c r="R685" s="7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60"/>
        <v>41809.473275462966</v>
      </c>
      <c r="L686" s="12">
        <f t="shared" si="61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62"/>
        <v>7.4837500000000006</v>
      </c>
      <c r="R686" s="7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60"/>
        <v>41971.866574074069</v>
      </c>
      <c r="L687" s="12">
        <f t="shared" si="6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2"/>
        <v>27.650000000000002</v>
      </c>
      <c r="R687" s="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60"/>
        <v>42189.673263888893</v>
      </c>
      <c r="L688" s="12">
        <f t="shared" si="6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2"/>
        <v>0</v>
      </c>
      <c r="R688" s="7">
        <v>0</v>
      </c>
      <c r="S688" t="str">
        <f t="shared" si="64"/>
        <v>technology</v>
      </c>
      <c r="T688" t="str">
        <f t="shared" si="65"/>
        <v>wearables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60"/>
        <v>42711.750613425931</v>
      </c>
      <c r="L689" s="12">
        <f t="shared" si="6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2"/>
        <v>3.55</v>
      </c>
      <c r="R689" s="7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60"/>
        <v>42262.104780092588</v>
      </c>
      <c r="L690" s="12">
        <f t="shared" si="6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2"/>
        <v>72.989999999999995</v>
      </c>
      <c r="R690" s="7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60"/>
        <v>42675.66778935185</v>
      </c>
      <c r="L691" s="12">
        <f t="shared" si="6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62"/>
        <v>57.648750000000007</v>
      </c>
      <c r="R691" s="7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60"/>
        <v>42579.634733796294</v>
      </c>
      <c r="L692" s="12">
        <f t="shared" si="61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62"/>
        <v>12.34</v>
      </c>
      <c r="R692" s="7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60"/>
        <v>42158.028310185182</v>
      </c>
      <c r="L693" s="12">
        <f t="shared" si="6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2"/>
        <v>0.52</v>
      </c>
      <c r="R693" s="7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60"/>
        <v>42696.37572916667</v>
      </c>
      <c r="L694" s="12">
        <f t="shared" si="6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2"/>
        <v>6.5299999999999994</v>
      </c>
      <c r="R694" s="7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60"/>
        <v>42094.808182870373</v>
      </c>
      <c r="L695" s="12">
        <f t="shared" si="6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2"/>
        <v>35.338000000000001</v>
      </c>
      <c r="R695" s="7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60"/>
        <v>42737.663877314815</v>
      </c>
      <c r="L696" s="12">
        <f t="shared" si="6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2"/>
        <v>0.39333333333333331</v>
      </c>
      <c r="R696" s="7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60"/>
        <v>41913.521064814813</v>
      </c>
      <c r="L697" s="12">
        <f t="shared" si="6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2"/>
        <v>1.06</v>
      </c>
      <c r="R697" s="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60"/>
        <v>41815.927106481482</v>
      </c>
      <c r="L698" s="12">
        <f t="shared" si="6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2"/>
        <v>5.7142857142857147E-4</v>
      </c>
      <c r="R698" s="7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60"/>
        <v>42388.523020833338</v>
      </c>
      <c r="L699" s="12">
        <f t="shared" si="6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2"/>
        <v>46.379999999999995</v>
      </c>
      <c r="R699" s="7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60"/>
        <v>41866.931076388886</v>
      </c>
      <c r="L700" s="12">
        <f t="shared" si="6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62"/>
        <v>15.39</v>
      </c>
      <c r="R700" s="7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60"/>
        <v>41563.485509259262</v>
      </c>
      <c r="L701" s="12">
        <f t="shared" si="6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62"/>
        <v>82.422107692307705</v>
      </c>
      <c r="R701" s="7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60"/>
        <v>42715.688437500001</v>
      </c>
      <c r="L702" s="12">
        <f t="shared" si="6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2"/>
        <v>2.6866666666666665</v>
      </c>
      <c r="R702" s="7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60"/>
        <v>41813.662962962961</v>
      </c>
      <c r="L703" s="12">
        <f t="shared" si="6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2"/>
        <v>26.6</v>
      </c>
      <c r="R703" s="7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60"/>
        <v>42668.726701388892</v>
      </c>
      <c r="L704" s="12">
        <f t="shared" si="6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62"/>
        <v>30.813400000000001</v>
      </c>
      <c r="R704" s="7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60"/>
        <v>42711.950798611113</v>
      </c>
      <c r="L705" s="12">
        <f t="shared" si="61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62"/>
        <v>5.58</v>
      </c>
      <c r="R705" s="7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60"/>
        <v>42726.192916666667</v>
      </c>
      <c r="L706" s="12">
        <f t="shared" si="6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62"/>
        <v>0.87454545454545463</v>
      </c>
      <c r="R706" s="7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66">(((J707/60)/60)/24)+DATE(1970,1,1)</f>
        <v>42726.491643518515</v>
      </c>
      <c r="L707" s="12">
        <f t="shared" ref="L707:L770" si="67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68">E707/D707*100</f>
        <v>0.97699999999999987</v>
      </c>
      <c r="R707" s="7">
        <f t="shared" ref="R707:R770" si="69">E707/N707</f>
        <v>195.4</v>
      </c>
      <c r="S707" t="str">
        <f t="shared" ref="S707:S770" si="70">LEFT(P707, SEARCH("/",P707,1)-1)</f>
        <v>technology</v>
      </c>
      <c r="T707" t="str">
        <f t="shared" ref="T707:T770" si="71">RIGHT(P707,LEN(P707)-SEARCH("/",P707,SEARCH("/",P707,1)))</f>
        <v>wearables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66"/>
        <v>42676.995173611111</v>
      </c>
      <c r="L708" s="12">
        <f t="shared" si="6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68"/>
        <v>0</v>
      </c>
      <c r="R708" s="7">
        <v>0</v>
      </c>
      <c r="S708" t="str">
        <f t="shared" si="70"/>
        <v>technology</v>
      </c>
      <c r="T708" t="str">
        <f t="shared" si="71"/>
        <v>wearables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66"/>
        <v>42696.663506944446</v>
      </c>
      <c r="L709" s="12">
        <f t="shared" si="6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8"/>
        <v>78.927352941176466</v>
      </c>
      <c r="R709" s="7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66"/>
        <v>41835.581018518518</v>
      </c>
      <c r="L710" s="12">
        <f t="shared" si="6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8"/>
        <v>22.092500000000001</v>
      </c>
      <c r="R710" s="7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66"/>
        <v>41948.041192129633</v>
      </c>
      <c r="L711" s="12">
        <f t="shared" si="6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8"/>
        <v>0.40666666666666662</v>
      </c>
      <c r="R711" s="7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66"/>
        <v>41837.984976851854</v>
      </c>
      <c r="L712" s="12">
        <f t="shared" si="6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68"/>
        <v>0</v>
      </c>
      <c r="R712" s="7">
        <v>0</v>
      </c>
      <c r="S712" t="str">
        <f t="shared" si="70"/>
        <v>technology</v>
      </c>
      <c r="T712" t="str">
        <f t="shared" si="71"/>
        <v>wearables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66"/>
        <v>42678.459120370375</v>
      </c>
      <c r="L713" s="12">
        <f t="shared" si="6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68"/>
        <v>33.790999999999997</v>
      </c>
      <c r="R713" s="7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66"/>
        <v>42384.680925925932</v>
      </c>
      <c r="L714" s="12">
        <f t="shared" si="6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8"/>
        <v>0.21649484536082475</v>
      </c>
      <c r="R714" s="7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66"/>
        <v>42496.529305555552</v>
      </c>
      <c r="L715" s="12">
        <f t="shared" si="6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8"/>
        <v>0.79600000000000004</v>
      </c>
      <c r="R715" s="7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66"/>
        <v>42734.787986111114</v>
      </c>
      <c r="L716" s="12">
        <f t="shared" si="6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8"/>
        <v>14.993333333333334</v>
      </c>
      <c r="R716" s="7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66"/>
        <v>42273.090740740736</v>
      </c>
      <c r="L717" s="12">
        <f t="shared" si="6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68"/>
        <v>5.0509090909090908</v>
      </c>
      <c r="R717" s="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66"/>
        <v>41940.658645833333</v>
      </c>
      <c r="L718" s="12">
        <f t="shared" si="67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68"/>
        <v>10.214285714285715</v>
      </c>
      <c r="R718" s="7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66"/>
        <v>41857.854189814818</v>
      </c>
      <c r="L719" s="12">
        <f t="shared" si="6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8"/>
        <v>0.30499999999999999</v>
      </c>
      <c r="R719" s="7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66"/>
        <v>42752.845451388886</v>
      </c>
      <c r="L720" s="12">
        <f t="shared" si="6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68"/>
        <v>0.75</v>
      </c>
      <c r="R720" s="7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66"/>
        <v>42409.040231481486</v>
      </c>
      <c r="L721" s="12">
        <f t="shared" si="6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8"/>
        <v>1.2933333333333332</v>
      </c>
      <c r="R721" s="7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66"/>
        <v>40909.649201388893</v>
      </c>
      <c r="L722" s="12">
        <f t="shared" si="6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8"/>
        <v>143.94736842105263</v>
      </c>
      <c r="R722" s="7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66"/>
        <v>41807.571840277778</v>
      </c>
      <c r="L723" s="12">
        <f t="shared" si="6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8"/>
        <v>122.10975609756099</v>
      </c>
      <c r="R723" s="7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66"/>
        <v>40977.805300925924</v>
      </c>
      <c r="L724" s="12">
        <f t="shared" si="6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68"/>
        <v>132.024</v>
      </c>
      <c r="R724" s="7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66"/>
        <v>42184.816539351858</v>
      </c>
      <c r="L725" s="12">
        <f t="shared" si="6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68"/>
        <v>109.38000000000001</v>
      </c>
      <c r="R725" s="7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66"/>
        <v>40694.638460648144</v>
      </c>
      <c r="L726" s="12">
        <f t="shared" si="6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8"/>
        <v>105.47157142857144</v>
      </c>
      <c r="R726" s="7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66"/>
        <v>42321.626296296294</v>
      </c>
      <c r="L727" s="12">
        <f t="shared" si="6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8"/>
        <v>100.35000000000001</v>
      </c>
      <c r="R727" s="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66"/>
        <v>41346.042673611111</v>
      </c>
      <c r="L728" s="12">
        <f t="shared" si="6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8"/>
        <v>101.4</v>
      </c>
      <c r="R728" s="7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66"/>
        <v>41247.020243055551</v>
      </c>
      <c r="L729" s="12">
        <f t="shared" si="6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8"/>
        <v>155.51428571428571</v>
      </c>
      <c r="R729" s="7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66"/>
        <v>40731.837465277778</v>
      </c>
      <c r="L730" s="12">
        <f t="shared" si="6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8"/>
        <v>105.566</v>
      </c>
      <c r="R730" s="7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66"/>
        <v>41111.185891203706</v>
      </c>
      <c r="L731" s="12">
        <f t="shared" si="6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8"/>
        <v>130.65</v>
      </c>
      <c r="R731" s="7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66"/>
        <v>40854.745266203703</v>
      </c>
      <c r="L732" s="12">
        <f t="shared" si="6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8"/>
        <v>132.19</v>
      </c>
      <c r="R732" s="7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66"/>
        <v>40879.795682870368</v>
      </c>
      <c r="L733" s="12">
        <f t="shared" si="67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68"/>
        <v>126</v>
      </c>
      <c r="R733" s="7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66"/>
        <v>41486.424317129626</v>
      </c>
      <c r="L734" s="12">
        <f t="shared" si="6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8"/>
        <v>160</v>
      </c>
      <c r="R734" s="7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66"/>
        <v>41598.420046296298</v>
      </c>
      <c r="L735" s="12">
        <f t="shared" si="6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8"/>
        <v>120.48</v>
      </c>
      <c r="R735" s="7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66"/>
        <v>42102.164583333331</v>
      </c>
      <c r="L736" s="12">
        <f t="shared" si="6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68"/>
        <v>125.52941176470588</v>
      </c>
      <c r="R736" s="7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66"/>
        <v>41946.029467592591</v>
      </c>
      <c r="L737" s="12">
        <f t="shared" si="6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68"/>
        <v>114.40638297872341</v>
      </c>
      <c r="R737" s="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66"/>
        <v>41579.734259259261</v>
      </c>
      <c r="L738" s="12">
        <f t="shared" si="6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68"/>
        <v>315.13888888888891</v>
      </c>
      <c r="R738" s="7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66"/>
        <v>41667.275312500002</v>
      </c>
      <c r="L739" s="12">
        <f t="shared" si="6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68"/>
        <v>122.39999999999999</v>
      </c>
      <c r="R739" s="7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66"/>
        <v>41943.604097222218</v>
      </c>
      <c r="L740" s="12">
        <f t="shared" si="6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68"/>
        <v>106.73333333333332</v>
      </c>
      <c r="R740" s="7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66"/>
        <v>41829.502650462964</v>
      </c>
      <c r="L741" s="12">
        <f t="shared" si="6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8"/>
        <v>158.33333333333331</v>
      </c>
      <c r="R741" s="7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66"/>
        <v>42162.146782407406</v>
      </c>
      <c r="L742" s="12">
        <f t="shared" si="6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8"/>
        <v>107.4</v>
      </c>
      <c r="R742" s="7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66"/>
        <v>41401.648217592592</v>
      </c>
      <c r="L743" s="12">
        <f t="shared" si="6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8"/>
        <v>102.25999999999999</v>
      </c>
      <c r="R743" s="7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66"/>
        <v>41689.917962962965</v>
      </c>
      <c r="L744" s="12">
        <f t="shared" si="6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68"/>
        <v>110.71428571428572</v>
      </c>
      <c r="R744" s="7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66"/>
        <v>40990.709317129629</v>
      </c>
      <c r="L745" s="12">
        <f t="shared" si="67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68"/>
        <v>148</v>
      </c>
      <c r="R745" s="7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66"/>
        <v>41226.95721064815</v>
      </c>
      <c r="L746" s="12">
        <f t="shared" si="6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8"/>
        <v>102.32000000000001</v>
      </c>
      <c r="R746" s="7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66"/>
        <v>41367.572280092594</v>
      </c>
      <c r="L747" s="12">
        <f t="shared" si="6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8"/>
        <v>179.09909909909908</v>
      </c>
      <c r="R747" s="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66"/>
        <v>41157.042928240742</v>
      </c>
      <c r="L748" s="12">
        <f t="shared" si="6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68"/>
        <v>111.08135252761969</v>
      </c>
      <c r="R748" s="7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66"/>
        <v>41988.548831018517</v>
      </c>
      <c r="L749" s="12">
        <f t="shared" si="6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68"/>
        <v>100.04285714285714</v>
      </c>
      <c r="R749" s="7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66"/>
        <v>41831.846828703703</v>
      </c>
      <c r="L750" s="12">
        <f t="shared" si="6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8"/>
        <v>100.25</v>
      </c>
      <c r="R750" s="7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66"/>
        <v>42733.94131944445</v>
      </c>
      <c r="L751" s="12">
        <f t="shared" si="6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8"/>
        <v>105.56</v>
      </c>
      <c r="R751" s="7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66"/>
        <v>41299.878148148149</v>
      </c>
      <c r="L752" s="12">
        <f t="shared" si="6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8"/>
        <v>102.58775877587757</v>
      </c>
      <c r="R752" s="7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66"/>
        <v>40713.630497685182</v>
      </c>
      <c r="L753" s="12">
        <f t="shared" si="6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8"/>
        <v>118.5</v>
      </c>
      <c r="R753" s="7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66"/>
        <v>42639.421493055561</v>
      </c>
      <c r="L754" s="12">
        <f t="shared" si="6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68"/>
        <v>111.7</v>
      </c>
      <c r="R754" s="7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66"/>
        <v>42019.590173611112</v>
      </c>
      <c r="L755" s="12">
        <f t="shared" si="6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8"/>
        <v>128</v>
      </c>
      <c r="R755" s="7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66"/>
        <v>41249.749085648145</v>
      </c>
      <c r="L756" s="12">
        <f t="shared" si="6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8"/>
        <v>103.75000000000001</v>
      </c>
      <c r="R756" s="7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66"/>
        <v>41383.605057870373</v>
      </c>
      <c r="L757" s="12">
        <f t="shared" si="6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68"/>
        <v>101.9076</v>
      </c>
      <c r="R757" s="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66"/>
        <v>40590.766886574071</v>
      </c>
      <c r="L758" s="12">
        <f t="shared" si="6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68"/>
        <v>117.71428571428571</v>
      </c>
      <c r="R758" s="7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66"/>
        <v>41235.054560185185</v>
      </c>
      <c r="L759" s="12">
        <f t="shared" si="6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8"/>
        <v>238</v>
      </c>
      <c r="R759" s="7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66"/>
        <v>40429.836435185185</v>
      </c>
      <c r="L760" s="12">
        <f t="shared" si="6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8"/>
        <v>102</v>
      </c>
      <c r="R760" s="7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66"/>
        <v>41789.330312500002</v>
      </c>
      <c r="L761" s="12">
        <f t="shared" si="6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8"/>
        <v>101.92000000000002</v>
      </c>
      <c r="R761" s="7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66"/>
        <v>42670.764039351852</v>
      </c>
      <c r="L762" s="12">
        <f t="shared" si="6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68"/>
        <v>0</v>
      </c>
      <c r="R762" s="7">
        <v>0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66"/>
        <v>41642.751458333332</v>
      </c>
      <c r="L763" s="12">
        <f t="shared" si="6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8"/>
        <v>4.7</v>
      </c>
      <c r="R763" s="7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66"/>
        <v>42690.858449074076</v>
      </c>
      <c r="L764" s="12">
        <f t="shared" si="67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68"/>
        <v>0</v>
      </c>
      <c r="R764" s="7">
        <v>0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66"/>
        <v>41471.446851851848</v>
      </c>
      <c r="L765" s="12">
        <f t="shared" si="6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8"/>
        <v>0.11655011655011654</v>
      </c>
      <c r="R765" s="7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66"/>
        <v>42227.173159722224</v>
      </c>
      <c r="L766" s="12">
        <f t="shared" si="6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8"/>
        <v>0</v>
      </c>
      <c r="R766" s="7">
        <v>0</v>
      </c>
      <c r="S766" t="str">
        <f t="shared" si="70"/>
        <v>publishing</v>
      </c>
      <c r="T766" t="str">
        <f t="shared" si="71"/>
        <v>fiction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66"/>
        <v>41901.542638888888</v>
      </c>
      <c r="L767" s="12">
        <f t="shared" si="6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8"/>
        <v>36.014285714285712</v>
      </c>
      <c r="R767" s="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66"/>
        <v>42021.783368055556</v>
      </c>
      <c r="L768" s="12">
        <f t="shared" si="6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8"/>
        <v>0</v>
      </c>
      <c r="R768" s="7">
        <v>0</v>
      </c>
      <c r="S768" t="str">
        <f t="shared" si="70"/>
        <v>publishing</v>
      </c>
      <c r="T768" t="str">
        <f t="shared" si="71"/>
        <v>fiction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66"/>
        <v>42115.143634259264</v>
      </c>
      <c r="L769" s="12">
        <f t="shared" si="6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8"/>
        <v>3.54</v>
      </c>
      <c r="R769" s="7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66"/>
        <v>41594.207060185188</v>
      </c>
      <c r="L770" s="12">
        <f t="shared" si="6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68"/>
        <v>0</v>
      </c>
      <c r="R770" s="7">
        <v>0</v>
      </c>
      <c r="S770" t="str">
        <f t="shared" si="70"/>
        <v>publishing</v>
      </c>
      <c r="T770" t="str">
        <f t="shared" si="71"/>
        <v>fiction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72">(((J771/60)/60)/24)+DATE(1970,1,1)</f>
        <v>41604.996458333335</v>
      </c>
      <c r="L771" s="12">
        <f t="shared" ref="L771:L834" si="73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74">E771/D771*100</f>
        <v>41.4</v>
      </c>
      <c r="R771" s="7">
        <f t="shared" ref="R771:R834" si="75">E771/N771</f>
        <v>31.846153846153847</v>
      </c>
      <c r="S771" t="str">
        <f t="shared" ref="S771:S834" si="76">LEFT(P771, SEARCH("/",P771,1)-1)</f>
        <v>publishing</v>
      </c>
      <c r="T771" t="str">
        <f t="shared" ref="T771:T834" si="77">RIGHT(P771,LEN(P771)-SEARCH("/",P771,SEARCH("/",P771,1)))</f>
        <v>fiction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72"/>
        <v>41289.999641203707</v>
      </c>
      <c r="L772" s="12">
        <f t="shared" si="73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4"/>
        <v>0</v>
      </c>
      <c r="R772" s="7">
        <v>0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72"/>
        <v>42349.824097222227</v>
      </c>
      <c r="L773" s="12">
        <f t="shared" si="73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4"/>
        <v>2.6315789473684209E-2</v>
      </c>
      <c r="R773" s="7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72"/>
        <v>40068.056932870371</v>
      </c>
      <c r="L774" s="12">
        <f t="shared" si="73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74"/>
        <v>3.3333333333333335</v>
      </c>
      <c r="R774" s="7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72"/>
        <v>42100.735937499994</v>
      </c>
      <c r="L775" s="12">
        <f t="shared" si="73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74"/>
        <v>0.85129023676509719</v>
      </c>
      <c r="R775" s="7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72"/>
        <v>41663.780300925922</v>
      </c>
      <c r="L776" s="12">
        <f t="shared" si="73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4"/>
        <v>70.199999999999989</v>
      </c>
      <c r="R776" s="7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72"/>
        <v>40863.060127314813</v>
      </c>
      <c r="L777" s="12">
        <f t="shared" si="73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4"/>
        <v>1.7000000000000002</v>
      </c>
      <c r="R777" s="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72"/>
        <v>42250.685706018514</v>
      </c>
      <c r="L778" s="12">
        <f t="shared" si="73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74"/>
        <v>51.4</v>
      </c>
      <c r="R778" s="7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72"/>
        <v>41456.981215277774</v>
      </c>
      <c r="L779" s="12">
        <f t="shared" si="73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4"/>
        <v>0.70000000000000007</v>
      </c>
      <c r="R779" s="7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72"/>
        <v>41729.702314814815</v>
      </c>
      <c r="L780" s="12">
        <f t="shared" si="73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4"/>
        <v>0.4</v>
      </c>
      <c r="R780" s="7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72"/>
        <v>40436.68408564815</v>
      </c>
      <c r="L781" s="12">
        <f t="shared" si="73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74"/>
        <v>2.666666666666667</v>
      </c>
      <c r="R781" s="7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72"/>
        <v>40636.673900462964</v>
      </c>
      <c r="L782" s="12">
        <f t="shared" si="73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4"/>
        <v>104</v>
      </c>
      <c r="R782" s="7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72"/>
        <v>41403.000856481485</v>
      </c>
      <c r="L783" s="12">
        <f t="shared" si="73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4"/>
        <v>133.15375</v>
      </c>
      <c r="R783" s="7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72"/>
        <v>41116.758125</v>
      </c>
      <c r="L784" s="12">
        <f t="shared" si="73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4"/>
        <v>100</v>
      </c>
      <c r="R784" s="7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72"/>
        <v>40987.773715277777</v>
      </c>
      <c r="L785" s="12">
        <f t="shared" si="73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74"/>
        <v>148.13333333333333</v>
      </c>
      <c r="R785" s="7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72"/>
        <v>41675.149525462963</v>
      </c>
      <c r="L786" s="12">
        <f t="shared" si="73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74"/>
        <v>102.49999999999999</v>
      </c>
      <c r="R786" s="7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72"/>
        <v>41303.593923611108</v>
      </c>
      <c r="L787" s="12">
        <f t="shared" si="73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4"/>
        <v>180.62799999999999</v>
      </c>
      <c r="R787" s="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72"/>
        <v>40983.055949074071</v>
      </c>
      <c r="L788" s="12">
        <f t="shared" si="73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74"/>
        <v>142.79999999999998</v>
      </c>
      <c r="R788" s="7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72"/>
        <v>41549.627615740741</v>
      </c>
      <c r="L789" s="12">
        <f t="shared" si="73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4"/>
        <v>114.16666666666666</v>
      </c>
      <c r="R789" s="7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72"/>
        <v>41059.006805555553</v>
      </c>
      <c r="L790" s="12">
        <f t="shared" si="73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74"/>
        <v>203.505</v>
      </c>
      <c r="R790" s="7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72"/>
        <v>41277.186111111114</v>
      </c>
      <c r="L791" s="12">
        <f t="shared" si="73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74"/>
        <v>109.41176470588236</v>
      </c>
      <c r="R791" s="7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72"/>
        <v>41276.047905092593</v>
      </c>
      <c r="L792" s="12">
        <f t="shared" si="73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4"/>
        <v>144.37459999999999</v>
      </c>
      <c r="R792" s="7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72"/>
        <v>41557.780624999999</v>
      </c>
      <c r="L793" s="12">
        <f t="shared" si="73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74"/>
        <v>103.86666666666666</v>
      </c>
      <c r="R793" s="7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72"/>
        <v>41555.873645833337</v>
      </c>
      <c r="L794" s="12">
        <f t="shared" si="73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74"/>
        <v>100.44440000000002</v>
      </c>
      <c r="R794" s="7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72"/>
        <v>41442.741249999999</v>
      </c>
      <c r="L795" s="12">
        <f t="shared" si="73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74"/>
        <v>102.77927272727271</v>
      </c>
      <c r="R795" s="7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72"/>
        <v>40736.115011574075</v>
      </c>
      <c r="L796" s="12">
        <f t="shared" si="73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74"/>
        <v>105.31250000000001</v>
      </c>
      <c r="R796" s="7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72"/>
        <v>40963.613032407404</v>
      </c>
      <c r="L797" s="12">
        <f t="shared" si="73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74"/>
        <v>111.78571428571429</v>
      </c>
      <c r="R797" s="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72"/>
        <v>41502.882928240739</v>
      </c>
      <c r="L798" s="12">
        <f t="shared" si="73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74"/>
        <v>101.35000000000001</v>
      </c>
      <c r="R798" s="7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72"/>
        <v>40996.994074074071</v>
      </c>
      <c r="L799" s="12">
        <f t="shared" si="73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74"/>
        <v>107.53333333333333</v>
      </c>
      <c r="R799" s="7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72"/>
        <v>41882.590127314819</v>
      </c>
      <c r="L800" s="12">
        <f t="shared" si="73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4"/>
        <v>114.88571428571429</v>
      </c>
      <c r="R800" s="7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72"/>
        <v>40996.667199074072</v>
      </c>
      <c r="L801" s="12">
        <f t="shared" si="73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4"/>
        <v>100.02</v>
      </c>
      <c r="R801" s="7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72"/>
        <v>41863.433495370373</v>
      </c>
      <c r="L802" s="12">
        <f t="shared" si="73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4"/>
        <v>152.13333333333335</v>
      </c>
      <c r="R802" s="7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72"/>
        <v>40695.795370370368</v>
      </c>
      <c r="L803" s="12">
        <f t="shared" si="73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4"/>
        <v>111.52149999999999</v>
      </c>
      <c r="R803" s="7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72"/>
        <v>41123.022268518522</v>
      </c>
      <c r="L804" s="12">
        <f t="shared" si="73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74"/>
        <v>101.33333333333334</v>
      </c>
      <c r="R804" s="7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72"/>
        <v>40665.949976851851</v>
      </c>
      <c r="L805" s="12">
        <f t="shared" si="73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74"/>
        <v>123.2608695652174</v>
      </c>
      <c r="R805" s="7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72"/>
        <v>40730.105625000004</v>
      </c>
      <c r="L806" s="12">
        <f t="shared" si="73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74"/>
        <v>100</v>
      </c>
      <c r="R806" s="7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72"/>
        <v>40690.823055555556</v>
      </c>
      <c r="L807" s="12">
        <f t="shared" si="73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74"/>
        <v>105</v>
      </c>
      <c r="R807" s="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72"/>
        <v>40763.691423611112</v>
      </c>
      <c r="L808" s="12">
        <f t="shared" si="73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4"/>
        <v>104.4375</v>
      </c>
      <c r="R808" s="7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72"/>
        <v>42759.628599537042</v>
      </c>
      <c r="L809" s="12">
        <f t="shared" si="73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74"/>
        <v>105.125</v>
      </c>
      <c r="R809" s="7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72"/>
        <v>41962.100532407407</v>
      </c>
      <c r="L810" s="12">
        <f t="shared" si="73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74"/>
        <v>100</v>
      </c>
      <c r="R810" s="7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72"/>
        <v>41628.833680555559</v>
      </c>
      <c r="L811" s="12">
        <f t="shared" si="73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4"/>
        <v>103.77499999999999</v>
      </c>
      <c r="R811" s="7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72"/>
        <v>41123.056273148148</v>
      </c>
      <c r="L812" s="12">
        <f t="shared" si="73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4"/>
        <v>105</v>
      </c>
      <c r="R812" s="7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72"/>
        <v>41443.643541666665</v>
      </c>
      <c r="L813" s="12">
        <f t="shared" si="73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74"/>
        <v>104</v>
      </c>
      <c r="R813" s="7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72"/>
        <v>41282.017962962964</v>
      </c>
      <c r="L814" s="12">
        <f t="shared" si="73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74"/>
        <v>151.83333333333334</v>
      </c>
      <c r="R814" s="7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72"/>
        <v>41080.960243055553</v>
      </c>
      <c r="L815" s="12">
        <f t="shared" si="73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4"/>
        <v>159.99600000000001</v>
      </c>
      <c r="R815" s="7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72"/>
        <v>40679.743067129632</v>
      </c>
      <c r="L816" s="12">
        <f t="shared" si="73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74"/>
        <v>127.3</v>
      </c>
      <c r="R816" s="7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72"/>
        <v>41914.917858796296</v>
      </c>
      <c r="L817" s="12">
        <f t="shared" si="73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4"/>
        <v>107</v>
      </c>
      <c r="R817" s="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72"/>
        <v>41341.870868055557</v>
      </c>
      <c r="L818" s="12">
        <f t="shared" si="73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74"/>
        <v>115.12214285714286</v>
      </c>
      <c r="R818" s="7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72"/>
        <v>40925.599664351852</v>
      </c>
      <c r="L819" s="12">
        <f t="shared" si="73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74"/>
        <v>137.11066666666665</v>
      </c>
      <c r="R819" s="7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72"/>
        <v>41120.882881944446</v>
      </c>
      <c r="L820" s="12">
        <f t="shared" si="73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74"/>
        <v>155.71428571428572</v>
      </c>
      <c r="R820" s="7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72"/>
        <v>41619.998310185183</v>
      </c>
      <c r="L821" s="12">
        <f t="shared" si="73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74"/>
        <v>108.74999999999999</v>
      </c>
      <c r="R821" s="7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72"/>
        <v>41768.841921296298</v>
      </c>
      <c r="L822" s="12">
        <f t="shared" si="73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74"/>
        <v>134.05000000000001</v>
      </c>
      <c r="R822" s="7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72"/>
        <v>42093.922048611115</v>
      </c>
      <c r="L823" s="12">
        <f t="shared" si="73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74"/>
        <v>100</v>
      </c>
      <c r="R823" s="7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72"/>
        <v>41157.947337962964</v>
      </c>
      <c r="L824" s="12">
        <f t="shared" si="73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4"/>
        <v>119.16666666666667</v>
      </c>
      <c r="R824" s="7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72"/>
        <v>42055.972824074073</v>
      </c>
      <c r="L825" s="12">
        <f t="shared" si="73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74"/>
        <v>179.5</v>
      </c>
      <c r="R825" s="7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72"/>
        <v>40250.242106481484</v>
      </c>
      <c r="L826" s="12">
        <f t="shared" si="73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74"/>
        <v>134.38124999999999</v>
      </c>
      <c r="R826" s="7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72"/>
        <v>41186.306527777779</v>
      </c>
      <c r="L827" s="12">
        <f t="shared" si="73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4"/>
        <v>100.43200000000002</v>
      </c>
      <c r="R827" s="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72"/>
        <v>40973.038541666669</v>
      </c>
      <c r="L828" s="12">
        <f t="shared" si="73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74"/>
        <v>101.45454545454547</v>
      </c>
      <c r="R828" s="7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72"/>
        <v>40927.473460648151</v>
      </c>
      <c r="L829" s="12">
        <f t="shared" si="73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74"/>
        <v>103.33333333333334</v>
      </c>
      <c r="R829" s="7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72"/>
        <v>41073.050717592596</v>
      </c>
      <c r="L830" s="12">
        <f t="shared" si="73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74"/>
        <v>107</v>
      </c>
      <c r="R830" s="7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72"/>
        <v>42504.801388888889</v>
      </c>
      <c r="L831" s="12">
        <f t="shared" si="73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4"/>
        <v>104</v>
      </c>
      <c r="R831" s="7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72"/>
        <v>41325.525752314818</v>
      </c>
      <c r="L832" s="12">
        <f t="shared" si="73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74"/>
        <v>107.83333333333334</v>
      </c>
      <c r="R832" s="7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72"/>
        <v>40996.646921296298</v>
      </c>
      <c r="L833" s="12">
        <f t="shared" si="73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4"/>
        <v>233.33333333333334</v>
      </c>
      <c r="R833" s="7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72"/>
        <v>40869.675173611111</v>
      </c>
      <c r="L834" s="12">
        <f t="shared" si="73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si="74"/>
        <v>100.60706666666665</v>
      </c>
      <c r="R834" s="7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78">(((J835/60)/60)/24)+DATE(1970,1,1)</f>
        <v>41718.878182870372</v>
      </c>
      <c r="L835" s="12">
        <f t="shared" ref="L835:L898" si="79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80">E835/D835*100</f>
        <v>101.66666666666666</v>
      </c>
      <c r="R835" s="7">
        <f t="shared" ref="R835:R898" si="81">E835/N835</f>
        <v>148.78048780487805</v>
      </c>
      <c r="S835" t="str">
        <f t="shared" ref="S835:S898" si="82">LEFT(P835, SEARCH("/",P835,1)-1)</f>
        <v>music</v>
      </c>
      <c r="T835" t="str">
        <f t="shared" ref="T835:T898" si="83">RIGHT(P835,LEN(P835)-SEARCH("/",P835,SEARCH("/",P835,1)))</f>
        <v>rock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78"/>
        <v>41422.822824074072</v>
      </c>
      <c r="L836" s="12">
        <f t="shared" si="79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80"/>
        <v>131.0181818181818</v>
      </c>
      <c r="R836" s="7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78"/>
        <v>41005.45784722222</v>
      </c>
      <c r="L837" s="12">
        <f t="shared" si="79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80"/>
        <v>117.25000000000001</v>
      </c>
      <c r="R837" s="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78"/>
        <v>41524.056921296295</v>
      </c>
      <c r="L838" s="12">
        <f t="shared" si="79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80"/>
        <v>100.93039999999999</v>
      </c>
      <c r="R838" s="7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78"/>
        <v>41730.998402777775</v>
      </c>
      <c r="L839" s="12">
        <f t="shared" si="79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80"/>
        <v>121.8</v>
      </c>
      <c r="R839" s="7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78"/>
        <v>40895.897974537038</v>
      </c>
      <c r="L840" s="12">
        <f t="shared" si="79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80"/>
        <v>145.4</v>
      </c>
      <c r="R840" s="7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78"/>
        <v>41144.763379629629</v>
      </c>
      <c r="L841" s="12">
        <f t="shared" si="79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80"/>
        <v>116.61660000000001</v>
      </c>
      <c r="R841" s="7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78"/>
        <v>42607.226701388892</v>
      </c>
      <c r="L842" s="12">
        <f t="shared" si="79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80"/>
        <v>120.4166</v>
      </c>
      <c r="R842" s="7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78"/>
        <v>41923.838692129626</v>
      </c>
      <c r="L843" s="12">
        <f t="shared" si="79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80"/>
        <v>101.32000000000001</v>
      </c>
      <c r="R843" s="7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78"/>
        <v>41526.592395833337</v>
      </c>
      <c r="L844" s="12">
        <f t="shared" si="79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80"/>
        <v>104.32</v>
      </c>
      <c r="R844" s="7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78"/>
        <v>42695.257870370369</v>
      </c>
      <c r="L845" s="12">
        <f t="shared" si="79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80"/>
        <v>267.13333333333333</v>
      </c>
      <c r="R845" s="7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78"/>
        <v>41905.684629629628</v>
      </c>
      <c r="L846" s="12">
        <f t="shared" si="79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80"/>
        <v>194.13333333333333</v>
      </c>
      <c r="R846" s="7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78"/>
        <v>42578.205972222218</v>
      </c>
      <c r="L847" s="12">
        <f t="shared" si="79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80"/>
        <v>120.3802</v>
      </c>
      <c r="R847" s="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78"/>
        <v>41694.391840277778</v>
      </c>
      <c r="L848" s="12">
        <f t="shared" si="79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80"/>
        <v>122.00090909090908</v>
      </c>
      <c r="R848" s="7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78"/>
        <v>42165.79833333334</v>
      </c>
      <c r="L849" s="12">
        <f t="shared" si="79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80"/>
        <v>100</v>
      </c>
      <c r="R849" s="7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78"/>
        <v>42078.792048611111</v>
      </c>
      <c r="L850" s="12">
        <f t="shared" si="79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80"/>
        <v>100</v>
      </c>
      <c r="R850" s="7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78"/>
        <v>42051.148888888885</v>
      </c>
      <c r="L851" s="12">
        <f t="shared" si="79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80"/>
        <v>119.9</v>
      </c>
      <c r="R851" s="7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78"/>
        <v>42452.827743055561</v>
      </c>
      <c r="L852" s="12">
        <f t="shared" si="79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80"/>
        <v>155.17499999999998</v>
      </c>
      <c r="R852" s="7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78"/>
        <v>42522.880243055552</v>
      </c>
      <c r="L853" s="12">
        <f t="shared" si="79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80"/>
        <v>130.44999999999999</v>
      </c>
      <c r="R853" s="7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78"/>
        <v>42656.805497685185</v>
      </c>
      <c r="L854" s="12">
        <f t="shared" si="79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80"/>
        <v>104.97142857142859</v>
      </c>
      <c r="R854" s="7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78"/>
        <v>42021.832280092596</v>
      </c>
      <c r="L855" s="12">
        <f t="shared" si="79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80"/>
        <v>100</v>
      </c>
      <c r="R855" s="7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78"/>
        <v>42702.212337962963</v>
      </c>
      <c r="L856" s="12">
        <f t="shared" si="79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80"/>
        <v>118.2205035971223</v>
      </c>
      <c r="R856" s="7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78"/>
        <v>42545.125196759262</v>
      </c>
      <c r="L857" s="12">
        <f t="shared" si="79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80"/>
        <v>103.44827586206897</v>
      </c>
      <c r="R857" s="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78"/>
        <v>42609.311990740738</v>
      </c>
      <c r="L858" s="12">
        <f t="shared" si="79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80"/>
        <v>218.00000000000003</v>
      </c>
      <c r="R858" s="7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78"/>
        <v>42291.581377314811</v>
      </c>
      <c r="L859" s="12">
        <f t="shared" si="79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80"/>
        <v>100</v>
      </c>
      <c r="R859" s="7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78"/>
        <v>42079.745578703703</v>
      </c>
      <c r="L860" s="12">
        <f t="shared" si="79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80"/>
        <v>144.00583333333333</v>
      </c>
      <c r="R860" s="7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78"/>
        <v>42128.820231481484</v>
      </c>
      <c r="L861" s="12">
        <f t="shared" si="79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80"/>
        <v>104.67500000000001</v>
      </c>
      <c r="R861" s="7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78"/>
        <v>41570.482789351852</v>
      </c>
      <c r="L862" s="12">
        <f t="shared" si="79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80"/>
        <v>18.142857142857142</v>
      </c>
      <c r="R862" s="7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78"/>
        <v>42599.965324074074</v>
      </c>
      <c r="L863" s="12">
        <f t="shared" si="79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80"/>
        <v>2.2444444444444445</v>
      </c>
      <c r="R863" s="7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78"/>
        <v>41559.5549537037</v>
      </c>
      <c r="L864" s="12">
        <f t="shared" si="79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80"/>
        <v>0.33999999999999997</v>
      </c>
      <c r="R864" s="7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78"/>
        <v>40921.117662037039</v>
      </c>
      <c r="L865" s="12">
        <f t="shared" si="79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80"/>
        <v>4.5</v>
      </c>
      <c r="R865" s="7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78"/>
        <v>41541.106921296298</v>
      </c>
      <c r="L866" s="12">
        <f t="shared" si="79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80"/>
        <v>41.53846153846154</v>
      </c>
      <c r="R866" s="7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78"/>
        <v>41230.77311342593</v>
      </c>
      <c r="L867" s="12">
        <f t="shared" si="79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80"/>
        <v>2.0454545454545454</v>
      </c>
      <c r="R867" s="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78"/>
        <v>42025.637939814813</v>
      </c>
      <c r="L868" s="12">
        <f t="shared" si="79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80"/>
        <v>18.285714285714285</v>
      </c>
      <c r="R868" s="7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78"/>
        <v>40088.105393518519</v>
      </c>
      <c r="L869" s="12">
        <f t="shared" si="79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80"/>
        <v>24.02</v>
      </c>
      <c r="R869" s="7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78"/>
        <v>41616.027754629627</v>
      </c>
      <c r="L870" s="12">
        <f t="shared" si="79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80"/>
        <v>0.1111111111111111</v>
      </c>
      <c r="R870" s="7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78"/>
        <v>41342.845567129632</v>
      </c>
      <c r="L871" s="12">
        <f t="shared" si="79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80"/>
        <v>11.818181818181818</v>
      </c>
      <c r="R871" s="7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78"/>
        <v>41488.022256944445</v>
      </c>
      <c r="L872" s="12">
        <f t="shared" si="79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80"/>
        <v>0.31</v>
      </c>
      <c r="R872" s="7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78"/>
        <v>41577.561284722222</v>
      </c>
      <c r="L873" s="12">
        <f t="shared" si="79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80"/>
        <v>5.416666666666667</v>
      </c>
      <c r="R873" s="7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78"/>
        <v>40567.825543981482</v>
      </c>
      <c r="L874" s="12">
        <f t="shared" si="79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80"/>
        <v>0.8125</v>
      </c>
      <c r="R874" s="7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78"/>
        <v>41184.167129629634</v>
      </c>
      <c r="L875" s="12">
        <f t="shared" si="79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80"/>
        <v>1.2857142857142856</v>
      </c>
      <c r="R875" s="7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78"/>
        <v>41368.583726851852</v>
      </c>
      <c r="L876" s="12">
        <f t="shared" si="79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80"/>
        <v>24.333333333333336</v>
      </c>
      <c r="R876" s="7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78"/>
        <v>42248.723738425921</v>
      </c>
      <c r="L877" s="12">
        <f t="shared" si="79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80"/>
        <v>0</v>
      </c>
      <c r="R877" s="7">
        <v>0</v>
      </c>
      <c r="S877" t="str">
        <f t="shared" si="82"/>
        <v>music</v>
      </c>
      <c r="T877" t="str">
        <f t="shared" si="83"/>
        <v>jazz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78"/>
        <v>41276.496840277774</v>
      </c>
      <c r="L878" s="12">
        <f t="shared" si="79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80"/>
        <v>40.799492385786799</v>
      </c>
      <c r="R878" s="7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78"/>
        <v>41597.788888888892</v>
      </c>
      <c r="L879" s="12">
        <f t="shared" si="79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80"/>
        <v>67.55</v>
      </c>
      <c r="R879" s="7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78"/>
        <v>40505.232916666668</v>
      </c>
      <c r="L880" s="12">
        <f t="shared" si="79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80"/>
        <v>1.3</v>
      </c>
      <c r="R880" s="7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78"/>
        <v>41037.829918981479</v>
      </c>
      <c r="L881" s="12">
        <f t="shared" si="79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80"/>
        <v>30.666666666666664</v>
      </c>
      <c r="R881" s="7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78"/>
        <v>41179.32104166667</v>
      </c>
      <c r="L882" s="12">
        <f t="shared" si="79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80"/>
        <v>2.9894179894179893</v>
      </c>
      <c r="R882" s="7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78"/>
        <v>40877.25099537037</v>
      </c>
      <c r="L883" s="12">
        <f t="shared" si="79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80"/>
        <v>0.8</v>
      </c>
      <c r="R883" s="7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78"/>
        <v>40759.860532407409</v>
      </c>
      <c r="L884" s="12">
        <f t="shared" si="79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80"/>
        <v>20.133333333333333</v>
      </c>
      <c r="R884" s="7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78"/>
        <v>42371.935590277775</v>
      </c>
      <c r="L885" s="12">
        <f t="shared" si="79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80"/>
        <v>40.020000000000003</v>
      </c>
      <c r="R885" s="7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78"/>
        <v>40981.802615740737</v>
      </c>
      <c r="L886" s="12">
        <f t="shared" si="79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80"/>
        <v>1</v>
      </c>
      <c r="R886" s="7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78"/>
        <v>42713.941099537042</v>
      </c>
      <c r="L887" s="12">
        <f t="shared" si="79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80"/>
        <v>75</v>
      </c>
      <c r="R887" s="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78"/>
        <v>42603.870520833334</v>
      </c>
      <c r="L888" s="12">
        <f t="shared" si="79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80"/>
        <v>41</v>
      </c>
      <c r="R888" s="7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78"/>
        <v>41026.958969907406</v>
      </c>
      <c r="L889" s="12">
        <f t="shared" si="79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80"/>
        <v>0</v>
      </c>
      <c r="R889" s="7">
        <v>0</v>
      </c>
      <c r="S889" t="str">
        <f t="shared" si="82"/>
        <v>music</v>
      </c>
      <c r="T889" t="str">
        <f t="shared" si="83"/>
        <v>indie rock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78"/>
        <v>40751.753298611111</v>
      </c>
      <c r="L890" s="12">
        <f t="shared" si="79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80"/>
        <v>7.1999999999999993</v>
      </c>
      <c r="R890" s="7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78"/>
        <v>41887.784062500003</v>
      </c>
      <c r="L891" s="12">
        <f t="shared" si="79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80"/>
        <v>9.4412800000000008</v>
      </c>
      <c r="R891" s="7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78"/>
        <v>41569.698831018519</v>
      </c>
      <c r="L892" s="12">
        <f t="shared" si="79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80"/>
        <v>4.1666666666666661</v>
      </c>
      <c r="R892" s="7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78"/>
        <v>41842.031597222223</v>
      </c>
      <c r="L893" s="12">
        <f t="shared" si="79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80"/>
        <v>3.25</v>
      </c>
      <c r="R893" s="7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78"/>
        <v>40304.20003472222</v>
      </c>
      <c r="L894" s="12">
        <f t="shared" si="79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80"/>
        <v>40.75</v>
      </c>
      <c r="R894" s="7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78"/>
        <v>42065.897719907407</v>
      </c>
      <c r="L895" s="12">
        <f t="shared" si="79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80"/>
        <v>10</v>
      </c>
      <c r="R895" s="7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78"/>
        <v>42496.981597222228</v>
      </c>
      <c r="L896" s="12">
        <f t="shared" si="79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80"/>
        <v>39.17</v>
      </c>
      <c r="R896" s="7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78"/>
        <v>40431.127650462964</v>
      </c>
      <c r="L897" s="12">
        <f t="shared" si="79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80"/>
        <v>2.4375</v>
      </c>
      <c r="R897" s="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78"/>
        <v>42218.872986111113</v>
      </c>
      <c r="L898" s="12">
        <f t="shared" si="79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si="80"/>
        <v>40</v>
      </c>
      <c r="R898" s="7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84">(((J899/60)/60)/24)+DATE(1970,1,1)</f>
        <v>41211.688750000001</v>
      </c>
      <c r="L899" s="12">
        <f t="shared" ref="L899:L962" si="85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86">E899/D899*100</f>
        <v>0</v>
      </c>
      <c r="R899" s="7">
        <v>0</v>
      </c>
      <c r="S899" t="str">
        <f t="shared" ref="S899:S962" si="87">LEFT(P899, SEARCH("/",P899,1)-1)</f>
        <v>music</v>
      </c>
      <c r="T899" t="str">
        <f t="shared" ref="T899:T962" si="88">RIGHT(P899,LEN(P899)-SEARCH("/",P899,SEARCH("/",P899,1)))</f>
        <v>indie rock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84"/>
        <v>40878.758217592593</v>
      </c>
      <c r="L900" s="12">
        <f t="shared" si="85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6"/>
        <v>2.8000000000000003</v>
      </c>
      <c r="R900" s="7">
        <f t="shared" ref="R899:R962" si="89">E900/N900</f>
        <v>35</v>
      </c>
      <c r="S900" t="str">
        <f t="shared" si="87"/>
        <v>music</v>
      </c>
      <c r="T900" t="str">
        <f t="shared" si="88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84"/>
        <v>40646.099097222221</v>
      </c>
      <c r="L901" s="12">
        <f t="shared" si="85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6"/>
        <v>37.333333333333336</v>
      </c>
      <c r="R901" s="7">
        <f t="shared" si="89"/>
        <v>35</v>
      </c>
      <c r="S901" t="str">
        <f t="shared" si="87"/>
        <v>music</v>
      </c>
      <c r="T901" t="str">
        <f t="shared" si="88"/>
        <v>indie rock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84"/>
        <v>42429.84956018519</v>
      </c>
      <c r="L902" s="12">
        <f t="shared" si="85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6"/>
        <v>0.42</v>
      </c>
      <c r="R902" s="7">
        <f t="shared" si="89"/>
        <v>10.5</v>
      </c>
      <c r="S902" t="str">
        <f t="shared" si="87"/>
        <v>music</v>
      </c>
      <c r="T902" t="str">
        <f t="shared" si="88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84"/>
        <v>40291.81150462963</v>
      </c>
      <c r="L903" s="12">
        <f t="shared" si="85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86"/>
        <v>0</v>
      </c>
      <c r="R903" s="7">
        <v>0</v>
      </c>
      <c r="S903" t="str">
        <f t="shared" si="87"/>
        <v>music</v>
      </c>
      <c r="T903" t="str">
        <f t="shared" si="88"/>
        <v>jazz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84"/>
        <v>41829.965532407405</v>
      </c>
      <c r="L904" s="12">
        <f t="shared" si="85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86"/>
        <v>0.3</v>
      </c>
      <c r="R904" s="7">
        <f t="shared" si="89"/>
        <v>30</v>
      </c>
      <c r="S904" t="str">
        <f t="shared" si="87"/>
        <v>music</v>
      </c>
      <c r="T904" t="str">
        <f t="shared" si="88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84"/>
        <v>41149.796064814815</v>
      </c>
      <c r="L905" s="12">
        <f t="shared" si="85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86"/>
        <v>3.2</v>
      </c>
      <c r="R905" s="7">
        <f t="shared" si="89"/>
        <v>40</v>
      </c>
      <c r="S905" t="str">
        <f t="shared" si="87"/>
        <v>music</v>
      </c>
      <c r="T905" t="str">
        <f t="shared" si="88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84"/>
        <v>42342.080289351856</v>
      </c>
      <c r="L906" s="12">
        <f t="shared" si="85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6"/>
        <v>0.30199999999999999</v>
      </c>
      <c r="R906" s="7">
        <f t="shared" si="89"/>
        <v>50.333333333333336</v>
      </c>
      <c r="S906" t="str">
        <f t="shared" si="87"/>
        <v>music</v>
      </c>
      <c r="T906" t="str">
        <f t="shared" si="88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84"/>
        <v>40507.239884259259</v>
      </c>
      <c r="L907" s="12">
        <f t="shared" si="85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6"/>
        <v>3.0153846153846153</v>
      </c>
      <c r="R907" s="7">
        <f t="shared" si="89"/>
        <v>32.666666666666664</v>
      </c>
      <c r="S907" t="str">
        <f t="shared" si="87"/>
        <v>music</v>
      </c>
      <c r="T907" t="str">
        <f t="shared" si="88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84"/>
        <v>41681.189699074072</v>
      </c>
      <c r="L908" s="12">
        <f t="shared" si="85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86"/>
        <v>0</v>
      </c>
      <c r="R908" s="7">
        <v>0</v>
      </c>
      <c r="S908" t="str">
        <f t="shared" si="87"/>
        <v>music</v>
      </c>
      <c r="T908" t="str">
        <f t="shared" si="88"/>
        <v>jazz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84"/>
        <v>40767.192395833335</v>
      </c>
      <c r="L909" s="12">
        <f t="shared" si="85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6"/>
        <v>0</v>
      </c>
      <c r="R909" s="7">
        <v>0</v>
      </c>
      <c r="S909" t="str">
        <f t="shared" si="87"/>
        <v>music</v>
      </c>
      <c r="T909" t="str">
        <f t="shared" si="88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84"/>
        <v>40340.801562499997</v>
      </c>
      <c r="L910" s="12">
        <f t="shared" si="85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86"/>
        <v>0</v>
      </c>
      <c r="R910" s="7">
        <v>0</v>
      </c>
      <c r="S910" t="str">
        <f t="shared" si="87"/>
        <v>music</v>
      </c>
      <c r="T910" t="str">
        <f t="shared" si="88"/>
        <v>jazz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84"/>
        <v>41081.69027777778</v>
      </c>
      <c r="L911" s="12">
        <f t="shared" si="85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86"/>
        <v>3.25</v>
      </c>
      <c r="R911" s="7">
        <f t="shared" si="89"/>
        <v>65</v>
      </c>
      <c r="S911" t="str">
        <f t="shared" si="87"/>
        <v>music</v>
      </c>
      <c r="T911" t="str">
        <f t="shared" si="88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84"/>
        <v>42737.545358796298</v>
      </c>
      <c r="L912" s="12">
        <f t="shared" si="85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6"/>
        <v>22.363636363636363</v>
      </c>
      <c r="R912" s="7">
        <f t="shared" si="89"/>
        <v>24.6</v>
      </c>
      <c r="S912" t="str">
        <f t="shared" si="87"/>
        <v>music</v>
      </c>
      <c r="T912" t="str">
        <f t="shared" si="88"/>
        <v>jazz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84"/>
        <v>41642.005150462966</v>
      </c>
      <c r="L913" s="12">
        <f t="shared" si="85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6"/>
        <v>0</v>
      </c>
      <c r="R913" s="7">
        <v>0</v>
      </c>
      <c r="S913" t="str">
        <f t="shared" si="87"/>
        <v>music</v>
      </c>
      <c r="T913" t="str">
        <f t="shared" si="88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84"/>
        <v>41194.109340277777</v>
      </c>
      <c r="L914" s="12">
        <f t="shared" si="85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86"/>
        <v>0.85714285714285721</v>
      </c>
      <c r="R914" s="7">
        <f t="shared" si="89"/>
        <v>15</v>
      </c>
      <c r="S914" t="str">
        <f t="shared" si="87"/>
        <v>music</v>
      </c>
      <c r="T914" t="str">
        <f t="shared" si="88"/>
        <v>jazz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84"/>
        <v>41004.139108796298</v>
      </c>
      <c r="L915" s="12">
        <f t="shared" si="85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6"/>
        <v>6.6066666666666665</v>
      </c>
      <c r="R915" s="7">
        <f t="shared" si="89"/>
        <v>82.583333333333329</v>
      </c>
      <c r="S915" t="str">
        <f t="shared" si="87"/>
        <v>music</v>
      </c>
      <c r="T915" t="str">
        <f t="shared" si="88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84"/>
        <v>41116.763275462967</v>
      </c>
      <c r="L916" s="12">
        <f t="shared" si="85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6"/>
        <v>0</v>
      </c>
      <c r="R916" s="7">
        <v>0</v>
      </c>
      <c r="S916" t="str">
        <f t="shared" si="87"/>
        <v>music</v>
      </c>
      <c r="T916" t="str">
        <f t="shared" si="88"/>
        <v>jazz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84"/>
        <v>40937.679560185185</v>
      </c>
      <c r="L917" s="12">
        <f t="shared" si="85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86"/>
        <v>5.7692307692307692</v>
      </c>
      <c r="R917" s="7">
        <f t="shared" si="89"/>
        <v>41.666666666666664</v>
      </c>
      <c r="S917" t="str">
        <f t="shared" si="87"/>
        <v>music</v>
      </c>
      <c r="T917" t="str">
        <f t="shared" si="88"/>
        <v>jazz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84"/>
        <v>40434.853402777779</v>
      </c>
      <c r="L918" s="12">
        <f t="shared" si="85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86"/>
        <v>0</v>
      </c>
      <c r="R918" s="7">
        <v>0</v>
      </c>
      <c r="S918" t="str">
        <f t="shared" si="87"/>
        <v>music</v>
      </c>
      <c r="T918" t="str">
        <f t="shared" si="88"/>
        <v>jazz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84"/>
        <v>41802.94363425926</v>
      </c>
      <c r="L919" s="12">
        <f t="shared" si="85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86"/>
        <v>0.6</v>
      </c>
      <c r="R919" s="7">
        <f t="shared" si="89"/>
        <v>30</v>
      </c>
      <c r="S919" t="str">
        <f t="shared" si="87"/>
        <v>music</v>
      </c>
      <c r="T919" t="str">
        <f t="shared" si="88"/>
        <v>jazz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84"/>
        <v>41944.916215277779</v>
      </c>
      <c r="L920" s="12">
        <f t="shared" si="85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86"/>
        <v>5.0256410256410255</v>
      </c>
      <c r="R920" s="7">
        <f t="shared" si="89"/>
        <v>19.600000000000001</v>
      </c>
      <c r="S920" t="str">
        <f t="shared" si="87"/>
        <v>music</v>
      </c>
      <c r="T920" t="str">
        <f t="shared" si="88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84"/>
        <v>41227.641724537039</v>
      </c>
      <c r="L921" s="12">
        <f t="shared" si="85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6"/>
        <v>0.5</v>
      </c>
      <c r="R921" s="7">
        <f t="shared" si="89"/>
        <v>100</v>
      </c>
      <c r="S921" t="str">
        <f t="shared" si="87"/>
        <v>music</v>
      </c>
      <c r="T921" t="str">
        <f t="shared" si="88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84"/>
        <v>41562.67155092593</v>
      </c>
      <c r="L922" s="12">
        <f t="shared" si="85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86"/>
        <v>0</v>
      </c>
      <c r="R922" s="7">
        <v>0</v>
      </c>
      <c r="S922" t="str">
        <f t="shared" si="87"/>
        <v>music</v>
      </c>
      <c r="T922" t="str">
        <f t="shared" si="88"/>
        <v>jazz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84"/>
        <v>40847.171018518515</v>
      </c>
      <c r="L923" s="12">
        <f t="shared" si="85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86"/>
        <v>30.9</v>
      </c>
      <c r="R923" s="7">
        <f t="shared" si="89"/>
        <v>231.75</v>
      </c>
      <c r="S923" t="str">
        <f t="shared" si="87"/>
        <v>music</v>
      </c>
      <c r="T923" t="str">
        <f t="shared" si="88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84"/>
        <v>41878.530011574076</v>
      </c>
      <c r="L924" s="12">
        <f t="shared" si="85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6"/>
        <v>21.037037037037038</v>
      </c>
      <c r="R924" s="7">
        <f t="shared" si="89"/>
        <v>189.33333333333334</v>
      </c>
      <c r="S924" t="str">
        <f t="shared" si="87"/>
        <v>music</v>
      </c>
      <c r="T924" t="str">
        <f t="shared" si="88"/>
        <v>jazz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84"/>
        <v>41934.959756944445</v>
      </c>
      <c r="L925" s="12">
        <f t="shared" si="85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86"/>
        <v>2.1999999999999997</v>
      </c>
      <c r="R925" s="7">
        <f t="shared" si="89"/>
        <v>55</v>
      </c>
      <c r="S925" t="str">
        <f t="shared" si="87"/>
        <v>music</v>
      </c>
      <c r="T925" t="str">
        <f t="shared" si="88"/>
        <v>jazz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84"/>
        <v>41288.942928240744</v>
      </c>
      <c r="L926" s="12">
        <f t="shared" si="85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6"/>
        <v>10.9</v>
      </c>
      <c r="R926" s="7">
        <f t="shared" si="89"/>
        <v>21.8</v>
      </c>
      <c r="S926" t="str">
        <f t="shared" si="87"/>
        <v>music</v>
      </c>
      <c r="T926" t="str">
        <f t="shared" si="88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84"/>
        <v>41575.880914351852</v>
      </c>
      <c r="L927" s="12">
        <f t="shared" si="85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86"/>
        <v>2.666666666666667</v>
      </c>
      <c r="R927" s="7">
        <f t="shared" si="89"/>
        <v>32</v>
      </c>
      <c r="S927" t="str">
        <f t="shared" si="87"/>
        <v>music</v>
      </c>
      <c r="T927" t="str">
        <f t="shared" si="88"/>
        <v>jazz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84"/>
        <v>40338.02002314815</v>
      </c>
      <c r="L928" s="12">
        <f t="shared" si="85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86"/>
        <v>0</v>
      </c>
      <c r="R928" s="7">
        <v>0</v>
      </c>
      <c r="S928" t="str">
        <f t="shared" si="87"/>
        <v>music</v>
      </c>
      <c r="T928" t="str">
        <f t="shared" si="88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84"/>
        <v>41013.822858796295</v>
      </c>
      <c r="L929" s="12">
        <f t="shared" si="85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6"/>
        <v>0</v>
      </c>
      <c r="R929" s="7">
        <v>0</v>
      </c>
      <c r="S929" t="str">
        <f t="shared" si="87"/>
        <v>music</v>
      </c>
      <c r="T929" t="str">
        <f t="shared" si="88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84"/>
        <v>41180.86241898148</v>
      </c>
      <c r="L930" s="12">
        <f t="shared" si="85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86"/>
        <v>10.86206896551724</v>
      </c>
      <c r="R930" s="7">
        <f t="shared" si="89"/>
        <v>56.25</v>
      </c>
      <c r="S930" t="str">
        <f t="shared" si="87"/>
        <v>music</v>
      </c>
      <c r="T930" t="str">
        <f t="shared" si="88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84"/>
        <v>40978.238067129627</v>
      </c>
      <c r="L931" s="12">
        <f t="shared" si="85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86"/>
        <v>0</v>
      </c>
      <c r="R931" s="7">
        <v>0</v>
      </c>
      <c r="S931" t="str">
        <f t="shared" si="87"/>
        <v>music</v>
      </c>
      <c r="T931" t="str">
        <f t="shared" si="88"/>
        <v>jazz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84"/>
        <v>40312.915578703702</v>
      </c>
      <c r="L932" s="12">
        <f t="shared" si="85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86"/>
        <v>38.333333333333336</v>
      </c>
      <c r="R932" s="7">
        <f t="shared" si="89"/>
        <v>69</v>
      </c>
      <c r="S932" t="str">
        <f t="shared" si="87"/>
        <v>music</v>
      </c>
      <c r="T932" t="str">
        <f t="shared" si="88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84"/>
        <v>41680.359976851854</v>
      </c>
      <c r="L933" s="12">
        <f t="shared" si="85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86"/>
        <v>6.5500000000000007</v>
      </c>
      <c r="R933" s="7">
        <f t="shared" si="89"/>
        <v>18.714285714285715</v>
      </c>
      <c r="S933" t="str">
        <f t="shared" si="87"/>
        <v>music</v>
      </c>
      <c r="T933" t="str">
        <f t="shared" si="88"/>
        <v>jazz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84"/>
        <v>41310.969270833331</v>
      </c>
      <c r="L934" s="12">
        <f t="shared" si="85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86"/>
        <v>14.536842105263158</v>
      </c>
      <c r="R934" s="7">
        <f t="shared" si="89"/>
        <v>46.033333333333331</v>
      </c>
      <c r="S934" t="str">
        <f t="shared" si="87"/>
        <v>music</v>
      </c>
      <c r="T934" t="str">
        <f t="shared" si="88"/>
        <v>jazz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84"/>
        <v>41711.169085648151</v>
      </c>
      <c r="L935" s="12">
        <f t="shared" si="85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6"/>
        <v>6</v>
      </c>
      <c r="R935" s="7">
        <f t="shared" si="89"/>
        <v>60</v>
      </c>
      <c r="S935" t="str">
        <f t="shared" si="87"/>
        <v>music</v>
      </c>
      <c r="T935" t="str">
        <f t="shared" si="88"/>
        <v>jazz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84"/>
        <v>41733.737083333333</v>
      </c>
      <c r="L936" s="12">
        <f t="shared" si="85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86"/>
        <v>30.4</v>
      </c>
      <c r="R936" s="7">
        <f t="shared" si="89"/>
        <v>50.666666666666664</v>
      </c>
      <c r="S936" t="str">
        <f t="shared" si="87"/>
        <v>music</v>
      </c>
      <c r="T936" t="str">
        <f t="shared" si="88"/>
        <v>jazz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84"/>
        <v>42368.333668981482</v>
      </c>
      <c r="L937" s="12">
        <f t="shared" si="85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6"/>
        <v>1.4285714285714286</v>
      </c>
      <c r="R937" s="7">
        <f t="shared" si="89"/>
        <v>25</v>
      </c>
      <c r="S937" t="str">
        <f t="shared" si="87"/>
        <v>music</v>
      </c>
      <c r="T937" t="str">
        <f t="shared" si="88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84"/>
        <v>40883.024178240739</v>
      </c>
      <c r="L938" s="12">
        <f t="shared" si="85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86"/>
        <v>0</v>
      </c>
      <c r="R938" s="7">
        <v>0</v>
      </c>
      <c r="S938" t="str">
        <f t="shared" si="87"/>
        <v>music</v>
      </c>
      <c r="T938" t="str">
        <f t="shared" si="88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84"/>
        <v>41551.798113425924</v>
      </c>
      <c r="L939" s="12">
        <f t="shared" si="85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86"/>
        <v>1.1428571428571428</v>
      </c>
      <c r="R939" s="7">
        <f t="shared" si="89"/>
        <v>20</v>
      </c>
      <c r="S939" t="str">
        <f t="shared" si="87"/>
        <v>music</v>
      </c>
      <c r="T939" t="str">
        <f t="shared" si="88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84"/>
        <v>41124.479722222226</v>
      </c>
      <c r="L940" s="12">
        <f t="shared" si="85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6"/>
        <v>0.35714285714285715</v>
      </c>
      <c r="R940" s="7">
        <f t="shared" si="89"/>
        <v>25</v>
      </c>
      <c r="S940" t="str">
        <f t="shared" si="87"/>
        <v>music</v>
      </c>
      <c r="T940" t="str">
        <f t="shared" si="88"/>
        <v>jazz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84"/>
        <v>41416.763171296298</v>
      </c>
      <c r="L941" s="12">
        <f t="shared" si="85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86"/>
        <v>1.4545454545454546</v>
      </c>
      <c r="R941" s="7">
        <f t="shared" si="89"/>
        <v>20</v>
      </c>
      <c r="S941" t="str">
        <f t="shared" si="87"/>
        <v>music</v>
      </c>
      <c r="T941" t="str">
        <f t="shared" si="88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84"/>
        <v>42182.008402777778</v>
      </c>
      <c r="L942" s="12">
        <f t="shared" si="85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6"/>
        <v>17.155555555555555</v>
      </c>
      <c r="R942" s="7">
        <f t="shared" si="89"/>
        <v>110.28571428571429</v>
      </c>
      <c r="S942" t="str">
        <f t="shared" si="87"/>
        <v>technology</v>
      </c>
      <c r="T942" t="str">
        <f t="shared" si="88"/>
        <v>wearables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84"/>
        <v>42746.096585648149</v>
      </c>
      <c r="L943" s="12">
        <f t="shared" si="85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6"/>
        <v>2.3220000000000001</v>
      </c>
      <c r="R943" s="7">
        <f t="shared" si="89"/>
        <v>37.451612903225808</v>
      </c>
      <c r="S943" t="str">
        <f t="shared" si="87"/>
        <v>technology</v>
      </c>
      <c r="T943" t="str">
        <f t="shared" si="88"/>
        <v>wearables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84"/>
        <v>42382.843287037031</v>
      </c>
      <c r="L944" s="12">
        <f t="shared" si="85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6"/>
        <v>8.9066666666666663</v>
      </c>
      <c r="R944" s="7">
        <f t="shared" si="89"/>
        <v>41.75</v>
      </c>
      <c r="S944" t="str">
        <f t="shared" si="87"/>
        <v>technology</v>
      </c>
      <c r="T944" t="str">
        <f t="shared" si="88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84"/>
        <v>42673.66788194445</v>
      </c>
      <c r="L945" s="12">
        <f t="shared" si="85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86"/>
        <v>9.6333333333333346</v>
      </c>
      <c r="R945" s="7">
        <f t="shared" si="89"/>
        <v>24.083333333333332</v>
      </c>
      <c r="S945" t="str">
        <f t="shared" si="87"/>
        <v>technology</v>
      </c>
      <c r="T945" t="str">
        <f t="shared" si="88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84"/>
        <v>42444.583912037036</v>
      </c>
      <c r="L946" s="12">
        <f t="shared" si="85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86"/>
        <v>13.325999999999999</v>
      </c>
      <c r="R946" s="7">
        <f t="shared" si="89"/>
        <v>69.40625</v>
      </c>
      <c r="S946" t="str">
        <f t="shared" si="87"/>
        <v>technology</v>
      </c>
      <c r="T946" t="str">
        <f t="shared" si="88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84"/>
        <v>42732.872986111113</v>
      </c>
      <c r="L947" s="12">
        <f t="shared" si="85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86"/>
        <v>2.484</v>
      </c>
      <c r="R947" s="7">
        <f t="shared" si="89"/>
        <v>155.25</v>
      </c>
      <c r="S947" t="str">
        <f t="shared" si="87"/>
        <v>technology</v>
      </c>
      <c r="T947" t="str">
        <f t="shared" si="88"/>
        <v>wearables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84"/>
        <v>42592.750555555554</v>
      </c>
      <c r="L948" s="12">
        <f t="shared" si="85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6"/>
        <v>1.9066666666666665</v>
      </c>
      <c r="R948" s="7">
        <f t="shared" si="89"/>
        <v>57.2</v>
      </c>
      <c r="S948" t="str">
        <f t="shared" si="87"/>
        <v>technology</v>
      </c>
      <c r="T948" t="str">
        <f t="shared" si="88"/>
        <v>wearables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84"/>
        <v>42491.781319444446</v>
      </c>
      <c r="L949" s="12">
        <f t="shared" si="85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6"/>
        <v>0</v>
      </c>
      <c r="R949" s="7">
        <v>0</v>
      </c>
      <c r="S949" t="str">
        <f t="shared" si="87"/>
        <v>technology</v>
      </c>
      <c r="T949" t="str">
        <f t="shared" si="88"/>
        <v>wearables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84"/>
        <v>42411.828287037039</v>
      </c>
      <c r="L950" s="12">
        <f t="shared" si="85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6"/>
        <v>12</v>
      </c>
      <c r="R950" s="7">
        <f t="shared" si="89"/>
        <v>60</v>
      </c>
      <c r="S950" t="str">
        <f t="shared" si="87"/>
        <v>technology</v>
      </c>
      <c r="T950" t="str">
        <f t="shared" si="88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84"/>
        <v>42361.043703703705</v>
      </c>
      <c r="L951" s="12">
        <f t="shared" si="85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6"/>
        <v>1.365</v>
      </c>
      <c r="R951" s="7">
        <f t="shared" si="89"/>
        <v>39</v>
      </c>
      <c r="S951" t="str">
        <f t="shared" si="87"/>
        <v>technology</v>
      </c>
      <c r="T951" t="str">
        <f t="shared" si="88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84"/>
        <v>42356.750706018516</v>
      </c>
      <c r="L952" s="12">
        <f t="shared" si="85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6"/>
        <v>28.04</v>
      </c>
      <c r="R952" s="7">
        <f t="shared" si="89"/>
        <v>58.416666666666664</v>
      </c>
      <c r="S952" t="str">
        <f t="shared" si="87"/>
        <v>technology</v>
      </c>
      <c r="T952" t="str">
        <f t="shared" si="88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84"/>
        <v>42480.653611111105</v>
      </c>
      <c r="L953" s="12">
        <f t="shared" si="85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6"/>
        <v>38.39</v>
      </c>
      <c r="R953" s="7">
        <f t="shared" si="89"/>
        <v>158.63636363636363</v>
      </c>
      <c r="S953" t="str">
        <f t="shared" si="87"/>
        <v>technology</v>
      </c>
      <c r="T953" t="str">
        <f t="shared" si="88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84"/>
        <v>42662.613564814819</v>
      </c>
      <c r="L954" s="12">
        <f t="shared" si="85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86"/>
        <v>39.942857142857143</v>
      </c>
      <c r="R954" s="7">
        <f t="shared" si="89"/>
        <v>99.857142857142861</v>
      </c>
      <c r="S954" t="str">
        <f t="shared" si="87"/>
        <v>technology</v>
      </c>
      <c r="T954" t="str">
        <f t="shared" si="88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84"/>
        <v>41999.164340277777</v>
      </c>
      <c r="L955" s="12">
        <f t="shared" si="85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6"/>
        <v>0.84</v>
      </c>
      <c r="R955" s="7">
        <f t="shared" si="89"/>
        <v>25.2</v>
      </c>
      <c r="S955" t="str">
        <f t="shared" si="87"/>
        <v>technology</v>
      </c>
      <c r="T955" t="str">
        <f t="shared" si="88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84"/>
        <v>42194.833784722221</v>
      </c>
      <c r="L956" s="12">
        <f t="shared" si="85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6"/>
        <v>43.406666666666666</v>
      </c>
      <c r="R956" s="7">
        <f t="shared" si="89"/>
        <v>89.191780821917803</v>
      </c>
      <c r="S956" t="str">
        <f t="shared" si="87"/>
        <v>technology</v>
      </c>
      <c r="T956" t="str">
        <f t="shared" si="88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84"/>
        <v>42586.295138888891</v>
      </c>
      <c r="L957" s="12">
        <f t="shared" si="85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6"/>
        <v>5.6613333333333333</v>
      </c>
      <c r="R957" s="7">
        <f t="shared" si="89"/>
        <v>182.6236559139785</v>
      </c>
      <c r="S957" t="str">
        <f t="shared" si="87"/>
        <v>technology</v>
      </c>
      <c r="T957" t="str">
        <f t="shared" si="88"/>
        <v>wearables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84"/>
        <v>42060.913877314815</v>
      </c>
      <c r="L958" s="12">
        <f t="shared" si="85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86"/>
        <v>1.722</v>
      </c>
      <c r="R958" s="7">
        <f t="shared" si="89"/>
        <v>50.647058823529413</v>
      </c>
      <c r="S958" t="str">
        <f t="shared" si="87"/>
        <v>technology</v>
      </c>
      <c r="T958" t="str">
        <f t="shared" si="88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84"/>
        <v>42660.552465277782</v>
      </c>
      <c r="L959" s="12">
        <f t="shared" si="85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86"/>
        <v>1.9416666666666664</v>
      </c>
      <c r="R959" s="7">
        <f t="shared" si="89"/>
        <v>33.285714285714285</v>
      </c>
      <c r="S959" t="str">
        <f t="shared" si="87"/>
        <v>technology</v>
      </c>
      <c r="T959" t="str">
        <f t="shared" si="88"/>
        <v>wearables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84"/>
        <v>42082.802812499998</v>
      </c>
      <c r="L960" s="12">
        <f t="shared" si="85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86"/>
        <v>11.328275684711327</v>
      </c>
      <c r="R960" s="7">
        <f t="shared" si="89"/>
        <v>51.823529411764703</v>
      </c>
      <c r="S960" t="str">
        <f t="shared" si="87"/>
        <v>technology</v>
      </c>
      <c r="T960" t="str">
        <f t="shared" si="88"/>
        <v>wearables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84"/>
        <v>41993.174363425926</v>
      </c>
      <c r="L961" s="12">
        <f t="shared" si="85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6"/>
        <v>38.86</v>
      </c>
      <c r="R961" s="7">
        <f t="shared" si="89"/>
        <v>113.62573099415205</v>
      </c>
      <c r="S961" t="str">
        <f t="shared" si="87"/>
        <v>technology</v>
      </c>
      <c r="T961" t="str">
        <f t="shared" si="88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84"/>
        <v>42766.626793981486</v>
      </c>
      <c r="L962" s="12">
        <f t="shared" si="85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86"/>
        <v>46.100628930817614</v>
      </c>
      <c r="R962" s="7">
        <f t="shared" si="89"/>
        <v>136.46276595744681</v>
      </c>
      <c r="S962" t="str">
        <f t="shared" si="87"/>
        <v>technology</v>
      </c>
      <c r="T962" t="str">
        <f t="shared" si="88"/>
        <v>wearables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90">(((J963/60)/60)/24)+DATE(1970,1,1)</f>
        <v>42740.693692129629</v>
      </c>
      <c r="L963" s="12">
        <f t="shared" ref="L963:L1026" si="9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92">E963/D963*100</f>
        <v>42.188421052631583</v>
      </c>
      <c r="R963" s="7">
        <f t="shared" ref="R963:R1026" si="93">E963/N963</f>
        <v>364.35454545454547</v>
      </c>
      <c r="S963" t="str">
        <f t="shared" ref="S963:S1026" si="94">LEFT(P963, SEARCH("/",P963,1)-1)</f>
        <v>technology</v>
      </c>
      <c r="T963" t="str">
        <f t="shared" ref="T963:T1026" si="95">RIGHT(P963,LEN(P963)-SEARCH("/",P963,SEARCH("/",P963,1)))</f>
        <v>wearables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90"/>
        <v>42373.712418981479</v>
      </c>
      <c r="L964" s="12">
        <f t="shared" si="9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2"/>
        <v>28.48</v>
      </c>
      <c r="R964" s="7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90"/>
        <v>42625.635636574079</v>
      </c>
      <c r="L965" s="12">
        <f t="shared" si="9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2"/>
        <v>1.077142857142857</v>
      </c>
      <c r="R965" s="7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90"/>
        <v>42208.628692129627</v>
      </c>
      <c r="L966" s="12">
        <f t="shared" si="9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2"/>
        <v>0.79909090909090907</v>
      </c>
      <c r="R966" s="7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90"/>
        <v>42637.016736111109</v>
      </c>
      <c r="L967" s="12">
        <f t="shared" si="9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92"/>
        <v>1.1919999999999999</v>
      </c>
      <c r="R967" s="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90"/>
        <v>42619.635787037041</v>
      </c>
      <c r="L968" s="12">
        <f t="shared" si="9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2"/>
        <v>14.799999999999999</v>
      </c>
      <c r="R968" s="7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90"/>
        <v>42422.254328703704</v>
      </c>
      <c r="L969" s="12">
        <f t="shared" si="9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2"/>
        <v>17.810000000000002</v>
      </c>
      <c r="R969" s="7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90"/>
        <v>41836.847615740742</v>
      </c>
      <c r="L970" s="12">
        <f t="shared" si="9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2"/>
        <v>1.325</v>
      </c>
      <c r="R970" s="7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90"/>
        <v>42742.30332175926</v>
      </c>
      <c r="L971" s="12">
        <f t="shared" si="9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2"/>
        <v>46.666666666666664</v>
      </c>
      <c r="R971" s="7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90"/>
        <v>42721.220520833333</v>
      </c>
      <c r="L972" s="12">
        <f t="shared" si="9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92"/>
        <v>45.92</v>
      </c>
      <c r="R972" s="7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90"/>
        <v>42111.709027777775</v>
      </c>
      <c r="L973" s="12">
        <f t="shared" si="9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2"/>
        <v>0.22599999999999998</v>
      </c>
      <c r="R973" s="7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90"/>
        <v>41856.865717592591</v>
      </c>
      <c r="L974" s="12">
        <f t="shared" si="9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92"/>
        <v>34.625</v>
      </c>
      <c r="R974" s="7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90"/>
        <v>42257.014965277776</v>
      </c>
      <c r="L975" s="12">
        <f t="shared" si="9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92"/>
        <v>2.0549999999999997</v>
      </c>
      <c r="R975" s="7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90"/>
        <v>42424.749490740738</v>
      </c>
      <c r="L976" s="12">
        <f t="shared" si="9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92"/>
        <v>0.55999999999999994</v>
      </c>
      <c r="R976" s="7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90"/>
        <v>42489.696585648147</v>
      </c>
      <c r="L977" s="12">
        <f t="shared" si="9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2"/>
        <v>2.6069999999999998</v>
      </c>
      <c r="R977" s="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90"/>
        <v>42185.058993055558</v>
      </c>
      <c r="L978" s="12">
        <f t="shared" si="9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2"/>
        <v>1.9259999999999999</v>
      </c>
      <c r="R978" s="7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90"/>
        <v>42391.942094907412</v>
      </c>
      <c r="L979" s="12">
        <f t="shared" si="9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2"/>
        <v>33.666666666666664</v>
      </c>
      <c r="R979" s="7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90"/>
        <v>42395.309039351851</v>
      </c>
      <c r="L980" s="12">
        <f t="shared" si="9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2"/>
        <v>56.263267182990241</v>
      </c>
      <c r="R980" s="7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90"/>
        <v>42506.416990740734</v>
      </c>
      <c r="L981" s="12">
        <f t="shared" si="9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92"/>
        <v>82.817599999999999</v>
      </c>
      <c r="R981" s="7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90"/>
        <v>41928.904189814813</v>
      </c>
      <c r="L982" s="12">
        <f t="shared" si="9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92"/>
        <v>14.860000000000001</v>
      </c>
      <c r="R982" s="7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90"/>
        <v>41830.947013888886</v>
      </c>
      <c r="L983" s="12">
        <f t="shared" si="9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2"/>
        <v>1.2375123751237513E-2</v>
      </c>
      <c r="R983" s="7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90"/>
        <v>42615.753310185188</v>
      </c>
      <c r="L984" s="12">
        <f t="shared" si="9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2"/>
        <v>1.7142857142857144E-2</v>
      </c>
      <c r="R984" s="7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90"/>
        <v>42574.667650462965</v>
      </c>
      <c r="L985" s="12">
        <f t="shared" si="9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92"/>
        <v>29.506136117214709</v>
      </c>
      <c r="R985" s="7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90"/>
        <v>42061.11583333333</v>
      </c>
      <c r="L986" s="12">
        <f t="shared" si="9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92"/>
        <v>1.06</v>
      </c>
      <c r="R986" s="7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90"/>
        <v>42339.967708333337</v>
      </c>
      <c r="L987" s="12">
        <f t="shared" si="9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92"/>
        <v>6.293333333333333</v>
      </c>
      <c r="R987" s="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90"/>
        <v>42324.767361111109</v>
      </c>
      <c r="L988" s="12">
        <f t="shared" si="91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92"/>
        <v>12.75</v>
      </c>
      <c r="R988" s="7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90"/>
        <v>41773.294560185182</v>
      </c>
      <c r="L989" s="12">
        <f t="shared" si="9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2"/>
        <v>13.22</v>
      </c>
      <c r="R989" s="7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90"/>
        <v>42614.356770833328</v>
      </c>
      <c r="L990" s="12">
        <f t="shared" si="9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2"/>
        <v>0</v>
      </c>
      <c r="R990" s="7">
        <v>0</v>
      </c>
      <c r="S990" t="str">
        <f t="shared" si="94"/>
        <v>technology</v>
      </c>
      <c r="T990" t="str">
        <f t="shared" si="95"/>
        <v>wearables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90"/>
        <v>42611.933969907404</v>
      </c>
      <c r="L991" s="12">
        <f t="shared" si="9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2"/>
        <v>16.77</v>
      </c>
      <c r="R991" s="7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90"/>
        <v>41855.784305555557</v>
      </c>
      <c r="L992" s="12">
        <f t="shared" si="9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2"/>
        <v>0.104</v>
      </c>
      <c r="R992" s="7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90"/>
        <v>42538.75680555556</v>
      </c>
      <c r="L993" s="12">
        <f t="shared" si="9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92"/>
        <v>4.24</v>
      </c>
      <c r="R993" s="7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90"/>
        <v>42437.924988425926</v>
      </c>
      <c r="L994" s="12">
        <f t="shared" si="9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92"/>
        <v>0.46699999999999997</v>
      </c>
      <c r="R994" s="7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90"/>
        <v>42652.964907407411</v>
      </c>
      <c r="L995" s="12">
        <f t="shared" si="9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92"/>
        <v>25.087142857142858</v>
      </c>
      <c r="R995" s="7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90"/>
        <v>41921.263078703705</v>
      </c>
      <c r="L996" s="12">
        <f t="shared" si="9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92"/>
        <v>2.3345000000000002</v>
      </c>
      <c r="R996" s="7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90"/>
        <v>41947.940740740742</v>
      </c>
      <c r="L997" s="12">
        <f t="shared" si="9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92"/>
        <v>7.26</v>
      </c>
      <c r="R997" s="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90"/>
        <v>41817.866435185184</v>
      </c>
      <c r="L998" s="12">
        <f t="shared" si="9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92"/>
        <v>1.625</v>
      </c>
      <c r="R998" s="7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90"/>
        <v>41941.10297453704</v>
      </c>
      <c r="L999" s="12">
        <f t="shared" si="9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2"/>
        <v>1.3</v>
      </c>
      <c r="R999" s="7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90"/>
        <v>42282.168993055559</v>
      </c>
      <c r="L1000" s="12">
        <f t="shared" si="9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2"/>
        <v>58.558333333333337</v>
      </c>
      <c r="R1000" s="7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90"/>
        <v>41926.29965277778</v>
      </c>
      <c r="L1001" s="12">
        <f t="shared" si="9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2"/>
        <v>7.7886666666666677</v>
      </c>
      <c r="R1001" s="7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90"/>
        <v>42749.059722222228</v>
      </c>
      <c r="L1002" s="12">
        <f t="shared" si="9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2"/>
        <v>2.2157147647256061</v>
      </c>
      <c r="R1002" s="7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90"/>
        <v>42720.720057870371</v>
      </c>
      <c r="L1003" s="12">
        <f t="shared" si="9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2"/>
        <v>104</v>
      </c>
      <c r="R1003" s="7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90"/>
        <v>42325.684189814812</v>
      </c>
      <c r="L1004" s="12">
        <f t="shared" si="9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2"/>
        <v>29.6029602960296</v>
      </c>
      <c r="R1004" s="7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90"/>
        <v>42780.709039351852</v>
      </c>
      <c r="L1005" s="12">
        <f t="shared" si="9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2"/>
        <v>16.055</v>
      </c>
      <c r="R1005" s="7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90"/>
        <v>42388.708645833336</v>
      </c>
      <c r="L1006" s="12">
        <f t="shared" si="9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2"/>
        <v>82.207999999999998</v>
      </c>
      <c r="R1006" s="7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90"/>
        <v>42276.624803240738</v>
      </c>
      <c r="L1007" s="12">
        <f t="shared" si="9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2"/>
        <v>75.051000000000002</v>
      </c>
      <c r="R1007" s="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90"/>
        <v>41977.040185185186</v>
      </c>
      <c r="L1008" s="12">
        <f t="shared" si="9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2"/>
        <v>5.8500000000000005</v>
      </c>
      <c r="R1008" s="7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90"/>
        <v>42676.583599537036</v>
      </c>
      <c r="L1009" s="12">
        <f t="shared" si="9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2"/>
        <v>44.32</v>
      </c>
      <c r="R1009" s="7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90"/>
        <v>42702.809201388889</v>
      </c>
      <c r="L1010" s="12">
        <f t="shared" si="9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2"/>
        <v>0.26737967914438499</v>
      </c>
      <c r="R1010" s="7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90"/>
        <v>42510.604699074072</v>
      </c>
      <c r="L1011" s="12">
        <f t="shared" si="9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2"/>
        <v>13.13</v>
      </c>
      <c r="R1011" s="7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90"/>
        <v>42561.829421296294</v>
      </c>
      <c r="L1012" s="12">
        <f t="shared" si="9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2"/>
        <v>0.19088937093275488</v>
      </c>
      <c r="R1012" s="7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90"/>
        <v>41946.898090277777</v>
      </c>
      <c r="L1013" s="12">
        <f t="shared" si="9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2"/>
        <v>0.375</v>
      </c>
      <c r="R1013" s="7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90"/>
        <v>42714.440416666665</v>
      </c>
      <c r="L1014" s="12">
        <f t="shared" si="9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2"/>
        <v>21535.021000000001</v>
      </c>
      <c r="R1014" s="7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90"/>
        <v>42339.833981481483</v>
      </c>
      <c r="L1015" s="12">
        <f t="shared" si="9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2"/>
        <v>34.527999999999999</v>
      </c>
      <c r="R1015" s="7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90"/>
        <v>41955.002488425926</v>
      </c>
      <c r="L1016" s="12">
        <f t="shared" si="9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2"/>
        <v>30.599999999999998</v>
      </c>
      <c r="R1016" s="7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90"/>
        <v>42303.878414351857</v>
      </c>
      <c r="L1017" s="12">
        <f t="shared" si="9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2"/>
        <v>2.666666666666667</v>
      </c>
      <c r="R1017" s="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90"/>
        <v>42422.107129629629</v>
      </c>
      <c r="L1018" s="12">
        <f t="shared" si="9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2"/>
        <v>2.8420000000000001</v>
      </c>
      <c r="R1018" s="7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90"/>
        <v>42289.675173611111</v>
      </c>
      <c r="L1019" s="12">
        <f t="shared" si="9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2"/>
        <v>22.878799999999998</v>
      </c>
      <c r="R1019" s="7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90"/>
        <v>42535.492280092592</v>
      </c>
      <c r="L1020" s="12">
        <f t="shared" si="9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2"/>
        <v>3.105</v>
      </c>
      <c r="R1020" s="7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90"/>
        <v>42009.973946759259</v>
      </c>
      <c r="L1021" s="12">
        <f t="shared" si="9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2"/>
        <v>47.333333333333336</v>
      </c>
      <c r="R1021" s="7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90"/>
        <v>42127.069548611107</v>
      </c>
      <c r="L1022" s="12">
        <f t="shared" si="9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2"/>
        <v>205.54838709677421</v>
      </c>
      <c r="R1022" s="7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90"/>
        <v>42271.251979166671</v>
      </c>
      <c r="L1023" s="12">
        <f t="shared" si="9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2"/>
        <v>351.80366666666669</v>
      </c>
      <c r="R1023" s="7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90"/>
        <v>42111.646724537044</v>
      </c>
      <c r="L1024" s="12">
        <f t="shared" si="9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2"/>
        <v>114.9</v>
      </c>
      <c r="R1024" s="7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90"/>
        <v>42145.919687500005</v>
      </c>
      <c r="L1025" s="12">
        <f t="shared" si="9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2"/>
        <v>237.15</v>
      </c>
      <c r="R1025" s="7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90"/>
        <v>42370.580590277779</v>
      </c>
      <c r="L1026" s="12">
        <f t="shared" si="9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92"/>
        <v>118.63774999999998</v>
      </c>
      <c r="R1026" s="7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96">(((J1027/60)/60)/24)+DATE(1970,1,1)</f>
        <v>42049.833761574075</v>
      </c>
      <c r="L1027" s="12">
        <f t="shared" ref="L1027:L1090" si="97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98">E1027/D1027*100</f>
        <v>109.92831428571431</v>
      </c>
      <c r="R1027" s="7">
        <f t="shared" ref="R1027:R1090" si="99">E1027/N1027</f>
        <v>71.848571428571432</v>
      </c>
      <c r="S1027" t="str">
        <f t="shared" ref="S1027:S1090" si="100">LEFT(P1027, SEARCH("/",P1027,1)-1)</f>
        <v>music</v>
      </c>
      <c r="T1027" t="str">
        <f t="shared" ref="T1027:T1090" si="101">RIGHT(P1027,LEN(P1027)-SEARCH("/",P1027,SEARCH("/",P1027,1)))</f>
        <v>electronic music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96"/>
        <v>42426.407592592594</v>
      </c>
      <c r="L1028" s="12">
        <f t="shared" si="9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8"/>
        <v>100.00828571428571</v>
      </c>
      <c r="R1028" s="7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96"/>
        <v>41905.034108796295</v>
      </c>
      <c r="L1029" s="12">
        <f t="shared" si="9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8"/>
        <v>103.09292094387415</v>
      </c>
      <c r="R1029" s="7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96"/>
        <v>42755.627372685187</v>
      </c>
      <c r="L1030" s="12">
        <f t="shared" si="9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8"/>
        <v>117.27000000000001</v>
      </c>
      <c r="R1030" s="7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96"/>
        <v>42044.711886574078</v>
      </c>
      <c r="L1031" s="12">
        <f t="shared" si="9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8"/>
        <v>111.75999999999999</v>
      </c>
      <c r="R1031" s="7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96"/>
        <v>42611.483206018514</v>
      </c>
      <c r="L1032" s="12">
        <f t="shared" si="9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8"/>
        <v>342.09999999999997</v>
      </c>
      <c r="R1032" s="7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96"/>
        <v>42324.764004629629</v>
      </c>
      <c r="L1033" s="12">
        <f t="shared" si="9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8"/>
        <v>107.4</v>
      </c>
      <c r="R1033" s="7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96"/>
        <v>42514.666956018518</v>
      </c>
      <c r="L1034" s="12">
        <f t="shared" si="9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8"/>
        <v>108.49703703703703</v>
      </c>
      <c r="R1034" s="7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96"/>
        <v>42688.732407407413</v>
      </c>
      <c r="L1035" s="12">
        <f t="shared" si="9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8"/>
        <v>102.86144578313252</v>
      </c>
      <c r="R1035" s="7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96"/>
        <v>42555.166712962964</v>
      </c>
      <c r="L1036" s="12">
        <f t="shared" si="9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8"/>
        <v>130.0018</v>
      </c>
      <c r="R1036" s="7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96"/>
        <v>42016.641435185185</v>
      </c>
      <c r="L1037" s="12">
        <f t="shared" si="9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8"/>
        <v>107.65217391304347</v>
      </c>
      <c r="R1037" s="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96"/>
        <v>41249.448958333334</v>
      </c>
      <c r="L1038" s="12">
        <f t="shared" si="9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8"/>
        <v>112.36044444444444</v>
      </c>
      <c r="R1038" s="7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96"/>
        <v>42119.822476851856</v>
      </c>
      <c r="L1039" s="12">
        <f t="shared" si="9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8"/>
        <v>102.1</v>
      </c>
      <c r="R1039" s="7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96"/>
        <v>42418.231747685189</v>
      </c>
      <c r="L1040" s="12">
        <f t="shared" si="9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8"/>
        <v>145.33333333333334</v>
      </c>
      <c r="R1040" s="7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96"/>
        <v>42692.109328703707</v>
      </c>
      <c r="L1041" s="12">
        <f t="shared" si="9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8"/>
        <v>128.19999999999999</v>
      </c>
      <c r="R1041" s="7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96"/>
        <v>42579.708437499998</v>
      </c>
      <c r="L1042" s="12">
        <f t="shared" si="9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8"/>
        <v>0.29411764705882354</v>
      </c>
      <c r="R1042" s="7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96"/>
        <v>41831.060092592597</v>
      </c>
      <c r="L1043" s="12">
        <f t="shared" si="9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8"/>
        <v>0</v>
      </c>
      <c r="R1043" s="7">
        <v>0</v>
      </c>
      <c r="S1043" t="str">
        <f t="shared" si="100"/>
        <v>journalism</v>
      </c>
      <c r="T1043" t="str">
        <f t="shared" si="101"/>
        <v>audio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96"/>
        <v>41851.696157407408</v>
      </c>
      <c r="L1044" s="12">
        <f t="shared" si="9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8"/>
        <v>1.5384615384615385</v>
      </c>
      <c r="R1044" s="7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96"/>
        <v>42114.252951388888</v>
      </c>
      <c r="L1045" s="12">
        <f t="shared" si="9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8"/>
        <v>8.5370000000000008</v>
      </c>
      <c r="R1045" s="7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96"/>
        <v>42011.925937499997</v>
      </c>
      <c r="L1046" s="12">
        <f t="shared" si="9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8"/>
        <v>8.5714285714285715E-2</v>
      </c>
      <c r="R1046" s="7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96"/>
        <v>41844.874421296299</v>
      </c>
      <c r="L1047" s="12">
        <f t="shared" si="9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8"/>
        <v>2.6599999999999997</v>
      </c>
      <c r="R1047" s="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96"/>
        <v>42319.851388888885</v>
      </c>
      <c r="L1048" s="12">
        <f t="shared" si="9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8"/>
        <v>0</v>
      </c>
      <c r="R1048" s="7">
        <v>0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96"/>
        <v>41918.818460648145</v>
      </c>
      <c r="L1049" s="12">
        <f t="shared" si="9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8"/>
        <v>0.05</v>
      </c>
      <c r="R1049" s="7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96"/>
        <v>42598.053113425922</v>
      </c>
      <c r="L1050" s="12">
        <f t="shared" si="9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8"/>
        <v>1.4133333333333333</v>
      </c>
      <c r="R1050" s="7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96"/>
        <v>42382.431076388893</v>
      </c>
      <c r="L1051" s="12">
        <f t="shared" si="9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8"/>
        <v>0</v>
      </c>
      <c r="R1051" s="7">
        <v>0</v>
      </c>
      <c r="S1051" t="str">
        <f t="shared" si="100"/>
        <v>journalism</v>
      </c>
      <c r="T1051" t="str">
        <f t="shared" si="101"/>
        <v>audio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96"/>
        <v>42231.7971875</v>
      </c>
      <c r="L1052" s="12">
        <f t="shared" si="9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8"/>
        <v>0</v>
      </c>
      <c r="R1052" s="7">
        <v>0</v>
      </c>
      <c r="S1052" t="str">
        <f t="shared" si="100"/>
        <v>journalism</v>
      </c>
      <c r="T1052" t="str">
        <f t="shared" si="101"/>
        <v>audio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96"/>
        <v>41850.014178240745</v>
      </c>
      <c r="L1053" s="12">
        <f t="shared" si="9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8"/>
        <v>0</v>
      </c>
      <c r="R1053" s="7">
        <v>0</v>
      </c>
      <c r="S1053" t="str">
        <f t="shared" si="100"/>
        <v>journalism</v>
      </c>
      <c r="T1053" t="str">
        <f t="shared" si="101"/>
        <v>audio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96"/>
        <v>42483.797395833331</v>
      </c>
      <c r="L1054" s="12">
        <f t="shared" si="9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8"/>
        <v>0</v>
      </c>
      <c r="R1054" s="7">
        <v>0</v>
      </c>
      <c r="S1054" t="str">
        <f t="shared" si="100"/>
        <v>journalism</v>
      </c>
      <c r="T1054" t="str">
        <f t="shared" si="101"/>
        <v>audio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96"/>
        <v>42775.172824074078</v>
      </c>
      <c r="L1055" s="12">
        <f t="shared" si="9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8"/>
        <v>1</v>
      </c>
      <c r="R1055" s="7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96"/>
        <v>41831.851840277777</v>
      </c>
      <c r="L1056" s="12">
        <f t="shared" si="9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8"/>
        <v>0</v>
      </c>
      <c r="R1056" s="7">
        <v>0</v>
      </c>
      <c r="S1056" t="str">
        <f t="shared" si="100"/>
        <v>journalism</v>
      </c>
      <c r="T1056" t="str">
        <f t="shared" si="101"/>
        <v>audio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96"/>
        <v>42406.992418981477</v>
      </c>
      <c r="L1057" s="12">
        <f t="shared" si="9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8"/>
        <v>0</v>
      </c>
      <c r="R1057" s="7">
        <v>0</v>
      </c>
      <c r="S1057" t="str">
        <f t="shared" si="100"/>
        <v>journalism</v>
      </c>
      <c r="T1057" t="str">
        <f t="shared" si="101"/>
        <v>audio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96"/>
        <v>42058.719641203701</v>
      </c>
      <c r="L1058" s="12">
        <f t="shared" si="9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8"/>
        <v>0</v>
      </c>
      <c r="R1058" s="7">
        <v>0</v>
      </c>
      <c r="S1058" t="str">
        <f t="shared" si="100"/>
        <v>journalism</v>
      </c>
      <c r="T1058" t="str">
        <f t="shared" si="101"/>
        <v>audio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96"/>
        <v>42678.871331018512</v>
      </c>
      <c r="L1059" s="12">
        <f t="shared" si="9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8"/>
        <v>0</v>
      </c>
      <c r="R1059" s="7">
        <v>0</v>
      </c>
      <c r="S1059" t="str">
        <f t="shared" si="100"/>
        <v>journalism</v>
      </c>
      <c r="T1059" t="str">
        <f t="shared" si="101"/>
        <v>audio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96"/>
        <v>42047.900960648149</v>
      </c>
      <c r="L1060" s="12">
        <f t="shared" si="97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8"/>
        <v>0</v>
      </c>
      <c r="R1060" s="7"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96"/>
        <v>42046.79</v>
      </c>
      <c r="L1061" s="12">
        <f t="shared" si="9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8"/>
        <v>0</v>
      </c>
      <c r="R1061" s="7">
        <v>0</v>
      </c>
      <c r="S1061" t="str">
        <f t="shared" si="100"/>
        <v>journalism</v>
      </c>
      <c r="T1061" t="str">
        <f t="shared" si="101"/>
        <v>audio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96"/>
        <v>42079.913113425922</v>
      </c>
      <c r="L1062" s="12">
        <f t="shared" si="9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8"/>
        <v>1</v>
      </c>
      <c r="R1062" s="7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96"/>
        <v>42432.276712962965</v>
      </c>
      <c r="L1063" s="12">
        <f t="shared" si="9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8"/>
        <v>0</v>
      </c>
      <c r="R1063" s="7"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96"/>
        <v>42556.807187500002</v>
      </c>
      <c r="L1064" s="12">
        <f t="shared" si="9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8"/>
        <v>95.477386934673376</v>
      </c>
      <c r="R1064" s="7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96"/>
        <v>42583.030810185184</v>
      </c>
      <c r="L1065" s="12">
        <f t="shared" si="9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8"/>
        <v>0</v>
      </c>
      <c r="R1065" s="7">
        <v>0</v>
      </c>
      <c r="S1065" t="str">
        <f t="shared" si="100"/>
        <v>journalism</v>
      </c>
      <c r="T1065" t="str">
        <f t="shared" si="101"/>
        <v>audio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96"/>
        <v>41417.228043981479</v>
      </c>
      <c r="L1066" s="12">
        <f t="shared" si="9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8"/>
        <v>8.974444444444444</v>
      </c>
      <c r="R1066" s="7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96"/>
        <v>41661.381041666667</v>
      </c>
      <c r="L1067" s="12">
        <f t="shared" si="9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8"/>
        <v>2.7</v>
      </c>
      <c r="R1067" s="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96"/>
        <v>41445.962754629632</v>
      </c>
      <c r="L1068" s="12">
        <f t="shared" si="9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8"/>
        <v>3.3673333333333333</v>
      </c>
      <c r="R1068" s="7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96"/>
        <v>41599.855682870373</v>
      </c>
      <c r="L1069" s="12">
        <f t="shared" si="9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8"/>
        <v>26</v>
      </c>
      <c r="R1069" s="7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96"/>
        <v>42440.371111111104</v>
      </c>
      <c r="L1070" s="12">
        <f t="shared" si="9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8"/>
        <v>0.15</v>
      </c>
      <c r="R1070" s="7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96"/>
        <v>41572.229849537034</v>
      </c>
      <c r="L1071" s="12">
        <f t="shared" si="9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8"/>
        <v>38.636363636363633</v>
      </c>
      <c r="R1071" s="7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96"/>
        <v>41163.011828703704</v>
      </c>
      <c r="L1072" s="12">
        <f t="shared" si="9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8"/>
        <v>0.70000000000000007</v>
      </c>
      <c r="R1072" s="7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96"/>
        <v>42295.753391203703</v>
      </c>
      <c r="L1073" s="12">
        <f t="shared" si="9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8"/>
        <v>0</v>
      </c>
      <c r="R1073" s="7">
        <v>0</v>
      </c>
      <c r="S1073" t="str">
        <f t="shared" si="100"/>
        <v>games</v>
      </c>
      <c r="T1073" t="str">
        <f t="shared" si="101"/>
        <v>video games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96"/>
        <v>41645.832141203704</v>
      </c>
      <c r="L1074" s="12">
        <f t="shared" si="9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8"/>
        <v>6.8000000000000005E-2</v>
      </c>
      <c r="R1074" s="7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96"/>
        <v>40802.964594907404</v>
      </c>
      <c r="L1075" s="12">
        <f t="shared" si="9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8"/>
        <v>1.3333333333333335</v>
      </c>
      <c r="R1075" s="7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96"/>
        <v>41613.172974537039</v>
      </c>
      <c r="L1076" s="12">
        <f t="shared" si="9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8"/>
        <v>6.3092592592592585</v>
      </c>
      <c r="R1076" s="7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96"/>
        <v>41005.904120370367</v>
      </c>
      <c r="L1077" s="12">
        <f t="shared" si="9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8"/>
        <v>4.5</v>
      </c>
      <c r="R1077" s="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96"/>
        <v>41838.377893518518</v>
      </c>
      <c r="L1078" s="12">
        <f t="shared" si="9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8"/>
        <v>62.765333333333331</v>
      </c>
      <c r="R1078" s="7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96"/>
        <v>42353.16679398148</v>
      </c>
      <c r="L1079" s="12">
        <f t="shared" si="9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8"/>
        <v>29.376000000000001</v>
      </c>
      <c r="R1079" s="7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96"/>
        <v>40701.195844907408</v>
      </c>
      <c r="L1080" s="12">
        <f t="shared" si="9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8"/>
        <v>7.5</v>
      </c>
      <c r="R1080" s="7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96"/>
        <v>42479.566388888896</v>
      </c>
      <c r="L1081" s="12">
        <f t="shared" si="9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8"/>
        <v>2.6076923076923078</v>
      </c>
      <c r="R1081" s="7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96"/>
        <v>41740.138113425928</v>
      </c>
      <c r="L1082" s="12">
        <f t="shared" si="9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8"/>
        <v>9.1050000000000004</v>
      </c>
      <c r="R1082" s="7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96"/>
        <v>42002.926990740743</v>
      </c>
      <c r="L1083" s="12">
        <f t="shared" si="9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8"/>
        <v>1.7647058823529412E-2</v>
      </c>
      <c r="R1083" s="7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96"/>
        <v>41101.906111111115</v>
      </c>
      <c r="L1084" s="12">
        <f t="shared" si="9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8"/>
        <v>0.55999999999999994</v>
      </c>
      <c r="R1084" s="7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96"/>
        <v>41793.659525462965</v>
      </c>
      <c r="L1085" s="12">
        <f t="shared" si="9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8"/>
        <v>0.82000000000000006</v>
      </c>
      <c r="R1085" s="7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96"/>
        <v>41829.912083333329</v>
      </c>
      <c r="L1086" s="12">
        <f t="shared" si="9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8"/>
        <v>0</v>
      </c>
      <c r="R1086" s="7">
        <v>0</v>
      </c>
      <c r="S1086" t="str">
        <f t="shared" si="100"/>
        <v>games</v>
      </c>
      <c r="T1086" t="str">
        <f t="shared" si="101"/>
        <v>video games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96"/>
        <v>42413.671006944445</v>
      </c>
      <c r="L1087" s="12">
        <f t="shared" si="9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8"/>
        <v>3.42</v>
      </c>
      <c r="R1087" s="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96"/>
        <v>41845.866793981484</v>
      </c>
      <c r="L1088" s="12">
        <f t="shared" si="9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8"/>
        <v>8.3333333333333343E-2</v>
      </c>
      <c r="R1088" s="7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96"/>
        <v>41775.713969907411</v>
      </c>
      <c r="L1089" s="12">
        <f t="shared" si="9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8"/>
        <v>0</v>
      </c>
      <c r="R1089" s="7">
        <v>0</v>
      </c>
      <c r="S1089" t="str">
        <f t="shared" si="100"/>
        <v>games</v>
      </c>
      <c r="T1089" t="str">
        <f t="shared" si="101"/>
        <v>video games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96"/>
        <v>41723.799386574072</v>
      </c>
      <c r="L1090" s="12">
        <f t="shared" si="9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98"/>
        <v>14.182977777777777</v>
      </c>
      <c r="R1090" s="7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102">(((J1091/60)/60)/24)+DATE(1970,1,1)</f>
        <v>42151.189525462964</v>
      </c>
      <c r="L1091" s="12">
        <f t="shared" ref="L1091:L1154" si="103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104">E1091/D1091*100</f>
        <v>7.8266666666666662</v>
      </c>
      <c r="R1091" s="7">
        <f t="shared" ref="R1091:R1154" si="105">E1091/N1091</f>
        <v>23.959183673469386</v>
      </c>
      <c r="S1091" t="str">
        <f t="shared" ref="S1091:S1154" si="106">LEFT(P1091, SEARCH("/",P1091,1)-1)</f>
        <v>games</v>
      </c>
      <c r="T1091" t="str">
        <f t="shared" ref="T1091:T1154" si="107">RIGHT(P1091,LEN(P1091)-SEARCH("/",P1091,SEARCH("/",P1091,1)))</f>
        <v>video games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102"/>
        <v>42123.185798611114</v>
      </c>
      <c r="L1092" s="12">
        <f t="shared" si="103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4"/>
        <v>3.8464497269020695E-2</v>
      </c>
      <c r="R1092" s="7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102"/>
        <v>42440.820277777777</v>
      </c>
      <c r="L1093" s="12">
        <f t="shared" si="103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4"/>
        <v>12.5</v>
      </c>
      <c r="R1093" s="7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102"/>
        <v>41250.025902777779</v>
      </c>
      <c r="L1094" s="12">
        <f t="shared" si="103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4"/>
        <v>1.05</v>
      </c>
      <c r="R1094" s="7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102"/>
        <v>42396.973807870367</v>
      </c>
      <c r="L1095" s="12">
        <f t="shared" si="103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4"/>
        <v>14.083333333333334</v>
      </c>
      <c r="R1095" s="7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102"/>
        <v>40795.713344907403</v>
      </c>
      <c r="L1096" s="12">
        <f t="shared" si="103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4"/>
        <v>18.300055555555556</v>
      </c>
      <c r="R1096" s="7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102"/>
        <v>41486.537268518521</v>
      </c>
      <c r="L1097" s="12">
        <f t="shared" si="103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4"/>
        <v>5.0347999999999997</v>
      </c>
      <c r="R1097" s="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102"/>
        <v>41885.51798611111</v>
      </c>
      <c r="L1098" s="12">
        <f t="shared" si="103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4"/>
        <v>17.933333333333334</v>
      </c>
      <c r="R1098" s="7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102"/>
        <v>41660.792557870373</v>
      </c>
      <c r="L1099" s="12">
        <f t="shared" si="103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4"/>
        <v>4.7E-2</v>
      </c>
      <c r="R1099" s="7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102"/>
        <v>41712.762673611112</v>
      </c>
      <c r="L1100" s="12">
        <f t="shared" si="103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4"/>
        <v>7.2120000000000006</v>
      </c>
      <c r="R1100" s="7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102"/>
        <v>42107.836435185185</v>
      </c>
      <c r="L1101" s="12">
        <f t="shared" si="103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4"/>
        <v>0.5</v>
      </c>
      <c r="R1101" s="7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102"/>
        <v>42384.110775462963</v>
      </c>
      <c r="L1102" s="12">
        <f t="shared" si="103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4"/>
        <v>2.5</v>
      </c>
      <c r="R1102" s="7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102"/>
        <v>42538.77243055556</v>
      </c>
      <c r="L1103" s="12">
        <f t="shared" si="103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4"/>
        <v>4.1000000000000002E-2</v>
      </c>
      <c r="R1103" s="7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102"/>
        <v>41577.045428240745</v>
      </c>
      <c r="L1104" s="12">
        <f t="shared" si="103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4"/>
        <v>5.3125</v>
      </c>
      <c r="R1104" s="7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102"/>
        <v>42479.22210648148</v>
      </c>
      <c r="L1105" s="12">
        <f t="shared" si="103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4"/>
        <v>1.6199999999999999</v>
      </c>
      <c r="R1105" s="7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102"/>
        <v>41771.40996527778</v>
      </c>
      <c r="L1106" s="12">
        <f t="shared" si="103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4"/>
        <v>4.9516666666666671</v>
      </c>
      <c r="R1106" s="7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102"/>
        <v>41692.135729166665</v>
      </c>
      <c r="L1107" s="12">
        <f t="shared" si="103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4"/>
        <v>0.159</v>
      </c>
      <c r="R1107" s="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102"/>
        <v>40973.740451388891</v>
      </c>
      <c r="L1108" s="12">
        <f t="shared" si="103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4"/>
        <v>41.25</v>
      </c>
      <c r="R1108" s="7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102"/>
        <v>41813.861388888887</v>
      </c>
      <c r="L1109" s="12">
        <f t="shared" si="103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4"/>
        <v>0</v>
      </c>
      <c r="R1109" s="7">
        <v>0</v>
      </c>
      <c r="S1109" t="str">
        <f t="shared" si="106"/>
        <v>games</v>
      </c>
      <c r="T1109" t="str">
        <f t="shared" si="107"/>
        <v>video games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102"/>
        <v>40952.636979166666</v>
      </c>
      <c r="L1110" s="12">
        <f t="shared" si="103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4"/>
        <v>2.93</v>
      </c>
      <c r="R1110" s="7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102"/>
        <v>42662.752199074079</v>
      </c>
      <c r="L1111" s="12">
        <f t="shared" si="103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4"/>
        <v>0.44999999999999996</v>
      </c>
      <c r="R1111" s="7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102"/>
        <v>41220.933124999996</v>
      </c>
      <c r="L1112" s="12">
        <f t="shared" si="103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4"/>
        <v>0.51</v>
      </c>
      <c r="R1112" s="7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102"/>
        <v>42347.203587962969</v>
      </c>
      <c r="L1113" s="12">
        <f t="shared" si="103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4"/>
        <v>0.04</v>
      </c>
      <c r="R1113" s="7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102"/>
        <v>41963.759386574078</v>
      </c>
      <c r="L1114" s="12">
        <f t="shared" si="103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4"/>
        <v>35.537409090909087</v>
      </c>
      <c r="R1114" s="7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102"/>
        <v>41835.977083333331</v>
      </c>
      <c r="L1115" s="12">
        <f t="shared" si="103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4"/>
        <v>0.5</v>
      </c>
      <c r="R1115" s="7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102"/>
        <v>41526.345914351856</v>
      </c>
      <c r="L1116" s="12">
        <f t="shared" si="103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4"/>
        <v>0.16666666666666669</v>
      </c>
      <c r="R1116" s="7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102"/>
        <v>42429.695543981477</v>
      </c>
      <c r="L1117" s="12">
        <f t="shared" si="103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4"/>
        <v>0.13250000000000001</v>
      </c>
      <c r="R1117" s="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102"/>
        <v>41009.847314814811</v>
      </c>
      <c r="L1118" s="12">
        <f t="shared" si="103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4"/>
        <v>3.5704000000000007E-2</v>
      </c>
      <c r="R1118" s="7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102"/>
        <v>42333.598530092597</v>
      </c>
      <c r="L1119" s="12">
        <f t="shared" si="103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4"/>
        <v>8.3000000000000007</v>
      </c>
      <c r="R1119" s="7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102"/>
        <v>41704.16642361111</v>
      </c>
      <c r="L1120" s="12">
        <f t="shared" si="103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4"/>
        <v>2.4222222222222221</v>
      </c>
      <c r="R1120" s="7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102"/>
        <v>41722.792407407411</v>
      </c>
      <c r="L1121" s="12">
        <f t="shared" si="103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4"/>
        <v>0.23809523809523811</v>
      </c>
      <c r="R1121" s="7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102"/>
        <v>40799.872685185182</v>
      </c>
      <c r="L1122" s="12">
        <f t="shared" si="103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4"/>
        <v>0</v>
      </c>
      <c r="R1122" s="7">
        <v>0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102"/>
        <v>42412.934212962966</v>
      </c>
      <c r="L1123" s="12">
        <f t="shared" si="103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4"/>
        <v>1.1599999999999999E-2</v>
      </c>
      <c r="R1123" s="7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102"/>
        <v>41410.703993055555</v>
      </c>
      <c r="L1124" s="12">
        <f t="shared" si="103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4"/>
        <v>0</v>
      </c>
      <c r="R1124" s="7">
        <v>0</v>
      </c>
      <c r="S1124" t="str">
        <f t="shared" si="106"/>
        <v>games</v>
      </c>
      <c r="T1124" t="str">
        <f t="shared" si="107"/>
        <v>video games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102"/>
        <v>41718.5237037037</v>
      </c>
      <c r="L1125" s="12">
        <f t="shared" si="103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4"/>
        <v>0.22</v>
      </c>
      <c r="R1125" s="7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102"/>
        <v>42094.667256944449</v>
      </c>
      <c r="L1126" s="12">
        <f t="shared" si="103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4"/>
        <v>0.47222222222222221</v>
      </c>
      <c r="R1126" s="7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102"/>
        <v>42212.624189814815</v>
      </c>
      <c r="L1127" s="12">
        <f t="shared" si="103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4"/>
        <v>0</v>
      </c>
      <c r="R1127" s="7">
        <v>0</v>
      </c>
      <c r="S1127" t="str">
        <f t="shared" si="106"/>
        <v>games</v>
      </c>
      <c r="T1127" t="str">
        <f t="shared" si="107"/>
        <v>mobile games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102"/>
        <v>42535.327476851846</v>
      </c>
      <c r="L1128" s="12">
        <f t="shared" si="103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4"/>
        <v>0.5</v>
      </c>
      <c r="R1128" s="7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102"/>
        <v>41926.854166666664</v>
      </c>
      <c r="L1129" s="12">
        <f t="shared" si="103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4"/>
        <v>1.6714285714285713</v>
      </c>
      <c r="R1129" s="7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102"/>
        <v>41828.649502314816</v>
      </c>
      <c r="L1130" s="12">
        <f t="shared" si="103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4"/>
        <v>0.1</v>
      </c>
      <c r="R1130" s="7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102"/>
        <v>42496.264965277776</v>
      </c>
      <c r="L1131" s="12">
        <f t="shared" si="103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4"/>
        <v>0.105</v>
      </c>
      <c r="R1131" s="7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102"/>
        <v>41908.996527777781</v>
      </c>
      <c r="L1132" s="12">
        <f t="shared" si="103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4"/>
        <v>0.22</v>
      </c>
      <c r="R1132" s="7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102"/>
        <v>42332.908194444448</v>
      </c>
      <c r="L1133" s="12">
        <f t="shared" si="103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4"/>
        <v>0</v>
      </c>
      <c r="R1133" s="7">
        <v>0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102"/>
        <v>42706.115405092598</v>
      </c>
      <c r="L1134" s="12">
        <f t="shared" si="103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4"/>
        <v>14.38</v>
      </c>
      <c r="R1134" s="7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102"/>
        <v>41821.407187500001</v>
      </c>
      <c r="L1135" s="12">
        <f t="shared" si="103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4"/>
        <v>0.66666666666666674</v>
      </c>
      <c r="R1135" s="7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102"/>
        <v>41958.285046296296</v>
      </c>
      <c r="L1136" s="12">
        <f t="shared" si="103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4"/>
        <v>4.0000000000000001E-3</v>
      </c>
      <c r="R1136" s="7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102"/>
        <v>42558.989513888882</v>
      </c>
      <c r="L1137" s="12">
        <f t="shared" si="103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4"/>
        <v>5</v>
      </c>
      <c r="R1137" s="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102"/>
        <v>42327.671631944439</v>
      </c>
      <c r="L1138" s="12">
        <f t="shared" si="103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4"/>
        <v>6.4439140811455857</v>
      </c>
      <c r="R1138" s="7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102"/>
        <v>42453.819687499999</v>
      </c>
      <c r="L1139" s="12">
        <f t="shared" si="103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4"/>
        <v>39.5</v>
      </c>
      <c r="R1139" s="7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102"/>
        <v>42736.9066087963</v>
      </c>
      <c r="L1140" s="12">
        <f t="shared" si="103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4"/>
        <v>0.35714285714285715</v>
      </c>
      <c r="R1140" s="7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102"/>
        <v>41975.347523148142</v>
      </c>
      <c r="L1141" s="12">
        <f t="shared" si="103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4"/>
        <v>6.25E-2</v>
      </c>
      <c r="R1141" s="7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102"/>
        <v>42192.462048611109</v>
      </c>
      <c r="L1142" s="12">
        <f t="shared" si="103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4"/>
        <v>0</v>
      </c>
      <c r="R1142" s="7"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102"/>
        <v>42164.699652777781</v>
      </c>
      <c r="L1143" s="12">
        <f t="shared" si="103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4"/>
        <v>0</v>
      </c>
      <c r="R1143" s="7">
        <v>0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102"/>
        <v>42022.006099537044</v>
      </c>
      <c r="L1144" s="12">
        <f t="shared" si="103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4"/>
        <v>0</v>
      </c>
      <c r="R1144" s="7">
        <v>0</v>
      </c>
      <c r="S1144" t="str">
        <f t="shared" si="106"/>
        <v>games</v>
      </c>
      <c r="T1144" t="str">
        <f t="shared" si="107"/>
        <v>mobile games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102"/>
        <v>42325.19358796296</v>
      </c>
      <c r="L1145" s="12">
        <f t="shared" si="103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4"/>
        <v>0.41333333333333333</v>
      </c>
      <c r="R1145" s="7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102"/>
        <v>42093.181944444441</v>
      </c>
      <c r="L1146" s="12">
        <f t="shared" si="103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4"/>
        <v>0</v>
      </c>
      <c r="R1146" s="7">
        <v>0</v>
      </c>
      <c r="S1146" t="str">
        <f t="shared" si="106"/>
        <v>food</v>
      </c>
      <c r="T1146" t="str">
        <f t="shared" si="107"/>
        <v>food trucks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102"/>
        <v>41854.747592592597</v>
      </c>
      <c r="L1147" s="12">
        <f t="shared" si="103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4"/>
        <v>0.125</v>
      </c>
      <c r="R1147" s="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102"/>
        <v>41723.9533912037</v>
      </c>
      <c r="L1148" s="12">
        <f t="shared" si="103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4"/>
        <v>8.8333333333333339</v>
      </c>
      <c r="R1148" s="7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102"/>
        <v>41871.972025462965</v>
      </c>
      <c r="L1149" s="12">
        <f t="shared" si="103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4"/>
        <v>0</v>
      </c>
      <c r="R1149" s="7">
        <v>0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102"/>
        <v>42675.171076388884</v>
      </c>
      <c r="L1150" s="12">
        <f t="shared" si="103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4"/>
        <v>0.48666666666666669</v>
      </c>
      <c r="R1150" s="7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102"/>
        <v>42507.71025462963</v>
      </c>
      <c r="L1151" s="12">
        <f t="shared" si="103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4"/>
        <v>0.15</v>
      </c>
      <c r="R1151" s="7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102"/>
        <v>42317.954571759255</v>
      </c>
      <c r="L1152" s="12">
        <f t="shared" si="103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4"/>
        <v>10.08</v>
      </c>
      <c r="R1152" s="7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102"/>
        <v>42224.102581018517</v>
      </c>
      <c r="L1153" s="12">
        <f t="shared" si="103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4"/>
        <v>0</v>
      </c>
      <c r="R1153" s="7"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102"/>
        <v>42109.709629629629</v>
      </c>
      <c r="L1154" s="12">
        <f t="shared" si="103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104"/>
        <v>5.6937500000000005</v>
      </c>
      <c r="R1154" s="7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108">(((J1155/60)/60)/24)+DATE(1970,1,1)</f>
        <v>42143.714178240742</v>
      </c>
      <c r="L1155" s="12">
        <f t="shared" ref="L1155:L1218" si="109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110">E1155/D1155*100</f>
        <v>0.625</v>
      </c>
      <c r="R1155" s="7">
        <f t="shared" ref="R1155:R1218" si="111">E1155/N1155</f>
        <v>50</v>
      </c>
      <c r="S1155" t="str">
        <f t="shared" ref="S1155:S1218" si="112">LEFT(P1155, SEARCH("/",P1155,1)-1)</f>
        <v>food</v>
      </c>
      <c r="T1155" t="str">
        <f t="shared" ref="T1155:T1218" si="113">RIGHT(P1155,LEN(P1155)-SEARCH("/",P1155,SEARCH("/",P1155,1)))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108"/>
        <v>42223.108865740738</v>
      </c>
      <c r="L1156" s="12">
        <f t="shared" si="109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10"/>
        <v>6.5</v>
      </c>
      <c r="R1156" s="7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108"/>
        <v>41835.763981481483</v>
      </c>
      <c r="L1157" s="12">
        <f t="shared" si="109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10"/>
        <v>0.752</v>
      </c>
      <c r="R1157" s="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108"/>
        <v>42029.07131944444</v>
      </c>
      <c r="L1158" s="12">
        <f t="shared" si="109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10"/>
        <v>0</v>
      </c>
      <c r="R1158" s="7">
        <v>0</v>
      </c>
      <c r="S1158" t="str">
        <f t="shared" si="112"/>
        <v>food</v>
      </c>
      <c r="T1158" t="str">
        <f t="shared" si="113"/>
        <v>food trucks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108"/>
        <v>41918.628240740742</v>
      </c>
      <c r="L1159" s="12">
        <f t="shared" si="109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10"/>
        <v>1.51</v>
      </c>
      <c r="R1159" s="7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108"/>
        <v>41952.09175925926</v>
      </c>
      <c r="L1160" s="12">
        <f t="shared" si="109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10"/>
        <v>0.46666666666666673</v>
      </c>
      <c r="R1160" s="7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108"/>
        <v>42154.726446759261</v>
      </c>
      <c r="L1161" s="12">
        <f t="shared" si="109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10"/>
        <v>0</v>
      </c>
      <c r="R1161" s="7">
        <v>0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108"/>
        <v>42061.154930555553</v>
      </c>
      <c r="L1162" s="12">
        <f t="shared" si="109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10"/>
        <v>3.85</v>
      </c>
      <c r="R1162" s="7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108"/>
        <v>42122.629502314812</v>
      </c>
      <c r="L1163" s="12">
        <f t="shared" si="109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10"/>
        <v>0</v>
      </c>
      <c r="R1163" s="7">
        <v>0</v>
      </c>
      <c r="S1163" t="str">
        <f t="shared" si="112"/>
        <v>food</v>
      </c>
      <c r="T1163" t="str">
        <f t="shared" si="113"/>
        <v>food trucks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108"/>
        <v>41876.683611111112</v>
      </c>
      <c r="L1164" s="12">
        <f t="shared" si="109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10"/>
        <v>5.8333333333333341E-2</v>
      </c>
      <c r="R1164" s="7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108"/>
        <v>41830.723611111112</v>
      </c>
      <c r="L1165" s="12">
        <f t="shared" si="109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10"/>
        <v>0</v>
      </c>
      <c r="R1165" s="7">
        <v>0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108"/>
        <v>42509.724328703705</v>
      </c>
      <c r="L1166" s="12">
        <f t="shared" si="109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10"/>
        <v>0</v>
      </c>
      <c r="R1166" s="7">
        <v>0</v>
      </c>
      <c r="S1166" t="str">
        <f t="shared" si="112"/>
        <v>food</v>
      </c>
      <c r="T1166" t="str">
        <f t="shared" si="113"/>
        <v>food trucks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108"/>
        <v>41792.214467592588</v>
      </c>
      <c r="L1167" s="12">
        <f t="shared" si="109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10"/>
        <v>20.705000000000002</v>
      </c>
      <c r="R1167" s="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108"/>
        <v>42150.485439814816</v>
      </c>
      <c r="L1168" s="12">
        <f t="shared" si="109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10"/>
        <v>19.139999999999997</v>
      </c>
      <c r="R1168" s="7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108"/>
        <v>41863.734895833331</v>
      </c>
      <c r="L1169" s="12">
        <f t="shared" si="109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10"/>
        <v>1.6316666666666666</v>
      </c>
      <c r="R1169" s="7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108"/>
        <v>42605.053993055553</v>
      </c>
      <c r="L1170" s="12">
        <f t="shared" si="109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10"/>
        <v>5.6666666666666661</v>
      </c>
      <c r="R1170" s="7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108"/>
        <v>42027.353738425925</v>
      </c>
      <c r="L1171" s="12">
        <f t="shared" si="109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10"/>
        <v>0.16999999999999998</v>
      </c>
      <c r="R1171" s="7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108"/>
        <v>42124.893182870372</v>
      </c>
      <c r="L1172" s="12">
        <f t="shared" si="109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10"/>
        <v>0.4</v>
      </c>
      <c r="R1172" s="7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108"/>
        <v>41938.804710648146</v>
      </c>
      <c r="L1173" s="12">
        <f t="shared" si="109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10"/>
        <v>0.1</v>
      </c>
      <c r="R1173" s="7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108"/>
        <v>41841.682314814818</v>
      </c>
      <c r="L1174" s="12">
        <f t="shared" si="109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10"/>
        <v>0</v>
      </c>
      <c r="R1174" s="7">
        <v>0</v>
      </c>
      <c r="S1174" t="str">
        <f t="shared" si="112"/>
        <v>food</v>
      </c>
      <c r="T1174" t="str">
        <f t="shared" si="113"/>
        <v>food trucks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108"/>
        <v>42184.185844907406</v>
      </c>
      <c r="L1175" s="12">
        <f t="shared" si="109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10"/>
        <v>2.4E-2</v>
      </c>
      <c r="R1175" s="7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108"/>
        <v>42468.84174768519</v>
      </c>
      <c r="L1176" s="12">
        <f t="shared" si="109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10"/>
        <v>5.9066666666666672</v>
      </c>
      <c r="R1176" s="7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108"/>
        <v>42170.728460648148</v>
      </c>
      <c r="L1177" s="12">
        <f t="shared" si="109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10"/>
        <v>2.9250000000000003</v>
      </c>
      <c r="R1177" s="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108"/>
        <v>42746.019652777773</v>
      </c>
      <c r="L1178" s="12">
        <f t="shared" si="109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10"/>
        <v>5.7142857142857143E-3</v>
      </c>
      <c r="R1178" s="7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108"/>
        <v>41897.660833333335</v>
      </c>
      <c r="L1179" s="12">
        <f t="shared" si="109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10"/>
        <v>0</v>
      </c>
      <c r="R1179" s="7">
        <v>0</v>
      </c>
      <c r="S1179" t="str">
        <f t="shared" si="112"/>
        <v>food</v>
      </c>
      <c r="T1179" t="str">
        <f t="shared" si="113"/>
        <v>food trucks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108"/>
        <v>41837.905694444446</v>
      </c>
      <c r="L1180" s="12">
        <f t="shared" si="109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10"/>
        <v>6.6666666666666671E-3</v>
      </c>
      <c r="R1180" s="7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108"/>
        <v>42275.720219907409</v>
      </c>
      <c r="L1181" s="12">
        <f t="shared" si="109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10"/>
        <v>5.3333333333333339</v>
      </c>
      <c r="R1181" s="7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108"/>
        <v>41781.806875000002</v>
      </c>
      <c r="L1182" s="12">
        <f t="shared" si="109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10"/>
        <v>11.75</v>
      </c>
      <c r="R1182" s="7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108"/>
        <v>42034.339363425926</v>
      </c>
      <c r="L1183" s="12">
        <f t="shared" si="109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10"/>
        <v>8.0000000000000002E-3</v>
      </c>
      <c r="R1183" s="7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108"/>
        <v>42728.827407407407</v>
      </c>
      <c r="L1184" s="12">
        <f t="shared" si="109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10"/>
        <v>4.2</v>
      </c>
      <c r="R1184" s="7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108"/>
        <v>42656.86137731481</v>
      </c>
      <c r="L1185" s="12">
        <f t="shared" si="109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10"/>
        <v>4</v>
      </c>
      <c r="R1185" s="7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108"/>
        <v>42741.599664351852</v>
      </c>
      <c r="L1186" s="12">
        <f t="shared" si="109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10"/>
        <v>104.93636363636362</v>
      </c>
      <c r="R1186" s="7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108"/>
        <v>42130.865150462967</v>
      </c>
      <c r="L1187" s="12">
        <f t="shared" si="109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10"/>
        <v>105.44</v>
      </c>
      <c r="R1187" s="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108"/>
        <v>42123.86336805555</v>
      </c>
      <c r="L1188" s="12">
        <f t="shared" si="109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10"/>
        <v>106.73333333333332</v>
      </c>
      <c r="R1188" s="7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108"/>
        <v>42109.894942129627</v>
      </c>
      <c r="L1189" s="12">
        <f t="shared" si="109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10"/>
        <v>104.12571428571428</v>
      </c>
      <c r="R1189" s="7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108"/>
        <v>42711.700694444444</v>
      </c>
      <c r="L1190" s="12">
        <f t="shared" si="109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10"/>
        <v>160.54999999999998</v>
      </c>
      <c r="R1190" s="7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108"/>
        <v>42529.979108796295</v>
      </c>
      <c r="L1191" s="12">
        <f t="shared" si="109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10"/>
        <v>107.77777777777777</v>
      </c>
      <c r="R1191" s="7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108"/>
        <v>41852.665798611109</v>
      </c>
      <c r="L1192" s="12">
        <f t="shared" si="109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10"/>
        <v>135</v>
      </c>
      <c r="R1192" s="7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108"/>
        <v>42419.603703703702</v>
      </c>
      <c r="L1193" s="12">
        <f t="shared" si="109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10"/>
        <v>109.07407407407408</v>
      </c>
      <c r="R1193" s="7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108"/>
        <v>42747.506689814814</v>
      </c>
      <c r="L1194" s="12">
        <f t="shared" si="109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10"/>
        <v>290</v>
      </c>
      <c r="R1194" s="7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108"/>
        <v>42409.776076388895</v>
      </c>
      <c r="L1195" s="12">
        <f t="shared" si="109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10"/>
        <v>103.95714285714286</v>
      </c>
      <c r="R1195" s="7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108"/>
        <v>42072.488182870366</v>
      </c>
      <c r="L1196" s="12">
        <f t="shared" si="109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10"/>
        <v>322.24</v>
      </c>
      <c r="R1196" s="7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108"/>
        <v>42298.34783564815</v>
      </c>
      <c r="L1197" s="12">
        <f t="shared" si="109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10"/>
        <v>135</v>
      </c>
      <c r="R1197" s="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108"/>
        <v>42326.818738425922</v>
      </c>
      <c r="L1198" s="12">
        <f t="shared" si="109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10"/>
        <v>269.91034482758624</v>
      </c>
      <c r="R1198" s="7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108"/>
        <v>42503.66474537037</v>
      </c>
      <c r="L1199" s="12">
        <f t="shared" si="109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10"/>
        <v>253.29333333333332</v>
      </c>
      <c r="R1199" s="7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108"/>
        <v>42333.619050925925</v>
      </c>
      <c r="L1200" s="12">
        <f t="shared" si="109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10"/>
        <v>260.59999999999997</v>
      </c>
      <c r="R1200" s="7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108"/>
        <v>42161.770833333328</v>
      </c>
      <c r="L1201" s="12">
        <f t="shared" si="109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10"/>
        <v>101.31677953348381</v>
      </c>
      <c r="R1201" s="7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108"/>
        <v>42089.477500000001</v>
      </c>
      <c r="L1202" s="12">
        <f t="shared" si="109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10"/>
        <v>125.60416666666667</v>
      </c>
      <c r="R1202" s="7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108"/>
        <v>42536.60701388889</v>
      </c>
      <c r="L1203" s="12">
        <f t="shared" si="109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10"/>
        <v>102.43783333333334</v>
      </c>
      <c r="R1203" s="7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108"/>
        <v>42152.288819444439</v>
      </c>
      <c r="L1204" s="12">
        <f t="shared" si="109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10"/>
        <v>199.244</v>
      </c>
      <c r="R1204" s="7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108"/>
        <v>42125.614895833336</v>
      </c>
      <c r="L1205" s="12">
        <f t="shared" si="109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10"/>
        <v>102.45398773006136</v>
      </c>
      <c r="R1205" s="7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108"/>
        <v>42297.748067129629</v>
      </c>
      <c r="L1206" s="12">
        <f t="shared" si="109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10"/>
        <v>102.94615384615385</v>
      </c>
      <c r="R1206" s="7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108"/>
        <v>42138.506377314814</v>
      </c>
      <c r="L1207" s="12">
        <f t="shared" si="109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10"/>
        <v>100.86153846153847</v>
      </c>
      <c r="R1207" s="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108"/>
        <v>42772.776076388895</v>
      </c>
      <c r="L1208" s="12">
        <f t="shared" si="109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10"/>
        <v>114.99999999999999</v>
      </c>
      <c r="R1208" s="7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108"/>
        <v>42430.430243055554</v>
      </c>
      <c r="L1209" s="12">
        <f t="shared" si="109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10"/>
        <v>104.16766467065868</v>
      </c>
      <c r="R1209" s="7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108"/>
        <v>42423.709074074075</v>
      </c>
      <c r="L1210" s="12">
        <f t="shared" si="109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10"/>
        <v>155.29999999999998</v>
      </c>
      <c r="R1210" s="7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108"/>
        <v>42761.846122685187</v>
      </c>
      <c r="L1211" s="12">
        <f t="shared" si="109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10"/>
        <v>106</v>
      </c>
      <c r="R1211" s="7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108"/>
        <v>42132.941805555558</v>
      </c>
      <c r="L1212" s="12">
        <f t="shared" si="109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10"/>
        <v>254.31499999999997</v>
      </c>
      <c r="R1212" s="7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108"/>
        <v>42515.866446759261</v>
      </c>
      <c r="L1213" s="12">
        <f t="shared" si="109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10"/>
        <v>101.1</v>
      </c>
      <c r="R1213" s="7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108"/>
        <v>42318.950173611112</v>
      </c>
      <c r="L1214" s="12">
        <f t="shared" si="109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10"/>
        <v>129.04</v>
      </c>
      <c r="R1214" s="7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108"/>
        <v>42731.755787037036</v>
      </c>
      <c r="L1215" s="12">
        <f t="shared" si="109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10"/>
        <v>102.23076923076924</v>
      </c>
      <c r="R1215" s="7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108"/>
        <v>42104.840335648143</v>
      </c>
      <c r="L1216" s="12">
        <f t="shared" si="109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10"/>
        <v>131.80000000000001</v>
      </c>
      <c r="R1216" s="7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108"/>
        <v>41759.923101851848</v>
      </c>
      <c r="L1217" s="12">
        <f t="shared" si="109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10"/>
        <v>786.0802000000001</v>
      </c>
      <c r="R1217" s="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108"/>
        <v>42247.616400462968</v>
      </c>
      <c r="L1218" s="12">
        <f t="shared" si="109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110"/>
        <v>145.70000000000002</v>
      </c>
      <c r="R1218" s="7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114">(((J1219/60)/60)/24)+DATE(1970,1,1)</f>
        <v>42535.809490740736</v>
      </c>
      <c r="L1219" s="12">
        <f t="shared" ref="L1219:L1282" si="115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116">E1219/D1219*100</f>
        <v>102.60000000000001</v>
      </c>
      <c r="R1219" s="7">
        <f t="shared" ref="R1219:R1282" si="117">E1219/N1219</f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RIGHT(P1219,LEN(P1219)-SEARCH("/",P1219,SEARCH("/",P1219,1)))</f>
        <v>photobooks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114"/>
        <v>42278.662037037036</v>
      </c>
      <c r="L1220" s="12">
        <f t="shared" si="115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6"/>
        <v>172.27777777777777</v>
      </c>
      <c r="R1220" s="7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114"/>
        <v>42633.461956018517</v>
      </c>
      <c r="L1221" s="12">
        <f t="shared" si="115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6"/>
        <v>159.16819571865443</v>
      </c>
      <c r="R1221" s="7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114"/>
        <v>42211.628611111111</v>
      </c>
      <c r="L1222" s="12">
        <f t="shared" si="115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6"/>
        <v>103.76666666666668</v>
      </c>
      <c r="R1222" s="7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114"/>
        <v>42680.47555555556</v>
      </c>
      <c r="L1223" s="12">
        <f t="shared" si="115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6"/>
        <v>111.40954545454547</v>
      </c>
      <c r="R1223" s="7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114"/>
        <v>42430.720451388886</v>
      </c>
      <c r="L1224" s="12">
        <f t="shared" si="115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6"/>
        <v>280.375</v>
      </c>
      <c r="R1224" s="7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114"/>
        <v>42654.177187499998</v>
      </c>
      <c r="L1225" s="12">
        <f t="shared" si="115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6"/>
        <v>112.10606060606061</v>
      </c>
      <c r="R1225" s="7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114"/>
        <v>41736.549791666665</v>
      </c>
      <c r="L1226" s="12">
        <f t="shared" si="115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6"/>
        <v>7.0666666666666673</v>
      </c>
      <c r="R1226" s="7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114"/>
        <v>41509.905995370369</v>
      </c>
      <c r="L1227" s="12">
        <f t="shared" si="115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6"/>
        <v>4.3999999999999995</v>
      </c>
      <c r="R1227" s="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114"/>
        <v>41715.874780092592</v>
      </c>
      <c r="L1228" s="12">
        <f t="shared" si="115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6"/>
        <v>3.8739999999999997</v>
      </c>
      <c r="R1228" s="7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114"/>
        <v>41827.919166666667</v>
      </c>
      <c r="L1229" s="12">
        <f t="shared" si="115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6"/>
        <v>0</v>
      </c>
      <c r="R1229" s="7">
        <v>0</v>
      </c>
      <c r="S1229" t="str">
        <f t="shared" si="118"/>
        <v>music</v>
      </c>
      <c r="T1229" t="str">
        <f t="shared" si="119"/>
        <v>world music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114"/>
        <v>40754.729259259257</v>
      </c>
      <c r="L1230" s="12">
        <f t="shared" si="115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6"/>
        <v>29.299999999999997</v>
      </c>
      <c r="R1230" s="7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114"/>
        <v>40985.459803240738</v>
      </c>
      <c r="L1231" s="12">
        <f t="shared" si="115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6"/>
        <v>0.90909090909090906</v>
      </c>
      <c r="R1231" s="7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114"/>
        <v>40568.972569444442</v>
      </c>
      <c r="L1232" s="12">
        <f t="shared" si="115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6"/>
        <v>0</v>
      </c>
      <c r="R1232" s="7">
        <v>0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114"/>
        <v>42193.941759259258</v>
      </c>
      <c r="L1233" s="12">
        <f t="shared" si="115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6"/>
        <v>0</v>
      </c>
      <c r="R1233" s="7">
        <v>0</v>
      </c>
      <c r="S1233" t="str">
        <f t="shared" si="118"/>
        <v>music</v>
      </c>
      <c r="T1233" t="str">
        <f t="shared" si="119"/>
        <v>world music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114"/>
        <v>41506.848032407412</v>
      </c>
      <c r="L1234" s="12">
        <f t="shared" si="115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6"/>
        <v>0.8</v>
      </c>
      <c r="R1234" s="7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114"/>
        <v>40939.948773148149</v>
      </c>
      <c r="L1235" s="12">
        <f t="shared" si="115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6"/>
        <v>11.600000000000001</v>
      </c>
      <c r="R1235" s="7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114"/>
        <v>42007.788680555561</v>
      </c>
      <c r="L1236" s="12">
        <f t="shared" si="115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6"/>
        <v>0</v>
      </c>
      <c r="R1236" s="7">
        <v>0</v>
      </c>
      <c r="S1236" t="str">
        <f t="shared" si="118"/>
        <v>music</v>
      </c>
      <c r="T1236" t="str">
        <f t="shared" si="119"/>
        <v>world music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114"/>
        <v>41583.135405092595</v>
      </c>
      <c r="L1237" s="12">
        <f t="shared" si="115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6"/>
        <v>2.7873639500929119</v>
      </c>
      <c r="R1237" s="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114"/>
        <v>41110.680138888885</v>
      </c>
      <c r="L1238" s="12">
        <f t="shared" si="115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6"/>
        <v>0</v>
      </c>
      <c r="R1238" s="7">
        <v>0</v>
      </c>
      <c r="S1238" t="str">
        <f t="shared" si="118"/>
        <v>music</v>
      </c>
      <c r="T1238" t="str">
        <f t="shared" si="119"/>
        <v>world music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114"/>
        <v>41125.283159722225</v>
      </c>
      <c r="L1239" s="12">
        <f t="shared" si="115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6"/>
        <v>0</v>
      </c>
      <c r="R1239" s="7">
        <v>0</v>
      </c>
      <c r="S1239" t="str">
        <f t="shared" si="118"/>
        <v>music</v>
      </c>
      <c r="T1239" t="str">
        <f t="shared" si="119"/>
        <v>world music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114"/>
        <v>40731.61037037037</v>
      </c>
      <c r="L1240" s="12">
        <f t="shared" si="115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6"/>
        <v>17.8</v>
      </c>
      <c r="R1240" s="7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114"/>
        <v>40883.962581018517</v>
      </c>
      <c r="L1241" s="12">
        <f t="shared" si="115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6"/>
        <v>0</v>
      </c>
      <c r="R1241" s="7">
        <v>0</v>
      </c>
      <c r="S1241" t="str">
        <f t="shared" si="118"/>
        <v>music</v>
      </c>
      <c r="T1241" t="str">
        <f t="shared" si="119"/>
        <v>world music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114"/>
        <v>41409.040011574078</v>
      </c>
      <c r="L1242" s="12">
        <f t="shared" si="115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6"/>
        <v>3.0124999999999997</v>
      </c>
      <c r="R1242" s="7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114"/>
        <v>41923.837731481479</v>
      </c>
      <c r="L1243" s="12">
        <f t="shared" si="115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6"/>
        <v>50.739999999999995</v>
      </c>
      <c r="R1243" s="7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114"/>
        <v>40782.165532407409</v>
      </c>
      <c r="L1244" s="12">
        <f t="shared" si="115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6"/>
        <v>0.54884742041712409</v>
      </c>
      <c r="R1244" s="7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114"/>
        <v>40671.879293981481</v>
      </c>
      <c r="L1245" s="12">
        <f t="shared" si="115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6"/>
        <v>14.091666666666667</v>
      </c>
      <c r="R1245" s="7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114"/>
        <v>41355.825497685182</v>
      </c>
      <c r="L1246" s="12">
        <f t="shared" si="115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6"/>
        <v>103.8</v>
      </c>
      <c r="R1246" s="7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114"/>
        <v>41774.599930555552</v>
      </c>
      <c r="L1247" s="12">
        <f t="shared" si="115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6"/>
        <v>120.24999999999999</v>
      </c>
      <c r="R1247" s="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114"/>
        <v>40838.043391203704</v>
      </c>
      <c r="L1248" s="12">
        <f t="shared" si="115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6"/>
        <v>117</v>
      </c>
      <c r="R1248" s="7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114"/>
        <v>41370.292303240742</v>
      </c>
      <c r="L1249" s="12">
        <f t="shared" si="115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6"/>
        <v>122.14285714285715</v>
      </c>
      <c r="R1249" s="7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114"/>
        <v>41767.656863425924</v>
      </c>
      <c r="L1250" s="12">
        <f t="shared" si="115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6"/>
        <v>151.63999999999999</v>
      </c>
      <c r="R1250" s="7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114"/>
        <v>41067.74086805556</v>
      </c>
      <c r="L1251" s="12">
        <f t="shared" si="115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6"/>
        <v>104.44</v>
      </c>
      <c r="R1251" s="7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114"/>
        <v>41843.64271990741</v>
      </c>
      <c r="L1252" s="12">
        <f t="shared" si="115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6"/>
        <v>200.15333333333331</v>
      </c>
      <c r="R1252" s="7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114"/>
        <v>40751.814432870371</v>
      </c>
      <c r="L1253" s="12">
        <f t="shared" si="115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6"/>
        <v>101.8</v>
      </c>
      <c r="R1253" s="7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114"/>
        <v>41543.988067129627</v>
      </c>
      <c r="L1254" s="12">
        <f t="shared" si="115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6"/>
        <v>137.65714285714284</v>
      </c>
      <c r="R1254" s="7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114"/>
        <v>41855.783645833333</v>
      </c>
      <c r="L1255" s="12">
        <f t="shared" si="115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6"/>
        <v>303833.2</v>
      </c>
      <c r="R1255" s="7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114"/>
        <v>40487.621365740742</v>
      </c>
      <c r="L1256" s="12">
        <f t="shared" si="115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6"/>
        <v>198.85074626865671</v>
      </c>
      <c r="R1256" s="7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114"/>
        <v>41579.845509259263</v>
      </c>
      <c r="L1257" s="12">
        <f t="shared" si="115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6"/>
        <v>202.36666666666667</v>
      </c>
      <c r="R1257" s="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114"/>
        <v>40921.919340277782</v>
      </c>
      <c r="L1258" s="12">
        <f t="shared" si="115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6"/>
        <v>117.96376666666666</v>
      </c>
      <c r="R1258" s="7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114"/>
        <v>40587.085532407407</v>
      </c>
      <c r="L1259" s="12">
        <f t="shared" si="115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6"/>
        <v>294.72727272727275</v>
      </c>
      <c r="R1259" s="7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114"/>
        <v>41487.611250000002</v>
      </c>
      <c r="L1260" s="12">
        <f t="shared" si="115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6"/>
        <v>213.14633333333336</v>
      </c>
      <c r="R1260" s="7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114"/>
        <v>41766.970648148148</v>
      </c>
      <c r="L1261" s="12">
        <f t="shared" si="115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6"/>
        <v>104.24</v>
      </c>
      <c r="R1261" s="7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114"/>
        <v>41666.842824074076</v>
      </c>
      <c r="L1262" s="12">
        <f t="shared" si="115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6"/>
        <v>113.66666666666667</v>
      </c>
      <c r="R1262" s="7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114"/>
        <v>41638.342905092592</v>
      </c>
      <c r="L1263" s="12">
        <f t="shared" si="115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6"/>
        <v>101.25</v>
      </c>
      <c r="R1263" s="7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114"/>
        <v>41656.762638888889</v>
      </c>
      <c r="L1264" s="12">
        <f t="shared" si="115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6"/>
        <v>125.41538461538462</v>
      </c>
      <c r="R1264" s="7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114"/>
        <v>41692.084143518521</v>
      </c>
      <c r="L1265" s="12">
        <f t="shared" si="115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6"/>
        <v>119</v>
      </c>
      <c r="R1265" s="7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114"/>
        <v>41547.662997685184</v>
      </c>
      <c r="L1266" s="12">
        <f t="shared" si="115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6"/>
        <v>166.46153846153845</v>
      </c>
      <c r="R1266" s="7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114"/>
        <v>40465.655266203699</v>
      </c>
      <c r="L1267" s="12">
        <f t="shared" si="115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6"/>
        <v>119.14771428571429</v>
      </c>
      <c r="R1267" s="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114"/>
        <v>41620.87667824074</v>
      </c>
      <c r="L1268" s="12">
        <f t="shared" si="115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6"/>
        <v>100.47368421052632</v>
      </c>
      <c r="R1268" s="7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114"/>
        <v>41449.585162037038</v>
      </c>
      <c r="L1269" s="12">
        <f t="shared" si="115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6"/>
        <v>101.8</v>
      </c>
      <c r="R1269" s="7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114"/>
        <v>41507.845451388886</v>
      </c>
      <c r="L1270" s="12">
        <f t="shared" si="115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6"/>
        <v>116.66666666666667</v>
      </c>
      <c r="R1270" s="7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114"/>
        <v>42445.823055555549</v>
      </c>
      <c r="L1271" s="12">
        <f t="shared" si="115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6"/>
        <v>108.64893617021276</v>
      </c>
      <c r="R1271" s="7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114"/>
        <v>40933.856967592597</v>
      </c>
      <c r="L1272" s="12">
        <f t="shared" si="115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6"/>
        <v>114.72</v>
      </c>
      <c r="R1272" s="7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114"/>
        <v>41561.683553240742</v>
      </c>
      <c r="L1273" s="12">
        <f t="shared" si="115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6"/>
        <v>101.8</v>
      </c>
      <c r="R1273" s="7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114"/>
        <v>40274.745127314818</v>
      </c>
      <c r="L1274" s="12">
        <f t="shared" si="115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6"/>
        <v>106</v>
      </c>
      <c r="R1274" s="7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114"/>
        <v>41852.730219907404</v>
      </c>
      <c r="L1275" s="12">
        <f t="shared" si="115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6"/>
        <v>103.49999999999999</v>
      </c>
      <c r="R1275" s="7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114"/>
        <v>41116.690104166664</v>
      </c>
      <c r="L1276" s="12">
        <f t="shared" si="115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6"/>
        <v>154.97535999999999</v>
      </c>
      <c r="R1276" s="7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114"/>
        <v>41458.867905092593</v>
      </c>
      <c r="L1277" s="12">
        <f t="shared" si="115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6"/>
        <v>162.14066666666668</v>
      </c>
      <c r="R1277" s="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114"/>
        <v>40007.704247685186</v>
      </c>
      <c r="L1278" s="12">
        <f t="shared" si="115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6"/>
        <v>104.42100000000001</v>
      </c>
      <c r="R1278" s="7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114"/>
        <v>41121.561886574076</v>
      </c>
      <c r="L1279" s="12">
        <f t="shared" si="115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6"/>
        <v>106.12433333333333</v>
      </c>
      <c r="R1279" s="7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114"/>
        <v>41786.555162037039</v>
      </c>
      <c r="L1280" s="12">
        <f t="shared" si="115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6"/>
        <v>154.93846153846152</v>
      </c>
      <c r="R1280" s="7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114"/>
        <v>41682.099189814813</v>
      </c>
      <c r="L1281" s="12">
        <f t="shared" si="115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6"/>
        <v>110.77157238734421</v>
      </c>
      <c r="R1281" s="7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114"/>
        <v>40513.757569444446</v>
      </c>
      <c r="L1282" s="12">
        <f t="shared" si="115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116"/>
        <v>110.91186666666665</v>
      </c>
      <c r="R1282" s="7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120">(((J1283/60)/60)/24)+DATE(1970,1,1)</f>
        <v>41463.743472222224</v>
      </c>
      <c r="L1283" s="12">
        <f t="shared" ref="L1283:L1346" si="12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122">E1283/D1283*100</f>
        <v>110.71428571428572</v>
      </c>
      <c r="R1283" s="7">
        <f t="shared" ref="R1283:R1346" si="123">E1283/N1283</f>
        <v>104.72972972972973</v>
      </c>
      <c r="S1283" t="str">
        <f t="shared" ref="S1283:S1346" si="124">LEFT(P1283, SEARCH("/",P1283,1)-1)</f>
        <v>music</v>
      </c>
      <c r="T1283" t="str">
        <f t="shared" ref="T1283:T1346" si="125">RIGHT(P1283,LEN(P1283)-SEARCH("/",P1283,SEARCH("/",P1283,1)))</f>
        <v>rock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120"/>
        <v>41586.475173611114</v>
      </c>
      <c r="L1284" s="12">
        <f t="shared" si="12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2"/>
        <v>123.61333333333333</v>
      </c>
      <c r="R1284" s="7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120"/>
        <v>41320.717465277776</v>
      </c>
      <c r="L1285" s="12">
        <f t="shared" si="12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2"/>
        <v>211.05</v>
      </c>
      <c r="R1285" s="7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120"/>
        <v>42712.23474537037</v>
      </c>
      <c r="L1286" s="12">
        <f t="shared" si="12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2"/>
        <v>101</v>
      </c>
      <c r="R1286" s="7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120"/>
        <v>42160.583043981482</v>
      </c>
      <c r="L1287" s="12">
        <f t="shared" si="12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2"/>
        <v>101.64999999999999</v>
      </c>
      <c r="R1287" s="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120"/>
        <v>42039.384571759263</v>
      </c>
      <c r="L1288" s="12">
        <f t="shared" si="12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2"/>
        <v>108.33333333333333</v>
      </c>
      <c r="R1288" s="7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120"/>
        <v>42107.621018518519</v>
      </c>
      <c r="L1289" s="12">
        <f t="shared" si="12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2"/>
        <v>242</v>
      </c>
      <c r="R1289" s="7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120"/>
        <v>42561.154664351852</v>
      </c>
      <c r="L1290" s="12">
        <f t="shared" si="12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2"/>
        <v>100.44999999999999</v>
      </c>
      <c r="R1290" s="7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120"/>
        <v>42709.134780092587</v>
      </c>
      <c r="L1291" s="12">
        <f t="shared" si="12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2"/>
        <v>125.06666666666666</v>
      </c>
      <c r="R1291" s="7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120"/>
        <v>42086.614942129629</v>
      </c>
      <c r="L1292" s="12">
        <f t="shared" si="12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2"/>
        <v>108.57142857142857</v>
      </c>
      <c r="R1292" s="7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120"/>
        <v>42064.652673611112</v>
      </c>
      <c r="L1293" s="12">
        <f t="shared" si="12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2"/>
        <v>145.70000000000002</v>
      </c>
      <c r="R1293" s="7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120"/>
        <v>42256.764212962968</v>
      </c>
      <c r="L1294" s="12">
        <f t="shared" si="12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2"/>
        <v>110.00000000000001</v>
      </c>
      <c r="R1294" s="7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120"/>
        <v>42292.701053240744</v>
      </c>
      <c r="L1295" s="12">
        <f t="shared" si="12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2"/>
        <v>102.23333333333333</v>
      </c>
      <c r="R1295" s="7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120"/>
        <v>42278.453668981485</v>
      </c>
      <c r="L1296" s="12">
        <f t="shared" si="12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2"/>
        <v>122</v>
      </c>
      <c r="R1296" s="7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120"/>
        <v>42184.572881944448</v>
      </c>
      <c r="L1297" s="12">
        <f t="shared" si="12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2"/>
        <v>101.96000000000001</v>
      </c>
      <c r="R1297" s="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120"/>
        <v>42423.050613425927</v>
      </c>
      <c r="L1298" s="12">
        <f t="shared" si="12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2"/>
        <v>141.1764705882353</v>
      </c>
      <c r="R1298" s="7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120"/>
        <v>42461.747199074074</v>
      </c>
      <c r="L1299" s="12">
        <f t="shared" si="12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2"/>
        <v>109.52500000000001</v>
      </c>
      <c r="R1299" s="7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120"/>
        <v>42458.680925925932</v>
      </c>
      <c r="L1300" s="12">
        <f t="shared" si="12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2"/>
        <v>104.65</v>
      </c>
      <c r="R1300" s="7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120"/>
        <v>42169.814340277779</v>
      </c>
      <c r="L1301" s="12">
        <f t="shared" si="12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2"/>
        <v>124</v>
      </c>
      <c r="R1301" s="7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120"/>
        <v>42483.675208333334</v>
      </c>
      <c r="L1302" s="12">
        <f t="shared" si="12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2"/>
        <v>135</v>
      </c>
      <c r="R1302" s="7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120"/>
        <v>42195.749745370369</v>
      </c>
      <c r="L1303" s="12">
        <f t="shared" si="121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2"/>
        <v>102.75000000000001</v>
      </c>
      <c r="R1303" s="7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120"/>
        <v>42675.057997685188</v>
      </c>
      <c r="L1304" s="12">
        <f t="shared" si="12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2"/>
        <v>100</v>
      </c>
      <c r="R1304" s="7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120"/>
        <v>42566.441203703704</v>
      </c>
      <c r="L1305" s="12">
        <f t="shared" si="12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2"/>
        <v>130.26085714285716</v>
      </c>
      <c r="R1305" s="7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120"/>
        <v>42747.194502314815</v>
      </c>
      <c r="L1306" s="12">
        <f t="shared" si="12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2"/>
        <v>39.627499999999998</v>
      </c>
      <c r="R1306" s="7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120"/>
        <v>42543.665601851855</v>
      </c>
      <c r="L1307" s="12">
        <f t="shared" si="12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2"/>
        <v>25.976666666666663</v>
      </c>
      <c r="R1307" s="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120"/>
        <v>41947.457569444443</v>
      </c>
      <c r="L1308" s="12">
        <f t="shared" si="12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2"/>
        <v>65.24636363636364</v>
      </c>
      <c r="R1308" s="7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120"/>
        <v>42387.503229166665</v>
      </c>
      <c r="L1309" s="12">
        <f t="shared" si="12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2"/>
        <v>11.514000000000001</v>
      </c>
      <c r="R1309" s="7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120"/>
        <v>42611.613564814819</v>
      </c>
      <c r="L1310" s="12">
        <f t="shared" si="12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2"/>
        <v>11.360000000000001</v>
      </c>
      <c r="R1310" s="7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120"/>
        <v>42257.882731481484</v>
      </c>
      <c r="L1311" s="12">
        <f t="shared" si="12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2"/>
        <v>111.99130434782609</v>
      </c>
      <c r="R1311" s="7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120"/>
        <v>42556.667245370365</v>
      </c>
      <c r="L1312" s="12">
        <f t="shared" si="12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2"/>
        <v>15.5</v>
      </c>
      <c r="R1312" s="7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120"/>
        <v>42669.802303240736</v>
      </c>
      <c r="L1313" s="12">
        <f t="shared" si="12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2"/>
        <v>32.027999999999999</v>
      </c>
      <c r="R1313" s="7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120"/>
        <v>42082.702800925923</v>
      </c>
      <c r="L1314" s="12">
        <f t="shared" si="12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2"/>
        <v>0.60869565217391308</v>
      </c>
      <c r="R1314" s="7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120"/>
        <v>42402.709652777776</v>
      </c>
      <c r="L1315" s="12">
        <f t="shared" si="12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2"/>
        <v>31.114999999999998</v>
      </c>
      <c r="R1315" s="7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120"/>
        <v>42604.669675925921</v>
      </c>
      <c r="L1316" s="12">
        <f t="shared" si="12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2"/>
        <v>1.1266666666666667</v>
      </c>
      <c r="R1316" s="7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120"/>
        <v>42278.498240740737</v>
      </c>
      <c r="L1317" s="12">
        <f t="shared" si="12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2"/>
        <v>40.404000000000003</v>
      </c>
      <c r="R1317" s="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120"/>
        <v>42393.961909722217</v>
      </c>
      <c r="L1318" s="12">
        <f t="shared" si="12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2"/>
        <v>1.3333333333333333E-3</v>
      </c>
      <c r="R1318" s="7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120"/>
        <v>42520.235486111109</v>
      </c>
      <c r="L1319" s="12">
        <f t="shared" si="12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2"/>
        <v>5.7334999999999994</v>
      </c>
      <c r="R1319" s="7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120"/>
        <v>41985.043657407412</v>
      </c>
      <c r="L1320" s="12">
        <f t="shared" si="12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2"/>
        <v>15.324999999999999</v>
      </c>
      <c r="R1320" s="7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120"/>
        <v>41816.812094907407</v>
      </c>
      <c r="L1321" s="12">
        <f t="shared" si="12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2"/>
        <v>15.103448275862069</v>
      </c>
      <c r="R1321" s="7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120"/>
        <v>42705.690347222218</v>
      </c>
      <c r="L1322" s="12">
        <f t="shared" si="12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2"/>
        <v>0.503</v>
      </c>
      <c r="R1322" s="7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120"/>
        <v>42697.74927083333</v>
      </c>
      <c r="L1323" s="12">
        <f t="shared" si="12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2"/>
        <v>1.3028138528138529</v>
      </c>
      <c r="R1323" s="7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120"/>
        <v>42115.656539351854</v>
      </c>
      <c r="L1324" s="12">
        <f t="shared" si="12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2"/>
        <v>0.30285714285714288</v>
      </c>
      <c r="R1324" s="7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120"/>
        <v>42451.698449074072</v>
      </c>
      <c r="L1325" s="12">
        <f t="shared" si="12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2"/>
        <v>8.8800000000000008</v>
      </c>
      <c r="R1325" s="7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120"/>
        <v>42626.633703703701</v>
      </c>
      <c r="L1326" s="12">
        <f t="shared" si="12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2"/>
        <v>9.84</v>
      </c>
      <c r="R1326" s="7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120"/>
        <v>42704.086053240739</v>
      </c>
      <c r="L1327" s="12">
        <f t="shared" si="12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2"/>
        <v>2.4299999999999997</v>
      </c>
      <c r="R1327" s="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120"/>
        <v>41974.791990740734</v>
      </c>
      <c r="L1328" s="12">
        <f t="shared" si="12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2"/>
        <v>1.1299999999999999</v>
      </c>
      <c r="R1328" s="7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120"/>
        <v>42123.678645833337</v>
      </c>
      <c r="L1329" s="12">
        <f t="shared" si="12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2"/>
        <v>3.5520833333333335</v>
      </c>
      <c r="R1329" s="7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120"/>
        <v>42612.642754629633</v>
      </c>
      <c r="L1330" s="12">
        <f t="shared" si="12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2"/>
        <v>2.3306666666666667</v>
      </c>
      <c r="R1330" s="7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120"/>
        <v>41935.221585648149</v>
      </c>
      <c r="L1331" s="12">
        <f t="shared" si="12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2"/>
        <v>0.81600000000000006</v>
      </c>
      <c r="R1331" s="7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120"/>
        <v>42522.276724537034</v>
      </c>
      <c r="L1332" s="12">
        <f t="shared" si="12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2"/>
        <v>22.494285714285713</v>
      </c>
      <c r="R1332" s="7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120"/>
        <v>42569.50409722222</v>
      </c>
      <c r="L1333" s="12">
        <f t="shared" si="12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2"/>
        <v>1.3668</v>
      </c>
      <c r="R1333" s="7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120"/>
        <v>42732.060277777782</v>
      </c>
      <c r="L1334" s="12">
        <f t="shared" si="12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2"/>
        <v>0</v>
      </c>
      <c r="R1334" s="7">
        <v>0</v>
      </c>
      <c r="S1334" t="str">
        <f t="shared" si="124"/>
        <v>technology</v>
      </c>
      <c r="T1334" t="str">
        <f t="shared" si="125"/>
        <v>wearables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120"/>
        <v>41806.106770833336</v>
      </c>
      <c r="L1335" s="12">
        <f t="shared" si="12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2"/>
        <v>0</v>
      </c>
      <c r="R1335" s="7">
        <v>0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120"/>
        <v>42410.774155092593</v>
      </c>
      <c r="L1336" s="12">
        <f t="shared" si="12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2"/>
        <v>10.754135338345865</v>
      </c>
      <c r="R1336" s="7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120"/>
        <v>42313.936365740738</v>
      </c>
      <c r="L1337" s="12">
        <f t="shared" si="12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2"/>
        <v>19.759999999999998</v>
      </c>
      <c r="R1337" s="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120"/>
        <v>41955.863750000004</v>
      </c>
      <c r="L1338" s="12">
        <f t="shared" si="12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2"/>
        <v>84.946999999999989</v>
      </c>
      <c r="R1338" s="7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120"/>
        <v>42767.577303240745</v>
      </c>
      <c r="L1339" s="12">
        <f t="shared" si="12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2"/>
        <v>49.381999999999998</v>
      </c>
      <c r="R1339" s="7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120"/>
        <v>42188.803622685184</v>
      </c>
      <c r="L1340" s="12">
        <f t="shared" si="12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2"/>
        <v>3.3033333333333332</v>
      </c>
      <c r="R1340" s="7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120"/>
        <v>41936.647164351853</v>
      </c>
      <c r="L1341" s="12">
        <f t="shared" si="12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2"/>
        <v>6.6339999999999995</v>
      </c>
      <c r="R1341" s="7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120"/>
        <v>41836.595520833333</v>
      </c>
      <c r="L1342" s="12">
        <f t="shared" si="12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2"/>
        <v>0</v>
      </c>
      <c r="R1342" s="7">
        <v>0</v>
      </c>
      <c r="S1342" t="str">
        <f t="shared" si="124"/>
        <v>technology</v>
      </c>
      <c r="T1342" t="str">
        <f t="shared" si="125"/>
        <v>wearables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120"/>
        <v>42612.624039351853</v>
      </c>
      <c r="L1343" s="12">
        <f t="shared" si="12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2"/>
        <v>70.36</v>
      </c>
      <c r="R1343" s="7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120"/>
        <v>42172.816423611104</v>
      </c>
      <c r="L1344" s="12">
        <f t="shared" si="12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2"/>
        <v>0.2</v>
      </c>
      <c r="R1344" s="7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120"/>
        <v>42542.526423611111</v>
      </c>
      <c r="L1345" s="12">
        <f t="shared" si="12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2"/>
        <v>102.298</v>
      </c>
      <c r="R1345" s="7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120"/>
        <v>42522.789803240739</v>
      </c>
      <c r="L1346" s="12">
        <f t="shared" si="12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122"/>
        <v>377.73333333333335</v>
      </c>
      <c r="R1346" s="7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126">(((J1347/60)/60)/24)+DATE(1970,1,1)</f>
        <v>41799.814340277779</v>
      </c>
      <c r="L1347" s="12">
        <f t="shared" ref="L1347:L1410" si="127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128">E1347/D1347*100</f>
        <v>125</v>
      </c>
      <c r="R1347" s="7">
        <f t="shared" ref="R1347:R1410" si="129">E1347/N1347</f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RIGHT(P1347,LEN(P1347)-SEARCH("/",P1347,SEARCH("/",P1347,1)))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126"/>
        <v>41422.075821759259</v>
      </c>
      <c r="L1348" s="12">
        <f t="shared" si="12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8"/>
        <v>147.32653061224491</v>
      </c>
      <c r="R1348" s="7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126"/>
        <v>42040.638020833328</v>
      </c>
      <c r="L1349" s="12">
        <f t="shared" si="12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8"/>
        <v>102.2</v>
      </c>
      <c r="R1349" s="7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126"/>
        <v>41963.506168981476</v>
      </c>
      <c r="L1350" s="12">
        <f t="shared" si="12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8"/>
        <v>101.8723404255319</v>
      </c>
      <c r="R1350" s="7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126"/>
        <v>42317.33258101852</v>
      </c>
      <c r="L1351" s="12">
        <f t="shared" si="12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8"/>
        <v>204.2</v>
      </c>
      <c r="R1351" s="7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126"/>
        <v>42334.013124999998</v>
      </c>
      <c r="L1352" s="12">
        <f t="shared" si="12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8"/>
        <v>104.05</v>
      </c>
      <c r="R1352" s="7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126"/>
        <v>42382.74009259259</v>
      </c>
      <c r="L1353" s="12">
        <f t="shared" si="12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8"/>
        <v>101.265</v>
      </c>
      <c r="R1353" s="7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126"/>
        <v>42200.578310185185</v>
      </c>
      <c r="L1354" s="12">
        <f t="shared" si="12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8"/>
        <v>136.13999999999999</v>
      </c>
      <c r="R1354" s="7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126"/>
        <v>41309.11791666667</v>
      </c>
      <c r="L1355" s="12">
        <f t="shared" si="127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8"/>
        <v>133.6</v>
      </c>
      <c r="R1355" s="7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126"/>
        <v>42502.807627314818</v>
      </c>
      <c r="L1356" s="12">
        <f t="shared" si="12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8"/>
        <v>130.25</v>
      </c>
      <c r="R1356" s="7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126"/>
        <v>41213.254687499997</v>
      </c>
      <c r="L1357" s="12">
        <f t="shared" si="12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8"/>
        <v>122.67999999999999</v>
      </c>
      <c r="R1357" s="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126"/>
        <v>41430.038888888892</v>
      </c>
      <c r="L1358" s="12">
        <f t="shared" si="12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8"/>
        <v>182.81058823529412</v>
      </c>
      <c r="R1358" s="7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126"/>
        <v>41304.962233796294</v>
      </c>
      <c r="L1359" s="12">
        <f t="shared" si="12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8"/>
        <v>125.29999999999998</v>
      </c>
      <c r="R1359" s="7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126"/>
        <v>40689.570868055554</v>
      </c>
      <c r="L1360" s="12">
        <f t="shared" si="12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8"/>
        <v>111.66666666666667</v>
      </c>
      <c r="R1360" s="7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126"/>
        <v>40668.814699074072</v>
      </c>
      <c r="L1361" s="12">
        <f t="shared" si="12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8"/>
        <v>115.75757575757575</v>
      </c>
      <c r="R1361" s="7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126"/>
        <v>41095.900694444441</v>
      </c>
      <c r="L1362" s="12">
        <f t="shared" si="12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8"/>
        <v>173.2</v>
      </c>
      <c r="R1362" s="7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126"/>
        <v>41781.717268518521</v>
      </c>
      <c r="L1363" s="12">
        <f t="shared" si="12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8"/>
        <v>125.98333333333333</v>
      </c>
      <c r="R1363" s="7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126"/>
        <v>41464.934386574074</v>
      </c>
      <c r="L1364" s="12">
        <f t="shared" si="12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8"/>
        <v>109.1</v>
      </c>
      <c r="R1364" s="7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126"/>
        <v>42396.8440625</v>
      </c>
      <c r="L1365" s="12">
        <f t="shared" si="12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8"/>
        <v>100</v>
      </c>
      <c r="R1365" s="7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126"/>
        <v>41951.695671296293</v>
      </c>
      <c r="L1366" s="12">
        <f t="shared" si="12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8"/>
        <v>118.64285714285714</v>
      </c>
      <c r="R1366" s="7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126"/>
        <v>42049.733240740738</v>
      </c>
      <c r="L1367" s="12">
        <f t="shared" si="12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8"/>
        <v>100.26666666666667</v>
      </c>
      <c r="R1367" s="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126"/>
        <v>41924.996099537035</v>
      </c>
      <c r="L1368" s="12">
        <f t="shared" si="12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8"/>
        <v>126.48920000000001</v>
      </c>
      <c r="R1368" s="7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126"/>
        <v>42292.002893518518</v>
      </c>
      <c r="L1369" s="12">
        <f t="shared" si="12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8"/>
        <v>114.26</v>
      </c>
      <c r="R1369" s="7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126"/>
        <v>42146.190902777773</v>
      </c>
      <c r="L1370" s="12">
        <f t="shared" si="12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8"/>
        <v>110.7</v>
      </c>
      <c r="R1370" s="7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126"/>
        <v>41710.594282407408</v>
      </c>
      <c r="L1371" s="12">
        <f t="shared" si="12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8"/>
        <v>105.34805315203954</v>
      </c>
      <c r="R1371" s="7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126"/>
        <v>41548.00335648148</v>
      </c>
      <c r="L1372" s="12">
        <f t="shared" si="12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8"/>
        <v>103.66666666666666</v>
      </c>
      <c r="R1372" s="7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126"/>
        <v>42101.758587962962</v>
      </c>
      <c r="L1373" s="12">
        <f t="shared" si="12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8"/>
        <v>107.08672667523933</v>
      </c>
      <c r="R1373" s="7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126"/>
        <v>41072.739953703705</v>
      </c>
      <c r="L1374" s="12">
        <f t="shared" si="12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8"/>
        <v>124</v>
      </c>
      <c r="R1374" s="7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126"/>
        <v>42704.95177083333</v>
      </c>
      <c r="L1375" s="12">
        <f t="shared" si="12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8"/>
        <v>105.01</v>
      </c>
      <c r="R1375" s="7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126"/>
        <v>42424.161898148144</v>
      </c>
      <c r="L1376" s="12">
        <f t="shared" si="12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8"/>
        <v>189.46666666666667</v>
      </c>
      <c r="R1376" s="7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126"/>
        <v>42720.066192129627</v>
      </c>
      <c r="L1377" s="12">
        <f t="shared" si="12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8"/>
        <v>171.32499999999999</v>
      </c>
      <c r="R1377" s="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126"/>
        <v>42677.669050925921</v>
      </c>
      <c r="L1378" s="12">
        <f t="shared" si="12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8"/>
        <v>252.48648648648651</v>
      </c>
      <c r="R1378" s="7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126"/>
        <v>42747.219560185185</v>
      </c>
      <c r="L1379" s="12">
        <f t="shared" si="12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8"/>
        <v>116.15384615384616</v>
      </c>
      <c r="R1379" s="7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126"/>
        <v>42568.759374999994</v>
      </c>
      <c r="L1380" s="12">
        <f t="shared" si="12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8"/>
        <v>203.35000000000002</v>
      </c>
      <c r="R1380" s="7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126"/>
        <v>42130.491620370376</v>
      </c>
      <c r="L1381" s="12">
        <f t="shared" si="12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8"/>
        <v>111.60000000000001</v>
      </c>
      <c r="R1381" s="7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126"/>
        <v>42141.762800925921</v>
      </c>
      <c r="L1382" s="12">
        <f t="shared" si="12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8"/>
        <v>424</v>
      </c>
      <c r="R1382" s="7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126"/>
        <v>42703.214409722219</v>
      </c>
      <c r="L1383" s="12">
        <f t="shared" si="12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8"/>
        <v>107.1</v>
      </c>
      <c r="R1383" s="7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126"/>
        <v>41370.800185185188</v>
      </c>
      <c r="L1384" s="12">
        <f t="shared" si="12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8"/>
        <v>104.3625</v>
      </c>
      <c r="R1384" s="7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126"/>
        <v>42707.074976851851</v>
      </c>
      <c r="L1385" s="12">
        <f t="shared" si="12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8"/>
        <v>212.40909090909091</v>
      </c>
      <c r="R1385" s="7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126"/>
        <v>42160.735208333332</v>
      </c>
      <c r="L1386" s="12">
        <f t="shared" si="12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8"/>
        <v>124.08571428571429</v>
      </c>
      <c r="R1386" s="7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126"/>
        <v>42433.688900462963</v>
      </c>
      <c r="L1387" s="12">
        <f t="shared" si="12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8"/>
        <v>110.406125</v>
      </c>
      <c r="R1387" s="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126"/>
        <v>42184.646863425922</v>
      </c>
      <c r="L1388" s="12">
        <f t="shared" si="12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8"/>
        <v>218.75</v>
      </c>
      <c r="R1388" s="7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126"/>
        <v>42126.92123842593</v>
      </c>
      <c r="L1389" s="12">
        <f t="shared" si="127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8"/>
        <v>136.625</v>
      </c>
      <c r="R1389" s="7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126"/>
        <v>42634.614780092597</v>
      </c>
      <c r="L1390" s="12">
        <f t="shared" si="12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8"/>
        <v>134.8074</v>
      </c>
      <c r="R1390" s="7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126"/>
        <v>42565.480983796297</v>
      </c>
      <c r="L1391" s="12">
        <f t="shared" si="12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8"/>
        <v>145.4</v>
      </c>
      <c r="R1391" s="7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126"/>
        <v>42087.803310185183</v>
      </c>
      <c r="L1392" s="12">
        <f t="shared" si="12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8"/>
        <v>109.10714285714285</v>
      </c>
      <c r="R1392" s="7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126"/>
        <v>42193.650671296295</v>
      </c>
      <c r="L1393" s="12">
        <f t="shared" si="12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8"/>
        <v>110.2</v>
      </c>
      <c r="R1393" s="7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126"/>
        <v>42401.154930555553</v>
      </c>
      <c r="L1394" s="12">
        <f t="shared" si="12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8"/>
        <v>113.64000000000001</v>
      </c>
      <c r="R1394" s="7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126"/>
        <v>42553.681979166664</v>
      </c>
      <c r="L1395" s="12">
        <f t="shared" si="12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8"/>
        <v>102.35000000000001</v>
      </c>
      <c r="R1395" s="7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126"/>
        <v>42752.144976851851</v>
      </c>
      <c r="L1396" s="12">
        <f t="shared" si="127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8"/>
        <v>122.13333333333334</v>
      </c>
      <c r="R1396" s="7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126"/>
        <v>42719.90834490741</v>
      </c>
      <c r="L1397" s="12">
        <f t="shared" si="12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8"/>
        <v>111.88571428571427</v>
      </c>
      <c r="R1397" s="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126"/>
        <v>42018.99863425926</v>
      </c>
      <c r="L1398" s="12">
        <f t="shared" si="12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8"/>
        <v>107.3</v>
      </c>
      <c r="R1398" s="7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126"/>
        <v>42640.917939814812</v>
      </c>
      <c r="L1399" s="12">
        <f t="shared" si="12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8"/>
        <v>113.85000000000001</v>
      </c>
      <c r="R1399" s="7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126"/>
        <v>42526.874236111107</v>
      </c>
      <c r="L1400" s="12">
        <f t="shared" si="12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8"/>
        <v>109.68181818181819</v>
      </c>
      <c r="R1400" s="7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126"/>
        <v>41889.004317129627</v>
      </c>
      <c r="L1401" s="12">
        <f t="shared" si="12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8"/>
        <v>126.14444444444443</v>
      </c>
      <c r="R1401" s="7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126"/>
        <v>42498.341122685189</v>
      </c>
      <c r="L1402" s="12">
        <f t="shared" si="12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8"/>
        <v>167.42857142857144</v>
      </c>
      <c r="R1402" s="7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126"/>
        <v>41399.99622685185</v>
      </c>
      <c r="L1403" s="12">
        <f t="shared" si="12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8"/>
        <v>496.52000000000004</v>
      </c>
      <c r="R1403" s="7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126"/>
        <v>42065.053368055553</v>
      </c>
      <c r="L1404" s="12">
        <f t="shared" si="12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8"/>
        <v>109.16</v>
      </c>
      <c r="R1404" s="7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126"/>
        <v>41451.062905092593</v>
      </c>
      <c r="L1405" s="12">
        <f t="shared" si="12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8"/>
        <v>102.57499999999999</v>
      </c>
      <c r="R1405" s="7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126"/>
        <v>42032.510243055556</v>
      </c>
      <c r="L1406" s="12">
        <f t="shared" si="12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8"/>
        <v>1.6620689655172414</v>
      </c>
      <c r="R1406" s="7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126"/>
        <v>41941.680567129632</v>
      </c>
      <c r="L1407" s="12">
        <f t="shared" si="12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8"/>
        <v>0.42</v>
      </c>
      <c r="R1407" s="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126"/>
        <v>42297.432951388888</v>
      </c>
      <c r="L1408" s="12">
        <f t="shared" si="12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8"/>
        <v>0.125</v>
      </c>
      <c r="R1408" s="7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126"/>
        <v>41838.536782407406</v>
      </c>
      <c r="L1409" s="12">
        <f t="shared" si="12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8"/>
        <v>0.5</v>
      </c>
      <c r="R1409" s="7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126"/>
        <v>42291.872175925921</v>
      </c>
      <c r="L1410" s="12">
        <f t="shared" si="12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128"/>
        <v>7.1999999999999993</v>
      </c>
      <c r="R1410" s="7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132">(((J1411/60)/60)/24)+DATE(1970,1,1)</f>
        <v>41945.133506944447</v>
      </c>
      <c r="L1411" s="12">
        <f t="shared" ref="L1411:L1474" si="133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134">E1411/D1411*100</f>
        <v>0</v>
      </c>
      <c r="R1411" s="7">
        <v>0</v>
      </c>
      <c r="S1411" t="str">
        <f t="shared" ref="S1411:S1474" si="135">LEFT(P1411, SEARCH("/",P1411,1)-1)</f>
        <v>publishing</v>
      </c>
      <c r="T1411" t="str">
        <f t="shared" ref="T1411:T1474" si="136">RIGHT(P1411,LEN(P1411)-SEARCH("/",P1411,SEARCH("/",P1411,1)))</f>
        <v>translations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132"/>
        <v>42479.318518518514</v>
      </c>
      <c r="L1412" s="12">
        <f t="shared" si="133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4"/>
        <v>1.6666666666666666E-2</v>
      </c>
      <c r="R1412" s="7">
        <f t="shared" ref="R1411:R1474" si="137">E1412/N1412</f>
        <v>1</v>
      </c>
      <c r="S1412" t="str">
        <f t="shared" si="135"/>
        <v>publishing</v>
      </c>
      <c r="T1412" t="str">
        <f t="shared" si="136"/>
        <v>translations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132"/>
        <v>42013.059027777781</v>
      </c>
      <c r="L1413" s="12">
        <f t="shared" si="133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4"/>
        <v>0.23333333333333336</v>
      </c>
      <c r="R1413" s="7">
        <f t="shared" si="137"/>
        <v>2.3333333333333335</v>
      </c>
      <c r="S1413" t="str">
        <f t="shared" si="135"/>
        <v>publishing</v>
      </c>
      <c r="T1413" t="str">
        <f t="shared" si="136"/>
        <v>translations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132"/>
        <v>41947.063645833332</v>
      </c>
      <c r="L1414" s="12">
        <f t="shared" si="133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4"/>
        <v>4.5714285714285712</v>
      </c>
      <c r="R1414" s="7">
        <f t="shared" si="137"/>
        <v>24.615384615384617</v>
      </c>
      <c r="S1414" t="str">
        <f t="shared" si="135"/>
        <v>publishing</v>
      </c>
      <c r="T1414" t="str">
        <f t="shared" si="136"/>
        <v>translations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132"/>
        <v>42360.437152777777</v>
      </c>
      <c r="L1415" s="12">
        <f t="shared" si="133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4"/>
        <v>5</v>
      </c>
      <c r="R1415" s="7">
        <f t="shared" si="137"/>
        <v>100</v>
      </c>
      <c r="S1415" t="str">
        <f t="shared" si="135"/>
        <v>publishing</v>
      </c>
      <c r="T1415" t="str">
        <f t="shared" si="136"/>
        <v>translations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132"/>
        <v>42708.25309027778</v>
      </c>
      <c r="L1416" s="12">
        <f t="shared" si="133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4"/>
        <v>0.2</v>
      </c>
      <c r="R1416" s="7">
        <f t="shared" si="137"/>
        <v>1</v>
      </c>
      <c r="S1416" t="str">
        <f t="shared" si="135"/>
        <v>publishing</v>
      </c>
      <c r="T1416" t="str">
        <f t="shared" si="136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132"/>
        <v>42192.675821759258</v>
      </c>
      <c r="L1417" s="12">
        <f t="shared" si="133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4"/>
        <v>18.181818181818183</v>
      </c>
      <c r="R1417" s="7">
        <f t="shared" si="137"/>
        <v>88.888888888888886</v>
      </c>
      <c r="S1417" t="str">
        <f t="shared" si="135"/>
        <v>publishing</v>
      </c>
      <c r="T1417" t="str">
        <f t="shared" si="136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132"/>
        <v>42299.926145833335</v>
      </c>
      <c r="L1418" s="12">
        <f t="shared" si="133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4"/>
        <v>0</v>
      </c>
      <c r="R1418" s="7">
        <v>0</v>
      </c>
      <c r="S1418" t="str">
        <f t="shared" si="135"/>
        <v>publishing</v>
      </c>
      <c r="T1418" t="str">
        <f t="shared" si="136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132"/>
        <v>42232.15016203704</v>
      </c>
      <c r="L1419" s="12">
        <f t="shared" si="133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4"/>
        <v>1.2222222222222223</v>
      </c>
      <c r="R1419" s="7">
        <f t="shared" si="137"/>
        <v>27.5</v>
      </c>
      <c r="S1419" t="str">
        <f t="shared" si="135"/>
        <v>publishing</v>
      </c>
      <c r="T1419" t="str">
        <f t="shared" si="136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132"/>
        <v>42395.456412037034</v>
      </c>
      <c r="L1420" s="12">
        <f t="shared" si="133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4"/>
        <v>0.2</v>
      </c>
      <c r="R1420" s="7">
        <f t="shared" si="137"/>
        <v>6</v>
      </c>
      <c r="S1420" t="str">
        <f t="shared" si="135"/>
        <v>publishing</v>
      </c>
      <c r="T1420" t="str">
        <f t="shared" si="136"/>
        <v>translations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132"/>
        <v>42622.456238425926</v>
      </c>
      <c r="L1421" s="12">
        <f t="shared" si="133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4"/>
        <v>7.0634920634920633</v>
      </c>
      <c r="R1421" s="7">
        <f t="shared" si="137"/>
        <v>44.5</v>
      </c>
      <c r="S1421" t="str">
        <f t="shared" si="135"/>
        <v>publishing</v>
      </c>
      <c r="T1421" t="str">
        <f t="shared" si="136"/>
        <v>translations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132"/>
        <v>42524.667662037042</v>
      </c>
      <c r="L1422" s="12">
        <f t="shared" si="133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4"/>
        <v>2.7272727272727271</v>
      </c>
      <c r="R1422" s="7">
        <f t="shared" si="137"/>
        <v>1</v>
      </c>
      <c r="S1422" t="str">
        <f t="shared" si="135"/>
        <v>publishing</v>
      </c>
      <c r="T1422" t="str">
        <f t="shared" si="136"/>
        <v>translations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132"/>
        <v>42013.915613425925</v>
      </c>
      <c r="L1423" s="12">
        <f t="shared" si="133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4"/>
        <v>0.1</v>
      </c>
      <c r="R1423" s="7">
        <f t="shared" si="137"/>
        <v>100</v>
      </c>
      <c r="S1423" t="str">
        <f t="shared" si="135"/>
        <v>publishing</v>
      </c>
      <c r="T1423" t="str">
        <f t="shared" si="136"/>
        <v>translations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132"/>
        <v>42604.239629629628</v>
      </c>
      <c r="L1424" s="12">
        <f t="shared" si="133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4"/>
        <v>0.104</v>
      </c>
      <c r="R1424" s="7">
        <f t="shared" si="137"/>
        <v>13</v>
      </c>
      <c r="S1424" t="str">
        <f t="shared" si="135"/>
        <v>publishing</v>
      </c>
      <c r="T1424" t="str">
        <f t="shared" si="136"/>
        <v>translations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132"/>
        <v>42340.360312500001</v>
      </c>
      <c r="L1425" s="12">
        <f t="shared" si="133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4"/>
        <v>0.33333333333333337</v>
      </c>
      <c r="R1425" s="7">
        <f t="shared" si="137"/>
        <v>100</v>
      </c>
      <c r="S1425" t="str">
        <f t="shared" si="135"/>
        <v>publishing</v>
      </c>
      <c r="T1425" t="str">
        <f t="shared" si="136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132"/>
        <v>42676.717615740738</v>
      </c>
      <c r="L1426" s="12">
        <f t="shared" si="133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4"/>
        <v>20.36</v>
      </c>
      <c r="R1426" s="7">
        <f t="shared" si="137"/>
        <v>109.07142857142857</v>
      </c>
      <c r="S1426" t="str">
        <f t="shared" si="135"/>
        <v>publishing</v>
      </c>
      <c r="T1426" t="str">
        <f t="shared" si="136"/>
        <v>translations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132"/>
        <v>42093.131469907406</v>
      </c>
      <c r="L1427" s="12">
        <f t="shared" si="133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4"/>
        <v>0</v>
      </c>
      <c r="R1427" s="7">
        <v>0</v>
      </c>
      <c r="S1427" t="str">
        <f t="shared" si="135"/>
        <v>publishing</v>
      </c>
      <c r="T1427" t="str">
        <f t="shared" si="136"/>
        <v>translations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132"/>
        <v>42180.390277777777</v>
      </c>
      <c r="L1428" s="12">
        <f t="shared" si="133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4"/>
        <v>0</v>
      </c>
      <c r="R1428" s="7">
        <v>0</v>
      </c>
      <c r="S1428" t="str">
        <f t="shared" si="135"/>
        <v>publishing</v>
      </c>
      <c r="T1428" t="str">
        <f t="shared" si="136"/>
        <v>translations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132"/>
        <v>42601.851678240739</v>
      </c>
      <c r="L1429" s="12">
        <f t="shared" si="133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4"/>
        <v>8.3800000000000008</v>
      </c>
      <c r="R1429" s="7">
        <f t="shared" si="137"/>
        <v>104.75</v>
      </c>
      <c r="S1429" t="str">
        <f t="shared" si="135"/>
        <v>publishing</v>
      </c>
      <c r="T1429" t="str">
        <f t="shared" si="136"/>
        <v>translations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132"/>
        <v>42432.379826388889</v>
      </c>
      <c r="L1430" s="12">
        <f t="shared" si="133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4"/>
        <v>4.5</v>
      </c>
      <c r="R1430" s="7">
        <f t="shared" si="137"/>
        <v>15</v>
      </c>
      <c r="S1430" t="str">
        <f t="shared" si="135"/>
        <v>publishing</v>
      </c>
      <c r="T1430" t="str">
        <f t="shared" si="136"/>
        <v>translations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132"/>
        <v>42074.060671296291</v>
      </c>
      <c r="L1431" s="12">
        <f t="shared" si="133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4"/>
        <v>0</v>
      </c>
      <c r="R1431" s="7">
        <v>0</v>
      </c>
      <c r="S1431" t="str">
        <f t="shared" si="135"/>
        <v>publishing</v>
      </c>
      <c r="T1431" t="str">
        <f t="shared" si="136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132"/>
        <v>41961.813518518517</v>
      </c>
      <c r="L1432" s="12">
        <f t="shared" si="133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4"/>
        <v>8.06</v>
      </c>
      <c r="R1432" s="7">
        <f t="shared" si="137"/>
        <v>80.599999999999994</v>
      </c>
      <c r="S1432" t="str">
        <f t="shared" si="135"/>
        <v>publishing</v>
      </c>
      <c r="T1432" t="str">
        <f t="shared" si="136"/>
        <v>translations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132"/>
        <v>42304.210833333331</v>
      </c>
      <c r="L1433" s="12">
        <f t="shared" si="133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4"/>
        <v>31.94705882352941</v>
      </c>
      <c r="R1433" s="7">
        <f t="shared" si="137"/>
        <v>115.55319148936171</v>
      </c>
      <c r="S1433" t="str">
        <f t="shared" si="135"/>
        <v>publishing</v>
      </c>
      <c r="T1433" t="str">
        <f t="shared" si="136"/>
        <v>translations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132"/>
        <v>42175.780416666668</v>
      </c>
      <c r="L1434" s="12">
        <f t="shared" si="133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4"/>
        <v>0</v>
      </c>
      <c r="R1434" s="7">
        <v>0</v>
      </c>
      <c r="S1434" t="str">
        <f t="shared" si="135"/>
        <v>publishing</v>
      </c>
      <c r="T1434" t="str">
        <f t="shared" si="136"/>
        <v>translations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132"/>
        <v>42673.625868055555</v>
      </c>
      <c r="L1435" s="12">
        <f t="shared" si="133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4"/>
        <v>6.708333333333333</v>
      </c>
      <c r="R1435" s="7">
        <f t="shared" si="137"/>
        <v>80.5</v>
      </c>
      <c r="S1435" t="str">
        <f t="shared" si="135"/>
        <v>publishing</v>
      </c>
      <c r="T1435" t="str">
        <f t="shared" si="136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132"/>
        <v>42142.767106481479</v>
      </c>
      <c r="L1436" s="12">
        <f t="shared" si="133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4"/>
        <v>9.9878048780487809</v>
      </c>
      <c r="R1436" s="7">
        <f t="shared" si="137"/>
        <v>744.5454545454545</v>
      </c>
      <c r="S1436" t="str">
        <f t="shared" si="135"/>
        <v>publishing</v>
      </c>
      <c r="T1436" t="str">
        <f t="shared" si="136"/>
        <v>translations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132"/>
        <v>42258.780324074076</v>
      </c>
      <c r="L1437" s="12">
        <f t="shared" si="133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4"/>
        <v>0.1</v>
      </c>
      <c r="R1437" s="7">
        <f t="shared" si="137"/>
        <v>7.5</v>
      </c>
      <c r="S1437" t="str">
        <f t="shared" si="135"/>
        <v>publishing</v>
      </c>
      <c r="T1437" t="str">
        <f t="shared" si="136"/>
        <v>translations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132"/>
        <v>42391.35019675926</v>
      </c>
      <c r="L1438" s="12">
        <f t="shared" si="133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4"/>
        <v>0.77</v>
      </c>
      <c r="R1438" s="7">
        <f t="shared" si="137"/>
        <v>38.5</v>
      </c>
      <c r="S1438" t="str">
        <f t="shared" si="135"/>
        <v>publishing</v>
      </c>
      <c r="T1438" t="str">
        <f t="shared" si="136"/>
        <v>translations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132"/>
        <v>41796.531701388885</v>
      </c>
      <c r="L1439" s="12">
        <f t="shared" si="133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4"/>
        <v>26.900000000000002</v>
      </c>
      <c r="R1439" s="7">
        <f t="shared" si="137"/>
        <v>36.68181818181818</v>
      </c>
      <c r="S1439" t="str">
        <f t="shared" si="135"/>
        <v>publishing</v>
      </c>
      <c r="T1439" t="str">
        <f t="shared" si="136"/>
        <v>translations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132"/>
        <v>42457.871516203704</v>
      </c>
      <c r="L1440" s="12">
        <f t="shared" si="133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4"/>
        <v>3</v>
      </c>
      <c r="R1440" s="7">
        <f t="shared" si="137"/>
        <v>75</v>
      </c>
      <c r="S1440" t="str">
        <f t="shared" si="135"/>
        <v>publishing</v>
      </c>
      <c r="T1440" t="str">
        <f t="shared" si="136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132"/>
        <v>42040.829872685179</v>
      </c>
      <c r="L1441" s="12">
        <f t="shared" si="133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4"/>
        <v>6.6055045871559637</v>
      </c>
      <c r="R1441" s="7">
        <f t="shared" si="137"/>
        <v>30</v>
      </c>
      <c r="S1441" t="str">
        <f t="shared" si="135"/>
        <v>publishing</v>
      </c>
      <c r="T1441" t="str">
        <f t="shared" si="136"/>
        <v>translations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132"/>
        <v>42486.748414351852</v>
      </c>
      <c r="L1442" s="12">
        <f t="shared" si="133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4"/>
        <v>7.6923076923076927E-3</v>
      </c>
      <c r="R1442" s="7">
        <f t="shared" si="137"/>
        <v>1</v>
      </c>
      <c r="S1442" t="str">
        <f t="shared" si="135"/>
        <v>publishing</v>
      </c>
      <c r="T1442" t="str">
        <f t="shared" si="136"/>
        <v>translations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132"/>
        <v>42198.765844907408</v>
      </c>
      <c r="L1443" s="12">
        <f t="shared" si="133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4"/>
        <v>1.1222222222222222</v>
      </c>
      <c r="R1443" s="7">
        <f t="shared" si="137"/>
        <v>673.33333333333337</v>
      </c>
      <c r="S1443" t="str">
        <f t="shared" si="135"/>
        <v>publishing</v>
      </c>
      <c r="T1443" t="str">
        <f t="shared" si="136"/>
        <v>translations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132"/>
        <v>42485.64534722222</v>
      </c>
      <c r="L1444" s="12">
        <f t="shared" si="133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4"/>
        <v>0</v>
      </c>
      <c r="R1444" s="7">
        <v>0</v>
      </c>
      <c r="S1444" t="str">
        <f t="shared" si="135"/>
        <v>publishing</v>
      </c>
      <c r="T1444" t="str">
        <f t="shared" si="136"/>
        <v>translations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132"/>
        <v>42707.926030092596</v>
      </c>
      <c r="L1445" s="12">
        <f t="shared" si="133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4"/>
        <v>0</v>
      </c>
      <c r="R1445" s="7">
        <v>0</v>
      </c>
      <c r="S1445" t="str">
        <f t="shared" si="135"/>
        <v>publishing</v>
      </c>
      <c r="T1445" t="str">
        <f t="shared" si="136"/>
        <v>translations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132"/>
        <v>42199.873402777783</v>
      </c>
      <c r="L1446" s="12">
        <f t="shared" si="133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4"/>
        <v>0</v>
      </c>
      <c r="R1446" s="7">
        <v>0</v>
      </c>
      <c r="S1446" t="str">
        <f t="shared" si="135"/>
        <v>publishing</v>
      </c>
      <c r="T1446" t="str">
        <f t="shared" si="136"/>
        <v>translations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132"/>
        <v>42139.542303240742</v>
      </c>
      <c r="L1447" s="12">
        <f t="shared" si="133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4"/>
        <v>0</v>
      </c>
      <c r="R1447" s="7">
        <v>0</v>
      </c>
      <c r="S1447" t="str">
        <f t="shared" si="135"/>
        <v>publishing</v>
      </c>
      <c r="T1447" t="str">
        <f t="shared" si="136"/>
        <v>translations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132"/>
        <v>42461.447662037041</v>
      </c>
      <c r="L1448" s="12">
        <f t="shared" si="133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4"/>
        <v>0</v>
      </c>
      <c r="R1448" s="7">
        <v>0</v>
      </c>
      <c r="S1448" t="str">
        <f t="shared" si="135"/>
        <v>publishing</v>
      </c>
      <c r="T1448" t="str">
        <f t="shared" si="136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132"/>
        <v>42529.730717592596</v>
      </c>
      <c r="L1449" s="12">
        <f t="shared" si="133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4"/>
        <v>1.4999999999999999E-2</v>
      </c>
      <c r="R1449" s="7">
        <f t="shared" si="137"/>
        <v>25</v>
      </c>
      <c r="S1449" t="str">
        <f t="shared" si="135"/>
        <v>publishing</v>
      </c>
      <c r="T1449" t="str">
        <f t="shared" si="136"/>
        <v>translations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132"/>
        <v>42115.936550925922</v>
      </c>
      <c r="L1450" s="12">
        <f t="shared" si="133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4"/>
        <v>0</v>
      </c>
      <c r="R1450" s="7">
        <v>0</v>
      </c>
      <c r="S1450" t="str">
        <f t="shared" si="135"/>
        <v>publishing</v>
      </c>
      <c r="T1450" t="str">
        <f t="shared" si="136"/>
        <v>translations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132"/>
        <v>42086.811400462961</v>
      </c>
      <c r="L1451" s="12">
        <f t="shared" si="133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4"/>
        <v>0</v>
      </c>
      <c r="R1451" s="7">
        <v>0</v>
      </c>
      <c r="S1451" t="str">
        <f t="shared" si="135"/>
        <v>publishing</v>
      </c>
      <c r="T1451" t="str">
        <f t="shared" si="136"/>
        <v>translations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132"/>
        <v>42390.171261574069</v>
      </c>
      <c r="L1452" s="12">
        <f t="shared" si="133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4"/>
        <v>1E-3</v>
      </c>
      <c r="R1452" s="7">
        <f t="shared" si="137"/>
        <v>1</v>
      </c>
      <c r="S1452" t="str">
        <f t="shared" si="135"/>
        <v>publishing</v>
      </c>
      <c r="T1452" t="str">
        <f t="shared" si="136"/>
        <v>translations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132"/>
        <v>41931.959016203706</v>
      </c>
      <c r="L1453" s="12">
        <f t="shared" si="133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4"/>
        <v>1.0554089709762533E-2</v>
      </c>
      <c r="R1453" s="7">
        <f t="shared" si="137"/>
        <v>1</v>
      </c>
      <c r="S1453" t="str">
        <f t="shared" si="135"/>
        <v>publishing</v>
      </c>
      <c r="T1453" t="str">
        <f t="shared" si="136"/>
        <v>translations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132"/>
        <v>41818.703275462962</v>
      </c>
      <c r="L1454" s="12">
        <f t="shared" si="133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4"/>
        <v>0</v>
      </c>
      <c r="R1454" s="7">
        <v>0</v>
      </c>
      <c r="S1454" t="str">
        <f t="shared" si="135"/>
        <v>publishing</v>
      </c>
      <c r="T1454" t="str">
        <f t="shared" si="136"/>
        <v>translations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132"/>
        <v>42795.696145833332</v>
      </c>
      <c r="L1455" s="12">
        <f t="shared" si="133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4"/>
        <v>0</v>
      </c>
      <c r="R1455" s="7">
        <v>0</v>
      </c>
      <c r="S1455" t="str">
        <f t="shared" si="135"/>
        <v>publishing</v>
      </c>
      <c r="T1455" t="str">
        <f t="shared" si="136"/>
        <v>translations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132"/>
        <v>42463.866666666669</v>
      </c>
      <c r="L1456" s="12">
        <f t="shared" si="133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4"/>
        <v>0.85714285714285721</v>
      </c>
      <c r="R1456" s="7">
        <f t="shared" si="137"/>
        <v>15</v>
      </c>
      <c r="S1456" t="str">
        <f t="shared" si="135"/>
        <v>publishing</v>
      </c>
      <c r="T1456" t="str">
        <f t="shared" si="136"/>
        <v>translations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132"/>
        <v>41832.672685185185</v>
      </c>
      <c r="L1457" s="12">
        <f t="shared" si="133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4"/>
        <v>10.5</v>
      </c>
      <c r="R1457" s="7">
        <f t="shared" si="137"/>
        <v>225</v>
      </c>
      <c r="S1457" t="str">
        <f t="shared" si="135"/>
        <v>publishing</v>
      </c>
      <c r="T1457" t="str">
        <f t="shared" si="136"/>
        <v>translations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132"/>
        <v>42708.668576388889</v>
      </c>
      <c r="L1458" s="12">
        <f t="shared" si="133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4"/>
        <v>2.9000000000000004</v>
      </c>
      <c r="R1458" s="7">
        <f t="shared" si="137"/>
        <v>48.333333333333336</v>
      </c>
      <c r="S1458" t="str">
        <f t="shared" si="135"/>
        <v>publishing</v>
      </c>
      <c r="T1458" t="str">
        <f t="shared" si="136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132"/>
        <v>42289.89634259259</v>
      </c>
      <c r="L1459" s="12">
        <f t="shared" si="133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4"/>
        <v>0</v>
      </c>
      <c r="R1459" s="7">
        <v>0</v>
      </c>
      <c r="S1459" t="str">
        <f t="shared" si="135"/>
        <v>publishing</v>
      </c>
      <c r="T1459" t="str">
        <f t="shared" si="136"/>
        <v>translations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132"/>
        <v>41831.705555555556</v>
      </c>
      <c r="L1460" s="12">
        <f t="shared" si="133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4"/>
        <v>0</v>
      </c>
      <c r="R1460" s="7">
        <v>0</v>
      </c>
      <c r="S1460" t="str">
        <f t="shared" si="135"/>
        <v>publishing</v>
      </c>
      <c r="T1460" t="str">
        <f t="shared" si="136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132"/>
        <v>42312.204814814817</v>
      </c>
      <c r="L1461" s="12">
        <f t="shared" si="133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4"/>
        <v>0</v>
      </c>
      <c r="R1461" s="7">
        <v>0</v>
      </c>
      <c r="S1461" t="str">
        <f t="shared" si="135"/>
        <v>publishing</v>
      </c>
      <c r="T1461" t="str">
        <f t="shared" si="136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132"/>
        <v>41915.896967592591</v>
      </c>
      <c r="L1462" s="12">
        <f t="shared" si="133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4"/>
        <v>0</v>
      </c>
      <c r="R1462" s="7">
        <v>0</v>
      </c>
      <c r="S1462" t="str">
        <f t="shared" si="135"/>
        <v>publishing</v>
      </c>
      <c r="T1462" t="str">
        <f t="shared" si="136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132"/>
        <v>41899.645300925928</v>
      </c>
      <c r="L1463" s="12">
        <f t="shared" si="133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4"/>
        <v>101.24459999999999</v>
      </c>
      <c r="R1463" s="7">
        <f t="shared" si="137"/>
        <v>44.66673529411765</v>
      </c>
      <c r="S1463" t="str">
        <f t="shared" si="135"/>
        <v>publishing</v>
      </c>
      <c r="T1463" t="str">
        <f t="shared" si="136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132"/>
        <v>41344.662858796299</v>
      </c>
      <c r="L1464" s="12">
        <f t="shared" si="133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4"/>
        <v>108.5175</v>
      </c>
      <c r="R1464" s="7">
        <f t="shared" si="137"/>
        <v>28.937999999999999</v>
      </c>
      <c r="S1464" t="str">
        <f t="shared" si="135"/>
        <v>publishing</v>
      </c>
      <c r="T1464" t="str">
        <f t="shared" si="136"/>
        <v>radio &amp; podcasts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132"/>
        <v>41326.911319444444</v>
      </c>
      <c r="L1465" s="12">
        <f t="shared" si="133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4"/>
        <v>147.66666666666666</v>
      </c>
      <c r="R1465" s="7">
        <f t="shared" si="137"/>
        <v>35.44</v>
      </c>
      <c r="S1465" t="str">
        <f t="shared" si="135"/>
        <v>publishing</v>
      </c>
      <c r="T1465" t="str">
        <f t="shared" si="136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132"/>
        <v>41291.661550925928</v>
      </c>
      <c r="L1466" s="12">
        <f t="shared" si="133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4"/>
        <v>163.19999999999999</v>
      </c>
      <c r="R1466" s="7">
        <f t="shared" si="137"/>
        <v>34.871794871794869</v>
      </c>
      <c r="S1466" t="str">
        <f t="shared" si="135"/>
        <v>publishing</v>
      </c>
      <c r="T1466" t="str">
        <f t="shared" si="136"/>
        <v>radio &amp; podcasts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132"/>
        <v>40959.734398148146</v>
      </c>
      <c r="L1467" s="12">
        <f t="shared" si="133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4"/>
        <v>456.41449999999998</v>
      </c>
      <c r="R1467" s="7">
        <f t="shared" si="137"/>
        <v>52.622732513451197</v>
      </c>
      <c r="S1467" t="str">
        <f t="shared" si="135"/>
        <v>publishing</v>
      </c>
      <c r="T1467" t="str">
        <f t="shared" si="136"/>
        <v>radio &amp; podcasts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132"/>
        <v>42340.172060185185</v>
      </c>
      <c r="L1468" s="12">
        <f t="shared" si="133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4"/>
        <v>107.87731249999999</v>
      </c>
      <c r="R1468" s="7">
        <f t="shared" si="137"/>
        <v>69.598266129032254</v>
      </c>
      <c r="S1468" t="str">
        <f t="shared" si="135"/>
        <v>publishing</v>
      </c>
      <c r="T1468" t="str">
        <f t="shared" si="136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132"/>
        <v>40933.80190972222</v>
      </c>
      <c r="L1469" s="12">
        <f t="shared" si="133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4"/>
        <v>115.08</v>
      </c>
      <c r="R1469" s="7">
        <f t="shared" si="137"/>
        <v>76.72</v>
      </c>
      <c r="S1469" t="str">
        <f t="shared" si="135"/>
        <v>publishing</v>
      </c>
      <c r="T1469" t="str">
        <f t="shared" si="136"/>
        <v>radio &amp; podcasts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132"/>
        <v>40646.014456018522</v>
      </c>
      <c r="L1470" s="12">
        <f t="shared" si="133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4"/>
        <v>102.36842105263158</v>
      </c>
      <c r="R1470" s="7">
        <f t="shared" si="137"/>
        <v>33.191126279863482</v>
      </c>
      <c r="S1470" t="str">
        <f t="shared" si="135"/>
        <v>publishing</v>
      </c>
      <c r="T1470" t="str">
        <f t="shared" si="136"/>
        <v>radio &amp; podcasts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132"/>
        <v>41290.598483796297</v>
      </c>
      <c r="L1471" s="12">
        <f t="shared" si="133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4"/>
        <v>108.42485875706214</v>
      </c>
      <c r="R1471" s="7">
        <f t="shared" si="137"/>
        <v>149.46417445482865</v>
      </c>
      <c r="S1471" t="str">
        <f t="shared" si="135"/>
        <v>publishing</v>
      </c>
      <c r="T1471" t="str">
        <f t="shared" si="136"/>
        <v>radio &amp; podcasts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132"/>
        <v>41250.827118055553</v>
      </c>
      <c r="L1472" s="12">
        <f t="shared" si="133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4"/>
        <v>125.13333333333334</v>
      </c>
      <c r="R1472" s="7">
        <f t="shared" si="137"/>
        <v>23.172839506172838</v>
      </c>
      <c r="S1472" t="str">
        <f t="shared" si="135"/>
        <v>publishing</v>
      </c>
      <c r="T1472" t="str">
        <f t="shared" si="136"/>
        <v>radio &amp; podcasts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132"/>
        <v>42073.957569444443</v>
      </c>
      <c r="L1473" s="12">
        <f t="shared" si="133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4"/>
        <v>103.840625</v>
      </c>
      <c r="R1473" s="7">
        <f t="shared" si="137"/>
        <v>96.877551020408163</v>
      </c>
      <c r="S1473" t="str">
        <f t="shared" si="135"/>
        <v>publishing</v>
      </c>
      <c r="T1473" t="str">
        <f t="shared" si="136"/>
        <v>radio &amp; podcasts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132"/>
        <v>41533.542858796296</v>
      </c>
      <c r="L1474" s="12">
        <f t="shared" si="133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134"/>
        <v>138.70400000000001</v>
      </c>
      <c r="R1474" s="7">
        <f t="shared" si="137"/>
        <v>103.20238095238095</v>
      </c>
      <c r="S1474" t="str">
        <f t="shared" si="135"/>
        <v>publishing</v>
      </c>
      <c r="T1474" t="str">
        <f t="shared" si="136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138">(((J1475/60)/60)/24)+DATE(1970,1,1)</f>
        <v>40939.979618055557</v>
      </c>
      <c r="L1475" s="12">
        <f t="shared" ref="L1475:L1538" si="139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140">E1475/D1475*100</f>
        <v>120.51600000000001</v>
      </c>
      <c r="R1475" s="7">
        <f t="shared" ref="R1475:R1538" si="141">E1475/N1475</f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RIGHT(P1475,LEN(P1475)-SEARCH("/",P1475,SEARCH("/",P1475,1)))</f>
        <v>radio &amp; podcasts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138"/>
        <v>41500.727916666663</v>
      </c>
      <c r="L1476" s="12">
        <f t="shared" si="139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40"/>
        <v>112.26666666666667</v>
      </c>
      <c r="R1476" s="7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138"/>
        <v>41960.722951388889</v>
      </c>
      <c r="L1477" s="12">
        <f t="shared" si="139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40"/>
        <v>188.66966666666667</v>
      </c>
      <c r="R1477" s="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138"/>
        <v>40766.041921296295</v>
      </c>
      <c r="L1478" s="12">
        <f t="shared" si="139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40"/>
        <v>661.55466666666666</v>
      </c>
      <c r="R1478" s="7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138"/>
        <v>40840.615787037037</v>
      </c>
      <c r="L1479" s="12">
        <f t="shared" si="139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40"/>
        <v>111.31</v>
      </c>
      <c r="R1479" s="7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138"/>
        <v>41394.871678240743</v>
      </c>
      <c r="L1480" s="12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40"/>
        <v>1181.6142199999999</v>
      </c>
      <c r="R1480" s="7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138"/>
        <v>41754.745243055557</v>
      </c>
      <c r="L1481" s="12">
        <f t="shared" si="139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40"/>
        <v>137.375</v>
      </c>
      <c r="R1481" s="7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138"/>
        <v>41464.934016203704</v>
      </c>
      <c r="L1482" s="12">
        <f t="shared" si="139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40"/>
        <v>117.04040000000001</v>
      </c>
      <c r="R1482" s="7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138"/>
        <v>41550.922974537039</v>
      </c>
      <c r="L1483" s="12">
        <f t="shared" si="139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40"/>
        <v>2.1</v>
      </c>
      <c r="R1483" s="7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138"/>
        <v>41136.85805555556</v>
      </c>
      <c r="L1484" s="12">
        <f t="shared" si="139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40"/>
        <v>0.1</v>
      </c>
      <c r="R1484" s="7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138"/>
        <v>42548.192997685182</v>
      </c>
      <c r="L1485" s="12">
        <f t="shared" si="139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40"/>
        <v>0.7142857142857143</v>
      </c>
      <c r="R1485" s="7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138"/>
        <v>41053.200960648144</v>
      </c>
      <c r="L1486" s="12">
        <f t="shared" si="139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40"/>
        <v>0</v>
      </c>
      <c r="R1486" s="7">
        <v>0</v>
      </c>
      <c r="S1486" t="str">
        <f t="shared" si="142"/>
        <v>publishing</v>
      </c>
      <c r="T1486" t="str">
        <f t="shared" si="143"/>
        <v>fiction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138"/>
        <v>42130.795983796299</v>
      </c>
      <c r="L1487" s="12">
        <f t="shared" si="139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40"/>
        <v>2.2388059701492535</v>
      </c>
      <c r="R1487" s="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138"/>
        <v>42032.168530092589</v>
      </c>
      <c r="L1488" s="12">
        <f t="shared" si="139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40"/>
        <v>0.24</v>
      </c>
      <c r="R1488" s="7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138"/>
        <v>42554.917488425926</v>
      </c>
      <c r="L1489" s="12">
        <f t="shared" si="139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40"/>
        <v>0</v>
      </c>
      <c r="R1489" s="7">
        <v>0</v>
      </c>
      <c r="S1489" t="str">
        <f t="shared" si="142"/>
        <v>publishing</v>
      </c>
      <c r="T1489" t="str">
        <f t="shared" si="143"/>
        <v>fiction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138"/>
        <v>41614.563194444447</v>
      </c>
      <c r="L1490" s="12">
        <f t="shared" si="139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40"/>
        <v>2.4</v>
      </c>
      <c r="R1490" s="7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138"/>
        <v>41198.611712962964</v>
      </c>
      <c r="L1491" s="12">
        <f t="shared" si="139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40"/>
        <v>0</v>
      </c>
      <c r="R1491" s="7">
        <v>0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138"/>
        <v>41520.561041666668</v>
      </c>
      <c r="L1492" s="12">
        <f t="shared" si="139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40"/>
        <v>30.862068965517242</v>
      </c>
      <c r="R1492" s="7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138"/>
        <v>41991.713460648149</v>
      </c>
      <c r="L1493" s="12">
        <f t="shared" si="139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40"/>
        <v>8.3333333333333321</v>
      </c>
      <c r="R1493" s="7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138"/>
        <v>40682.884791666671</v>
      </c>
      <c r="L1494" s="12">
        <f t="shared" si="139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40"/>
        <v>0.75</v>
      </c>
      <c r="R1494" s="7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138"/>
        <v>41411.866608796299</v>
      </c>
      <c r="L1495" s="12">
        <f t="shared" si="139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40"/>
        <v>0</v>
      </c>
      <c r="R1495" s="7">
        <v>0</v>
      </c>
      <c r="S1495" t="str">
        <f t="shared" si="142"/>
        <v>publishing</v>
      </c>
      <c r="T1495" t="str">
        <f t="shared" si="143"/>
        <v>fiction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138"/>
        <v>42067.722372685181</v>
      </c>
      <c r="L1496" s="12">
        <f t="shared" si="139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40"/>
        <v>8.9</v>
      </c>
      <c r="R1496" s="7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138"/>
        <v>40752.789710648147</v>
      </c>
      <c r="L1497" s="12">
        <f t="shared" si="139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40"/>
        <v>0</v>
      </c>
      <c r="R1497" s="7">
        <v>0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138"/>
        <v>41838.475219907406</v>
      </c>
      <c r="L1498" s="12">
        <f t="shared" si="139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40"/>
        <v>0</v>
      </c>
      <c r="R1498" s="7">
        <v>0</v>
      </c>
      <c r="S1498" t="str">
        <f t="shared" si="142"/>
        <v>publishing</v>
      </c>
      <c r="T1498" t="str">
        <f t="shared" si="143"/>
        <v>fiction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138"/>
        <v>41444.64261574074</v>
      </c>
      <c r="L1499" s="12">
        <f t="shared" si="139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40"/>
        <v>6.6666666666666671E-3</v>
      </c>
      <c r="R1499" s="7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138"/>
        <v>41840.983541666668</v>
      </c>
      <c r="L1500" s="12">
        <f t="shared" si="139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40"/>
        <v>1.9</v>
      </c>
      <c r="R1500" s="7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138"/>
        <v>42527.007326388892</v>
      </c>
      <c r="L1501" s="12">
        <f t="shared" si="139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40"/>
        <v>0.25</v>
      </c>
      <c r="R1501" s="7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138"/>
        <v>41365.904594907406</v>
      </c>
      <c r="L1502" s="12">
        <f t="shared" si="139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40"/>
        <v>25.035714285714285</v>
      </c>
      <c r="R1502" s="7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138"/>
        <v>42163.583599537036</v>
      </c>
      <c r="L1503" s="12">
        <f t="shared" si="139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40"/>
        <v>166.33076923076925</v>
      </c>
      <c r="R1503" s="7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138"/>
        <v>42426.542592592596</v>
      </c>
      <c r="L1504" s="12">
        <f t="shared" si="139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40"/>
        <v>101.44545454545455</v>
      </c>
      <c r="R1504" s="7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138"/>
        <v>42606.347233796296</v>
      </c>
      <c r="L1505" s="12">
        <f t="shared" si="139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40"/>
        <v>107.89146666666667</v>
      </c>
      <c r="R1505" s="7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138"/>
        <v>41772.657685185186</v>
      </c>
      <c r="L1506" s="12">
        <f t="shared" si="139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40"/>
        <v>277.93846153846158</v>
      </c>
      <c r="R1506" s="7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138"/>
        <v>42414.44332175926</v>
      </c>
      <c r="L1507" s="12">
        <f t="shared" si="139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40"/>
        <v>103.58125</v>
      </c>
      <c r="R1507" s="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138"/>
        <v>41814.785925925928</v>
      </c>
      <c r="L1508" s="12">
        <f t="shared" si="139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40"/>
        <v>111.4</v>
      </c>
      <c r="R1508" s="7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138"/>
        <v>40254.450335648151</v>
      </c>
      <c r="L1509" s="12">
        <f t="shared" si="139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40"/>
        <v>215</v>
      </c>
      <c r="R1509" s="7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138"/>
        <v>41786.614363425928</v>
      </c>
      <c r="L1510" s="12">
        <f t="shared" si="139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40"/>
        <v>110.76216216216217</v>
      </c>
      <c r="R1510" s="7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138"/>
        <v>42751.533391203702</v>
      </c>
      <c r="L1511" s="12">
        <f t="shared" si="139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40"/>
        <v>123.64125714285714</v>
      </c>
      <c r="R1511" s="7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138"/>
        <v>41809.385162037033</v>
      </c>
      <c r="L1512" s="12">
        <f t="shared" si="139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40"/>
        <v>101.03500000000001</v>
      </c>
      <c r="R1512" s="7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138"/>
        <v>42296.583379629628</v>
      </c>
      <c r="L1513" s="12">
        <f t="shared" si="139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40"/>
        <v>111.79285714285714</v>
      </c>
      <c r="R1513" s="7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138"/>
        <v>42741.684479166666</v>
      </c>
      <c r="L1514" s="12">
        <f t="shared" si="139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40"/>
        <v>558.7714285714286</v>
      </c>
      <c r="R1514" s="7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138"/>
        <v>41806.637337962966</v>
      </c>
      <c r="L1515" s="12">
        <f t="shared" si="139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40"/>
        <v>150.01875000000001</v>
      </c>
      <c r="R1515" s="7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138"/>
        <v>42234.597685185188</v>
      </c>
      <c r="L1516" s="12">
        <f t="shared" si="139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40"/>
        <v>106.476</v>
      </c>
      <c r="R1516" s="7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138"/>
        <v>42415.253437499996</v>
      </c>
      <c r="L1517" s="12">
        <f t="shared" si="139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40"/>
        <v>157.18899999999999</v>
      </c>
      <c r="R1517" s="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138"/>
        <v>42619.466342592597</v>
      </c>
      <c r="L1518" s="12">
        <f t="shared" si="139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40"/>
        <v>108.65882352941176</v>
      </c>
      <c r="R1518" s="7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138"/>
        <v>41948.56658564815</v>
      </c>
      <c r="L1519" s="12">
        <f t="shared" si="139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40"/>
        <v>161.97999999999999</v>
      </c>
      <c r="R1519" s="7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138"/>
        <v>41760.8200462963</v>
      </c>
      <c r="L1520" s="12">
        <f t="shared" si="139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40"/>
        <v>205.36666666666665</v>
      </c>
      <c r="R1520" s="7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138"/>
        <v>41782.741701388892</v>
      </c>
      <c r="L1521" s="12">
        <f t="shared" si="139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40"/>
        <v>103.36388888888889</v>
      </c>
      <c r="R1521" s="7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138"/>
        <v>41955.857789351852</v>
      </c>
      <c r="L1522" s="12">
        <f t="shared" si="139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40"/>
        <v>103.47222222222223</v>
      </c>
      <c r="R1522" s="7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138"/>
        <v>42493.167719907404</v>
      </c>
      <c r="L1523" s="12">
        <f t="shared" si="139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40"/>
        <v>106.81333333333333</v>
      </c>
      <c r="R1523" s="7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138"/>
        <v>41899.830312500002</v>
      </c>
      <c r="L1524" s="12">
        <f t="shared" si="139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40"/>
        <v>138.96574712643678</v>
      </c>
      <c r="R1524" s="7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138"/>
        <v>41964.751342592594</v>
      </c>
      <c r="L1525" s="12">
        <f t="shared" si="139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40"/>
        <v>124.84324324324325</v>
      </c>
      <c r="R1525" s="7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138"/>
        <v>42756.501041666663</v>
      </c>
      <c r="L1526" s="12">
        <f t="shared" si="139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40"/>
        <v>206.99999999999997</v>
      </c>
      <c r="R1526" s="7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138"/>
        <v>42570.702986111108</v>
      </c>
      <c r="L1527" s="12">
        <f t="shared" si="139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40"/>
        <v>174.00576923076923</v>
      </c>
      <c r="R1527" s="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138"/>
        <v>42339.276006944448</v>
      </c>
      <c r="L1528" s="12">
        <f t="shared" si="139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40"/>
        <v>120.32608695652173</v>
      </c>
      <c r="R1528" s="7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138"/>
        <v>42780.600532407407</v>
      </c>
      <c r="L1529" s="12">
        <f t="shared" si="139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40"/>
        <v>110.44428571428573</v>
      </c>
      <c r="R1529" s="7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138"/>
        <v>42736.732893518521</v>
      </c>
      <c r="L1530" s="12">
        <f t="shared" si="139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40"/>
        <v>281.56666666666666</v>
      </c>
      <c r="R1530" s="7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138"/>
        <v>42052.628703703704</v>
      </c>
      <c r="L1531" s="12">
        <f t="shared" si="139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40"/>
        <v>100.67894736842105</v>
      </c>
      <c r="R1531" s="7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138"/>
        <v>42275.767303240747</v>
      </c>
      <c r="L1532" s="12">
        <f t="shared" si="139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40"/>
        <v>134.82571428571427</v>
      </c>
      <c r="R1532" s="7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138"/>
        <v>41941.802384259259</v>
      </c>
      <c r="L1533" s="12">
        <f t="shared" si="139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40"/>
        <v>175.95744680851064</v>
      </c>
      <c r="R1533" s="7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138"/>
        <v>42391.475289351853</v>
      </c>
      <c r="L1534" s="12">
        <f t="shared" si="139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40"/>
        <v>484.02000000000004</v>
      </c>
      <c r="R1534" s="7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138"/>
        <v>42443.00204861111</v>
      </c>
      <c r="L1535" s="12">
        <f t="shared" si="139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40"/>
        <v>145.14000000000001</v>
      </c>
      <c r="R1535" s="7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138"/>
        <v>42221.67432870371</v>
      </c>
      <c r="L1536" s="12">
        <f t="shared" si="139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40"/>
        <v>417.73333333333335</v>
      </c>
      <c r="R1536" s="7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138"/>
        <v>42484.829062500001</v>
      </c>
      <c r="L1537" s="12">
        <f t="shared" si="139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40"/>
        <v>132.42499999999998</v>
      </c>
      <c r="R1537" s="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138"/>
        <v>42213.802199074074</v>
      </c>
      <c r="L1538" s="12">
        <f t="shared" si="139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140"/>
        <v>250.30841666666666</v>
      </c>
      <c r="R1538" s="7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144">(((J1539/60)/60)/24)+DATE(1970,1,1)</f>
        <v>42552.315127314811</v>
      </c>
      <c r="L1539" s="12">
        <f t="shared" ref="L1539:L1602" si="145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146">E1539/D1539*100</f>
        <v>179.9</v>
      </c>
      <c r="R1539" s="7">
        <f t="shared" ref="R1539:R1602" si="147">E1539/N1539</f>
        <v>96.375</v>
      </c>
      <c r="S1539" t="str">
        <f t="shared" ref="S1539:S1602" si="148">LEFT(P1539, SEARCH("/",P1539,1)-1)</f>
        <v>photography</v>
      </c>
      <c r="T1539" t="str">
        <f t="shared" ref="T1539:T1602" si="149">RIGHT(P1539,LEN(P1539)-SEARCH("/",P1539,SEARCH("/",P1539,1)))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144"/>
        <v>41981.782060185185</v>
      </c>
      <c r="L1540" s="12">
        <f t="shared" si="145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6"/>
        <v>102.62857142857142</v>
      </c>
      <c r="R1540" s="7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144"/>
        <v>42705.919201388882</v>
      </c>
      <c r="L1541" s="12">
        <f t="shared" si="145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6"/>
        <v>135.98609999999999</v>
      </c>
      <c r="R1541" s="7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144"/>
        <v>41939.00712962963</v>
      </c>
      <c r="L1542" s="12">
        <f t="shared" si="145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6"/>
        <v>117.86666666666667</v>
      </c>
      <c r="R1542" s="7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144"/>
        <v>41974.712245370371</v>
      </c>
      <c r="L1543" s="12">
        <f t="shared" si="145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6"/>
        <v>3.3333333333333333E-2</v>
      </c>
      <c r="R1543" s="7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144"/>
        <v>42170.996527777781</v>
      </c>
      <c r="L1544" s="12">
        <f t="shared" si="145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6"/>
        <v>4</v>
      </c>
      <c r="R1544" s="7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144"/>
        <v>41935.509652777779</v>
      </c>
      <c r="L1545" s="12">
        <f t="shared" si="145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6"/>
        <v>0.44444444444444442</v>
      </c>
      <c r="R1545" s="7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144"/>
        <v>42053.051203703704</v>
      </c>
      <c r="L1546" s="12">
        <f t="shared" si="145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6"/>
        <v>0</v>
      </c>
      <c r="R1546" s="7">
        <v>0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144"/>
        <v>42031.884652777779</v>
      </c>
      <c r="L1547" s="12">
        <f t="shared" si="145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6"/>
        <v>3.3333333333333333E-2</v>
      </c>
      <c r="R1547" s="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144"/>
        <v>41839.212951388887</v>
      </c>
      <c r="L1548" s="12">
        <f t="shared" si="145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6"/>
        <v>28.9</v>
      </c>
      <c r="R1548" s="7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144"/>
        <v>42782.426875000005</v>
      </c>
      <c r="L1549" s="12">
        <f t="shared" si="145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6"/>
        <v>0</v>
      </c>
      <c r="R1549" s="7">
        <v>0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144"/>
        <v>42286.88217592593</v>
      </c>
      <c r="L1550" s="12">
        <f t="shared" si="145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6"/>
        <v>8.5714285714285712</v>
      </c>
      <c r="R1550" s="7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144"/>
        <v>42281.136099537034</v>
      </c>
      <c r="L1551" s="12">
        <f t="shared" si="145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6"/>
        <v>34</v>
      </c>
      <c r="R1551" s="7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144"/>
        <v>42472.449467592596</v>
      </c>
      <c r="L1552" s="12">
        <f t="shared" si="145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6"/>
        <v>13.466666666666665</v>
      </c>
      <c r="R1552" s="7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144"/>
        <v>42121.824525462958</v>
      </c>
      <c r="L1553" s="12">
        <f t="shared" si="145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6"/>
        <v>0</v>
      </c>
      <c r="R1553" s="7">
        <v>0</v>
      </c>
      <c r="S1553" t="str">
        <f t="shared" si="148"/>
        <v>photography</v>
      </c>
      <c r="T1553" t="str">
        <f t="shared" si="149"/>
        <v>nature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144"/>
        <v>41892.688750000001</v>
      </c>
      <c r="L1554" s="12">
        <f t="shared" si="145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6"/>
        <v>49.186046511627907</v>
      </c>
      <c r="R1554" s="7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144"/>
        <v>42219.282951388886</v>
      </c>
      <c r="L1555" s="12">
        <f t="shared" si="145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6"/>
        <v>0</v>
      </c>
      <c r="R1555" s="7">
        <v>0</v>
      </c>
      <c r="S1555" t="str">
        <f t="shared" si="148"/>
        <v>photography</v>
      </c>
      <c r="T1555" t="str">
        <f t="shared" si="149"/>
        <v>nature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144"/>
        <v>42188.252199074079</v>
      </c>
      <c r="L1556" s="12">
        <f t="shared" si="145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6"/>
        <v>0</v>
      </c>
      <c r="R1556" s="7">
        <v>0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144"/>
        <v>42241.613796296297</v>
      </c>
      <c r="L1557" s="12">
        <f t="shared" si="145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6"/>
        <v>0</v>
      </c>
      <c r="R1557" s="7">
        <v>0</v>
      </c>
      <c r="S1557" t="str">
        <f t="shared" si="148"/>
        <v>photography</v>
      </c>
      <c r="T1557" t="str">
        <f t="shared" si="149"/>
        <v>nature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144"/>
        <v>42525.153055555551</v>
      </c>
      <c r="L1558" s="12">
        <f t="shared" si="145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6"/>
        <v>45.133333333333333</v>
      </c>
      <c r="R1558" s="7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144"/>
        <v>41871.65315972222</v>
      </c>
      <c r="L1559" s="12">
        <f t="shared" si="145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6"/>
        <v>4</v>
      </c>
      <c r="R1559" s="7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144"/>
        <v>42185.397673611107</v>
      </c>
      <c r="L1560" s="12">
        <f t="shared" si="145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6"/>
        <v>4.666666666666667</v>
      </c>
      <c r="R1560" s="7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144"/>
        <v>42108.05322916666</v>
      </c>
      <c r="L1561" s="12">
        <f t="shared" si="145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6"/>
        <v>0.33333333333333337</v>
      </c>
      <c r="R1561" s="7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144"/>
        <v>41936.020752314813</v>
      </c>
      <c r="L1562" s="12">
        <f t="shared" si="145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6"/>
        <v>3.7600000000000002</v>
      </c>
      <c r="R1562" s="7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144"/>
        <v>41555.041701388887</v>
      </c>
      <c r="L1563" s="12">
        <f t="shared" si="145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6"/>
        <v>0.67</v>
      </c>
      <c r="R1563" s="7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144"/>
        <v>40079.566157407404</v>
      </c>
      <c r="L1564" s="12">
        <f t="shared" si="145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6"/>
        <v>0</v>
      </c>
      <c r="R1564" s="7">
        <v>0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144"/>
        <v>41652.742488425924</v>
      </c>
      <c r="L1565" s="12">
        <f t="shared" si="145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6"/>
        <v>1.4166666666666665</v>
      </c>
      <c r="R1565" s="7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144"/>
        <v>42121.367002314815</v>
      </c>
      <c r="L1566" s="12">
        <f t="shared" si="145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6"/>
        <v>0.1</v>
      </c>
      <c r="R1566" s="7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144"/>
        <v>40672.729872685188</v>
      </c>
      <c r="L1567" s="12">
        <f t="shared" si="145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6"/>
        <v>2.5</v>
      </c>
      <c r="R1567" s="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144"/>
        <v>42549.916712962964</v>
      </c>
      <c r="L1568" s="12">
        <f t="shared" si="145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6"/>
        <v>21.25</v>
      </c>
      <c r="R1568" s="7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144"/>
        <v>41671.936863425923</v>
      </c>
      <c r="L1569" s="12">
        <f t="shared" si="145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6"/>
        <v>4.117647058823529</v>
      </c>
      <c r="R1569" s="7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144"/>
        <v>41962.062326388885</v>
      </c>
      <c r="L1570" s="12">
        <f t="shared" si="145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6"/>
        <v>13.639999999999999</v>
      </c>
      <c r="R1570" s="7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144"/>
        <v>41389.679560185185</v>
      </c>
      <c r="L1571" s="12">
        <f t="shared" si="145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6"/>
        <v>0</v>
      </c>
      <c r="R1571" s="7">
        <v>0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144"/>
        <v>42438.813449074078</v>
      </c>
      <c r="L1572" s="12">
        <f t="shared" si="145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6"/>
        <v>41.4</v>
      </c>
      <c r="R1572" s="7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144"/>
        <v>42144.769479166673</v>
      </c>
      <c r="L1573" s="12">
        <f t="shared" si="145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6"/>
        <v>0.66115702479338845</v>
      </c>
      <c r="R1573" s="7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144"/>
        <v>42404.033090277779</v>
      </c>
      <c r="L1574" s="12">
        <f t="shared" si="145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6"/>
        <v>5</v>
      </c>
      <c r="R1574" s="7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144"/>
        <v>42786.000023148154</v>
      </c>
      <c r="L1575" s="12">
        <f t="shared" si="145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6"/>
        <v>2.4777777777777779</v>
      </c>
      <c r="R1575" s="7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144"/>
        <v>42017.927418981482</v>
      </c>
      <c r="L1576" s="12">
        <f t="shared" si="145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6"/>
        <v>5.0599999999999996</v>
      </c>
      <c r="R1576" s="7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144"/>
        <v>41799.524259259262</v>
      </c>
      <c r="L1577" s="12">
        <f t="shared" si="145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6"/>
        <v>22.91</v>
      </c>
      <c r="R1577" s="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144"/>
        <v>42140.879259259258</v>
      </c>
      <c r="L1578" s="12">
        <f t="shared" si="145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6"/>
        <v>13</v>
      </c>
      <c r="R1578" s="7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144"/>
        <v>41054.847777777781</v>
      </c>
      <c r="L1579" s="12">
        <f t="shared" si="145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6"/>
        <v>0.54999999999999993</v>
      </c>
      <c r="R1579" s="7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144"/>
        <v>40399.065868055557</v>
      </c>
      <c r="L1580" s="12">
        <f t="shared" si="145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6"/>
        <v>10.806536636794938</v>
      </c>
      <c r="R1580" s="7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144"/>
        <v>41481.996423611112</v>
      </c>
      <c r="L1581" s="12">
        <f t="shared" si="145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6"/>
        <v>0.84008400840084008</v>
      </c>
      <c r="R1581" s="7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144"/>
        <v>40990.050069444449</v>
      </c>
      <c r="L1582" s="12">
        <f t="shared" si="145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6"/>
        <v>0</v>
      </c>
      <c r="R1582" s="7">
        <v>0</v>
      </c>
      <c r="S1582" t="str">
        <f t="shared" si="148"/>
        <v>publishing</v>
      </c>
      <c r="T1582" t="str">
        <f t="shared" si="149"/>
        <v>art books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144"/>
        <v>42325.448958333334</v>
      </c>
      <c r="L1583" s="12">
        <f t="shared" si="145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6"/>
        <v>0.5</v>
      </c>
      <c r="R1583" s="7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144"/>
        <v>42246.789965277778</v>
      </c>
      <c r="L1584" s="12">
        <f t="shared" si="145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6"/>
        <v>9.3000000000000007</v>
      </c>
      <c r="R1584" s="7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144"/>
        <v>41877.904988425929</v>
      </c>
      <c r="L1585" s="12">
        <f t="shared" si="145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6"/>
        <v>7.4999999999999997E-2</v>
      </c>
      <c r="R1585" s="7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144"/>
        <v>41779.649317129632</v>
      </c>
      <c r="L1586" s="12">
        <f t="shared" si="145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6"/>
        <v>0</v>
      </c>
      <c r="R1586" s="7">
        <v>0</v>
      </c>
      <c r="S1586" t="str">
        <f t="shared" si="148"/>
        <v>photography</v>
      </c>
      <c r="T1586" t="str">
        <f t="shared" si="149"/>
        <v>places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144"/>
        <v>42707.895462962959</v>
      </c>
      <c r="L1587" s="12">
        <f t="shared" si="145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6"/>
        <v>79</v>
      </c>
      <c r="R1587" s="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144"/>
        <v>42069.104421296302</v>
      </c>
      <c r="L1588" s="12">
        <f t="shared" si="145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6"/>
        <v>0</v>
      </c>
      <c r="R1588" s="7">
        <v>0</v>
      </c>
      <c r="S1588" t="str">
        <f t="shared" si="148"/>
        <v>photography</v>
      </c>
      <c r="T1588" t="str">
        <f t="shared" si="149"/>
        <v>places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144"/>
        <v>41956.950983796298</v>
      </c>
      <c r="L1589" s="12">
        <f t="shared" si="145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6"/>
        <v>1.3333333333333334E-2</v>
      </c>
      <c r="R1589" s="7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144"/>
        <v>42005.24998842593</v>
      </c>
      <c r="L1590" s="12">
        <f t="shared" si="145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6"/>
        <v>0</v>
      </c>
      <c r="R1590" s="7">
        <v>0</v>
      </c>
      <c r="S1590" t="str">
        <f t="shared" si="148"/>
        <v>photography</v>
      </c>
      <c r="T1590" t="str">
        <f t="shared" si="149"/>
        <v>places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144"/>
        <v>42256.984791666662</v>
      </c>
      <c r="L1591" s="12">
        <f t="shared" si="145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6"/>
        <v>0</v>
      </c>
      <c r="R1591" s="7"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144"/>
        <v>42240.857222222221</v>
      </c>
      <c r="L1592" s="12">
        <f t="shared" si="145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6"/>
        <v>1.7000000000000002</v>
      </c>
      <c r="R1592" s="7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144"/>
        <v>42433.726168981477</v>
      </c>
      <c r="L1593" s="12">
        <f t="shared" si="145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6"/>
        <v>29.228571428571428</v>
      </c>
      <c r="R1593" s="7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144"/>
        <v>42046.072743055556</v>
      </c>
      <c r="L1594" s="12">
        <f t="shared" si="145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6"/>
        <v>0</v>
      </c>
      <c r="R1594" s="7">
        <v>0</v>
      </c>
      <c r="S1594" t="str">
        <f t="shared" si="148"/>
        <v>photography</v>
      </c>
      <c r="T1594" t="str">
        <f t="shared" si="149"/>
        <v>places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144"/>
        <v>42033.845543981486</v>
      </c>
      <c r="L1595" s="12">
        <f t="shared" si="145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6"/>
        <v>1.3636363636363637E-2</v>
      </c>
      <c r="R1595" s="7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144"/>
        <v>42445.712754629625</v>
      </c>
      <c r="L1596" s="12">
        <f t="shared" si="145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6"/>
        <v>20.5</v>
      </c>
      <c r="R1596" s="7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144"/>
        <v>41780.050092592595</v>
      </c>
      <c r="L1597" s="12">
        <f t="shared" si="145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6"/>
        <v>0.27999999999999997</v>
      </c>
      <c r="R1597" s="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144"/>
        <v>41941.430196759262</v>
      </c>
      <c r="L1598" s="12">
        <f t="shared" si="145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6"/>
        <v>2.3076923076923079</v>
      </c>
      <c r="R1598" s="7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144"/>
        <v>42603.354131944448</v>
      </c>
      <c r="L1599" s="12">
        <f t="shared" si="145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6"/>
        <v>0</v>
      </c>
      <c r="R1599" s="7">
        <v>0</v>
      </c>
      <c r="S1599" t="str">
        <f t="shared" si="148"/>
        <v>photography</v>
      </c>
      <c r="T1599" t="str">
        <f t="shared" si="149"/>
        <v>places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144"/>
        <v>42151.667337962965</v>
      </c>
      <c r="L1600" s="12">
        <f t="shared" si="145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6"/>
        <v>0.125</v>
      </c>
      <c r="R1600" s="7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144"/>
        <v>42438.53907407407</v>
      </c>
      <c r="L1601" s="12">
        <f t="shared" si="145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6"/>
        <v>0</v>
      </c>
      <c r="R1601" s="7">
        <v>0</v>
      </c>
      <c r="S1601" t="str">
        <f t="shared" si="148"/>
        <v>photography</v>
      </c>
      <c r="T1601" t="str">
        <f t="shared" si="149"/>
        <v>places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144"/>
        <v>41791.057314814818</v>
      </c>
      <c r="L1602" s="12">
        <f t="shared" si="145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146"/>
        <v>7.3400000000000007</v>
      </c>
      <c r="R1602" s="7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50">(((J1603/60)/60)/24)+DATE(1970,1,1)</f>
        <v>40638.092974537038</v>
      </c>
      <c r="L1603" s="12">
        <f t="shared" ref="L1603:L1666" si="15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52">E1603/D1603*100</f>
        <v>108.2492</v>
      </c>
      <c r="R1603" s="7">
        <f t="shared" ref="R1603:R1666" si="153">E1603/N1603</f>
        <v>48.325535714285714</v>
      </c>
      <c r="S1603" t="str">
        <f t="shared" ref="S1603:S1666" si="154">LEFT(P1603, SEARCH("/",P1603,1)-1)</f>
        <v>music</v>
      </c>
      <c r="T1603" t="str">
        <f t="shared" ref="T1603:T1666" si="155">RIGHT(P1603,LEN(P1603)-SEARCH("/",P1603,SEARCH("/",P1603,1)))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50"/>
        <v>40788.297650462962</v>
      </c>
      <c r="L1604" s="12">
        <f t="shared" si="1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2"/>
        <v>100.16666666666667</v>
      </c>
      <c r="R1604" s="7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50"/>
        <v>40876.169664351852</v>
      </c>
      <c r="L1605" s="12">
        <f t="shared" si="1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2"/>
        <v>100.03299999999999</v>
      </c>
      <c r="R1605" s="7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50"/>
        <v>40945.845312500001</v>
      </c>
      <c r="L1606" s="12">
        <f t="shared" si="1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2"/>
        <v>122.10714285714286</v>
      </c>
      <c r="R1606" s="7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50"/>
        <v>40747.012881944444</v>
      </c>
      <c r="L1607" s="12">
        <f t="shared" si="1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2"/>
        <v>100.69333333333334</v>
      </c>
      <c r="R1607" s="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50"/>
        <v>40536.111550925925</v>
      </c>
      <c r="L1608" s="12">
        <f t="shared" si="1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2"/>
        <v>101.004125</v>
      </c>
      <c r="R1608" s="7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50"/>
        <v>41053.80846064815</v>
      </c>
      <c r="L1609" s="12">
        <f t="shared" si="1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2"/>
        <v>145.11000000000001</v>
      </c>
      <c r="R1609" s="7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50"/>
        <v>41607.83085648148</v>
      </c>
      <c r="L1610" s="12">
        <f t="shared" si="1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2"/>
        <v>101.25</v>
      </c>
      <c r="R1610" s="7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50"/>
        <v>40796.001261574071</v>
      </c>
      <c r="L1611" s="12">
        <f t="shared" si="1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2"/>
        <v>118.33333333333333</v>
      </c>
      <c r="R1611" s="7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50"/>
        <v>41228.924884259257</v>
      </c>
      <c r="L1612" s="12">
        <f t="shared" si="1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2"/>
        <v>271.85000000000002</v>
      </c>
      <c r="R1612" s="7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50"/>
        <v>41409.00037037037</v>
      </c>
      <c r="L1613" s="12">
        <f t="shared" si="1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2"/>
        <v>125.125</v>
      </c>
      <c r="R1613" s="7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50"/>
        <v>41246.874814814815</v>
      </c>
      <c r="L1614" s="12">
        <f t="shared" si="1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2"/>
        <v>110.00000000000001</v>
      </c>
      <c r="R1614" s="7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50"/>
        <v>41082.069467592592</v>
      </c>
      <c r="L1615" s="12">
        <f t="shared" si="1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2"/>
        <v>101.49999999999999</v>
      </c>
      <c r="R1615" s="7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50"/>
        <v>41794.981122685182</v>
      </c>
      <c r="L1616" s="12">
        <f t="shared" si="1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2"/>
        <v>102.69999999999999</v>
      </c>
      <c r="R1616" s="7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50"/>
        <v>40845.050879629627</v>
      </c>
      <c r="L1617" s="12">
        <f t="shared" si="1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2"/>
        <v>114.12500000000001</v>
      </c>
      <c r="R1617" s="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50"/>
        <v>41194.715520833335</v>
      </c>
      <c r="L1618" s="12">
        <f t="shared" si="1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2"/>
        <v>104.2</v>
      </c>
      <c r="R1618" s="7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50"/>
        <v>41546.664212962962</v>
      </c>
      <c r="L1619" s="12">
        <f t="shared" si="1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2"/>
        <v>145.85714285714286</v>
      </c>
      <c r="R1619" s="7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50"/>
        <v>41301.654340277775</v>
      </c>
      <c r="L1620" s="12">
        <f t="shared" si="1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2"/>
        <v>105.06666666666666</v>
      </c>
      <c r="R1620" s="7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50"/>
        <v>41876.18618055556</v>
      </c>
      <c r="L1621" s="12">
        <f t="shared" si="1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2"/>
        <v>133.33333333333331</v>
      </c>
      <c r="R1621" s="7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50"/>
        <v>41321.339583333334</v>
      </c>
      <c r="L1622" s="12">
        <f t="shared" si="1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2"/>
        <v>112.99999999999999</v>
      </c>
      <c r="R1622" s="7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50"/>
        <v>41003.60665509259</v>
      </c>
      <c r="L1623" s="12">
        <f t="shared" si="1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2"/>
        <v>121.2</v>
      </c>
      <c r="R1623" s="7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50"/>
        <v>41950.29483796296</v>
      </c>
      <c r="L1624" s="12">
        <f t="shared" si="1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2"/>
        <v>101.72463768115942</v>
      </c>
      <c r="R1624" s="7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50"/>
        <v>41453.688530092593</v>
      </c>
      <c r="L1625" s="12">
        <f t="shared" si="1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2"/>
        <v>101.06666666666666</v>
      </c>
      <c r="R1625" s="7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50"/>
        <v>41243.367303240739</v>
      </c>
      <c r="L1626" s="12">
        <f t="shared" si="1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2"/>
        <v>118</v>
      </c>
      <c r="R1626" s="7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50"/>
        <v>41135.699687500004</v>
      </c>
      <c r="L1627" s="12">
        <f t="shared" si="1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2"/>
        <v>155.33333333333331</v>
      </c>
      <c r="R1627" s="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50"/>
        <v>41579.847997685189</v>
      </c>
      <c r="L1628" s="12">
        <f t="shared" si="1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2"/>
        <v>101.18750000000001</v>
      </c>
      <c r="R1628" s="7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50"/>
        <v>41205.707048611112</v>
      </c>
      <c r="L1629" s="12">
        <f t="shared" si="1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2"/>
        <v>117</v>
      </c>
      <c r="R1629" s="7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50"/>
        <v>41774.737060185187</v>
      </c>
      <c r="L1630" s="12">
        <f t="shared" si="1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2"/>
        <v>100.925</v>
      </c>
      <c r="R1630" s="7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50"/>
        <v>41645.867280092592</v>
      </c>
      <c r="L1631" s="12">
        <f t="shared" si="1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2"/>
        <v>103.66666666666666</v>
      </c>
      <c r="R1631" s="7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50"/>
        <v>40939.837673611109</v>
      </c>
      <c r="L1632" s="12">
        <f t="shared" si="1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2"/>
        <v>265.25</v>
      </c>
      <c r="R1632" s="7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50"/>
        <v>41164.859502314815</v>
      </c>
      <c r="L1633" s="12">
        <f t="shared" si="1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2"/>
        <v>155.91</v>
      </c>
      <c r="R1633" s="7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50"/>
        <v>40750.340902777774</v>
      </c>
      <c r="L1634" s="12">
        <f t="shared" si="1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2"/>
        <v>101.62500000000001</v>
      </c>
      <c r="R1634" s="7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50"/>
        <v>40896.883750000001</v>
      </c>
      <c r="L1635" s="12">
        <f t="shared" si="1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2"/>
        <v>100</v>
      </c>
      <c r="R1635" s="7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50"/>
        <v>40658.189826388887</v>
      </c>
      <c r="L1636" s="12">
        <f t="shared" si="1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2"/>
        <v>100.49999999999999</v>
      </c>
      <c r="R1636" s="7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50"/>
        <v>42502.868761574078</v>
      </c>
      <c r="L1637" s="12">
        <f t="shared" si="1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2"/>
        <v>125.29999999999998</v>
      </c>
      <c r="R1637" s="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50"/>
        <v>40663.08666666667</v>
      </c>
      <c r="L1638" s="12">
        <f t="shared" si="1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2"/>
        <v>103.55555555555556</v>
      </c>
      <c r="R1638" s="7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50"/>
        <v>40122.751620370371</v>
      </c>
      <c r="L1639" s="12">
        <f t="shared" si="1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2"/>
        <v>103.8</v>
      </c>
      <c r="R1639" s="7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50"/>
        <v>41288.68712962963</v>
      </c>
      <c r="L1640" s="12">
        <f t="shared" si="1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2"/>
        <v>105</v>
      </c>
      <c r="R1640" s="7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50"/>
        <v>40941.652372685188</v>
      </c>
      <c r="L1641" s="12">
        <f t="shared" si="1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2"/>
        <v>100</v>
      </c>
      <c r="R1641" s="7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50"/>
        <v>40379.23096064815</v>
      </c>
      <c r="L1642" s="12">
        <f t="shared" si="1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2"/>
        <v>169.86</v>
      </c>
      <c r="R1642" s="7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50"/>
        <v>41962.596574074079</v>
      </c>
      <c r="L1643" s="12">
        <f t="shared" si="1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2"/>
        <v>101.4</v>
      </c>
      <c r="R1643" s="7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50"/>
        <v>40688.024618055555</v>
      </c>
      <c r="L1644" s="12">
        <f t="shared" si="1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2"/>
        <v>100</v>
      </c>
      <c r="R1644" s="7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50"/>
        <v>41146.824212962965</v>
      </c>
      <c r="L1645" s="12">
        <f t="shared" si="1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2"/>
        <v>124.70000000000002</v>
      </c>
      <c r="R1645" s="7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50"/>
        <v>41175.05972222222</v>
      </c>
      <c r="L1646" s="12">
        <f t="shared" si="1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2"/>
        <v>109.5</v>
      </c>
      <c r="R1646" s="7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50"/>
        <v>41521.617361111108</v>
      </c>
      <c r="L1647" s="12">
        <f t="shared" si="1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2"/>
        <v>110.80000000000001</v>
      </c>
      <c r="R1647" s="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50"/>
        <v>41833.450266203705</v>
      </c>
      <c r="L1648" s="12">
        <f t="shared" si="1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2"/>
        <v>110.2</v>
      </c>
      <c r="R1648" s="7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50"/>
        <v>41039.409456018519</v>
      </c>
      <c r="L1649" s="12">
        <f t="shared" si="1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2"/>
        <v>104.71999999999998</v>
      </c>
      <c r="R1649" s="7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50"/>
        <v>40592.704652777778</v>
      </c>
      <c r="L1650" s="12">
        <f t="shared" si="1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2"/>
        <v>125.26086956521738</v>
      </c>
      <c r="R1650" s="7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50"/>
        <v>41737.684664351851</v>
      </c>
      <c r="L1651" s="12">
        <f t="shared" si="1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2"/>
        <v>100.58763157894737</v>
      </c>
      <c r="R1651" s="7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50"/>
        <v>41526.435613425929</v>
      </c>
      <c r="L1652" s="12">
        <f t="shared" si="1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2"/>
        <v>141.55000000000001</v>
      </c>
      <c r="R1652" s="7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50"/>
        <v>40625.900694444441</v>
      </c>
      <c r="L1653" s="12">
        <f t="shared" si="1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2"/>
        <v>100.75</v>
      </c>
      <c r="R1653" s="7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50"/>
        <v>41572.492974537039</v>
      </c>
      <c r="L1654" s="12">
        <f t="shared" si="1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2"/>
        <v>100.66666666666666</v>
      </c>
      <c r="R1654" s="7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50"/>
        <v>40626.834444444445</v>
      </c>
      <c r="L1655" s="12">
        <f t="shared" si="1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2"/>
        <v>174.2304</v>
      </c>
      <c r="R1655" s="7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50"/>
        <v>40987.890740740739</v>
      </c>
      <c r="L1656" s="12">
        <f t="shared" si="1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2"/>
        <v>119.90909090909089</v>
      </c>
      <c r="R1656" s="7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50"/>
        <v>40974.791898148149</v>
      </c>
      <c r="L1657" s="12">
        <f t="shared" si="1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2"/>
        <v>142.86666666666667</v>
      </c>
      <c r="R1657" s="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50"/>
        <v>41226.928842592592</v>
      </c>
      <c r="L1658" s="12">
        <f t="shared" si="1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2"/>
        <v>100.33493333333334</v>
      </c>
      <c r="R1658" s="7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50"/>
        <v>41023.782037037039</v>
      </c>
      <c r="L1659" s="12">
        <f t="shared" si="1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2"/>
        <v>104.93380000000001</v>
      </c>
      <c r="R1659" s="7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50"/>
        <v>41223.22184027778</v>
      </c>
      <c r="L1660" s="12">
        <f t="shared" si="1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2"/>
        <v>132.23333333333335</v>
      </c>
      <c r="R1660" s="7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50"/>
        <v>41596.913437499999</v>
      </c>
      <c r="L1661" s="12">
        <f t="shared" si="151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2"/>
        <v>112.79999999999998</v>
      </c>
      <c r="R1661" s="7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50"/>
        <v>42459.693865740745</v>
      </c>
      <c r="L1662" s="12">
        <f t="shared" si="1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2"/>
        <v>1253.75</v>
      </c>
      <c r="R1662" s="7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50"/>
        <v>42343.998043981483</v>
      </c>
      <c r="L1663" s="12">
        <f t="shared" si="151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2"/>
        <v>102.50632911392405</v>
      </c>
      <c r="R1663" s="7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50"/>
        <v>40848.198333333334</v>
      </c>
      <c r="L1664" s="12">
        <f t="shared" si="1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2"/>
        <v>102.6375</v>
      </c>
      <c r="R1664" s="7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50"/>
        <v>42006.02207175926</v>
      </c>
      <c r="L1665" s="12">
        <f t="shared" si="1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2"/>
        <v>108</v>
      </c>
      <c r="R1665" s="7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50"/>
        <v>40939.761782407404</v>
      </c>
      <c r="L1666" s="12">
        <f t="shared" si="15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52"/>
        <v>122.40879999999999</v>
      </c>
      <c r="R1666" s="7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56">(((J1667/60)/60)/24)+DATE(1970,1,1)</f>
        <v>40564.649456018517</v>
      </c>
      <c r="L1667" s="12">
        <f t="shared" ref="L1667:L1730" si="157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58">E1667/D1667*100</f>
        <v>119.45714285714286</v>
      </c>
      <c r="R1667" s="7">
        <f t="shared" ref="R1667:R1730" si="159">E1667/N1667</f>
        <v>44.956989247311824</v>
      </c>
      <c r="S1667" t="str">
        <f t="shared" ref="S1667:S1730" si="160">LEFT(P1667, SEARCH("/",P1667,1)-1)</f>
        <v>music</v>
      </c>
      <c r="T1667" t="str">
        <f t="shared" ref="T1667:T1730" si="161">RIGHT(P1667,LEN(P1667)-SEARCH("/",P1667,SEARCH("/",P1667,1)))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56"/>
        <v>41331.253159722226</v>
      </c>
      <c r="L1668" s="12">
        <f t="shared" si="15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8"/>
        <v>160.88</v>
      </c>
      <c r="R1668" s="7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56"/>
        <v>41682.0705787037</v>
      </c>
      <c r="L1669" s="12">
        <f t="shared" si="15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8"/>
        <v>126.85294117647059</v>
      </c>
      <c r="R1669" s="7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56"/>
        <v>40845.14975694444</v>
      </c>
      <c r="L1670" s="12">
        <f t="shared" si="15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8"/>
        <v>102.6375</v>
      </c>
      <c r="R1670" s="7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56"/>
        <v>42461.885138888887</v>
      </c>
      <c r="L1671" s="12">
        <f t="shared" si="15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8"/>
        <v>139.75</v>
      </c>
      <c r="R1671" s="7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56"/>
        <v>40313.930543981485</v>
      </c>
      <c r="L1672" s="12">
        <f t="shared" si="15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8"/>
        <v>102.60000000000001</v>
      </c>
      <c r="R1672" s="7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56"/>
        <v>42553.54414351852</v>
      </c>
      <c r="L1673" s="12">
        <f t="shared" si="15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8"/>
        <v>100.67349999999999</v>
      </c>
      <c r="R1673" s="7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56"/>
        <v>41034.656597222223</v>
      </c>
      <c r="L1674" s="12">
        <f t="shared" si="15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8"/>
        <v>112.94117647058823</v>
      </c>
      <c r="R1674" s="7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56"/>
        <v>42039.878379629634</v>
      </c>
      <c r="L1675" s="12">
        <f t="shared" si="15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8"/>
        <v>128.09523809523807</v>
      </c>
      <c r="R1675" s="7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56"/>
        <v>42569.605393518519</v>
      </c>
      <c r="L1676" s="12">
        <f t="shared" si="15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8"/>
        <v>201.7</v>
      </c>
      <c r="R1676" s="7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56"/>
        <v>40802.733101851853</v>
      </c>
      <c r="L1677" s="12">
        <f t="shared" si="15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8"/>
        <v>137.416</v>
      </c>
      <c r="R1677" s="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56"/>
        <v>40973.72623842593</v>
      </c>
      <c r="L1678" s="12">
        <f t="shared" si="15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8"/>
        <v>115.33333333333333</v>
      </c>
      <c r="R1678" s="7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56"/>
        <v>42416.407129629632</v>
      </c>
      <c r="L1679" s="12">
        <f t="shared" si="15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8"/>
        <v>111.66666666666667</v>
      </c>
      <c r="R1679" s="7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56"/>
        <v>41662.854988425926</v>
      </c>
      <c r="L1680" s="12">
        <f t="shared" si="15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8"/>
        <v>118.39999999999999</v>
      </c>
      <c r="R1680" s="7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56"/>
        <v>40723.068807870368</v>
      </c>
      <c r="L1681" s="12">
        <f t="shared" si="15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8"/>
        <v>175</v>
      </c>
      <c r="R1681" s="7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56"/>
        <v>41802.757719907408</v>
      </c>
      <c r="L1682" s="12">
        <f t="shared" si="15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8"/>
        <v>117.5</v>
      </c>
      <c r="R1682" s="7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56"/>
        <v>42774.121342592596</v>
      </c>
      <c r="L1683" s="12">
        <f t="shared" si="15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8"/>
        <v>101.42212307692309</v>
      </c>
      <c r="R1683" s="7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56"/>
        <v>42779.21365740741</v>
      </c>
      <c r="L1684" s="12">
        <f t="shared" si="15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8"/>
        <v>0</v>
      </c>
      <c r="R1684" s="7">
        <v>0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56"/>
        <v>42808.781689814816</v>
      </c>
      <c r="L1685" s="12">
        <f t="shared" si="15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8"/>
        <v>21.714285714285715</v>
      </c>
      <c r="R1685" s="7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56"/>
        <v>42783.815289351856</v>
      </c>
      <c r="L1686" s="12">
        <f t="shared" si="15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8"/>
        <v>109.125</v>
      </c>
      <c r="R1686" s="7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56"/>
        <v>42788.2502662037</v>
      </c>
      <c r="L1687" s="12">
        <f t="shared" si="15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8"/>
        <v>102.85714285714285</v>
      </c>
      <c r="R1687" s="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56"/>
        <v>42792.843969907408</v>
      </c>
      <c r="L1688" s="12">
        <f t="shared" si="15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8"/>
        <v>0.36</v>
      </c>
      <c r="R1688" s="7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56"/>
        <v>42802.046817129631</v>
      </c>
      <c r="L1689" s="12">
        <f t="shared" si="157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8"/>
        <v>31.25</v>
      </c>
      <c r="R1689" s="7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56"/>
        <v>42804.534652777773</v>
      </c>
      <c r="L1690" s="12">
        <f t="shared" si="15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8"/>
        <v>44.3</v>
      </c>
      <c r="R1690" s="7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56"/>
        <v>42780.942476851851</v>
      </c>
      <c r="L1691" s="12">
        <f t="shared" si="15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8"/>
        <v>100</v>
      </c>
      <c r="R1691" s="7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56"/>
        <v>42801.43104166667</v>
      </c>
      <c r="L1692" s="12">
        <f t="shared" si="15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8"/>
        <v>25.4</v>
      </c>
      <c r="R1692" s="7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56"/>
        <v>42795.701481481476</v>
      </c>
      <c r="L1693" s="12">
        <f t="shared" si="15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8"/>
        <v>33.473333333333329</v>
      </c>
      <c r="R1693" s="7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56"/>
        <v>42788.151238425926</v>
      </c>
      <c r="L1694" s="12">
        <f t="shared" si="15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8"/>
        <v>47.8</v>
      </c>
      <c r="R1694" s="7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56"/>
        <v>42803.920277777783</v>
      </c>
      <c r="L1695" s="12">
        <f t="shared" si="15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8"/>
        <v>9.3333333333333339</v>
      </c>
      <c r="R1695" s="7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56"/>
        <v>42791.669837962967</v>
      </c>
      <c r="L1696" s="12">
        <f t="shared" si="15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8"/>
        <v>0.05</v>
      </c>
      <c r="R1696" s="7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56"/>
        <v>42801.031412037039</v>
      </c>
      <c r="L1697" s="12">
        <f t="shared" si="15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8"/>
        <v>11.708333333333334</v>
      </c>
      <c r="R1697" s="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56"/>
        <v>42796.069571759261</v>
      </c>
      <c r="L1698" s="12">
        <f t="shared" si="15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8"/>
        <v>0</v>
      </c>
      <c r="R1698" s="7">
        <v>0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56"/>
        <v>42805.032962962956</v>
      </c>
      <c r="L1699" s="12">
        <f t="shared" si="15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8"/>
        <v>20.208000000000002</v>
      </c>
      <c r="R1699" s="7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56"/>
        <v>42796.207870370374</v>
      </c>
      <c r="L1700" s="12">
        <f t="shared" si="15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8"/>
        <v>0</v>
      </c>
      <c r="R1700" s="7">
        <v>0</v>
      </c>
      <c r="S1700" t="str">
        <f t="shared" si="160"/>
        <v>music</v>
      </c>
      <c r="T1700" t="str">
        <f t="shared" si="161"/>
        <v>faith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56"/>
        <v>42806.863946759258</v>
      </c>
      <c r="L1701" s="12">
        <f t="shared" si="15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8"/>
        <v>4.2311459353574925</v>
      </c>
      <c r="R1701" s="7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56"/>
        <v>42796.071643518517</v>
      </c>
      <c r="L1702" s="12">
        <f t="shared" si="15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8"/>
        <v>26.06</v>
      </c>
      <c r="R1702" s="7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56"/>
        <v>41989.664409722223</v>
      </c>
      <c r="L1703" s="12">
        <f t="shared" si="15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8"/>
        <v>0.19801980198019803</v>
      </c>
      <c r="R1703" s="7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56"/>
        <v>42063.869791666672</v>
      </c>
      <c r="L1704" s="12">
        <f t="shared" si="157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8"/>
        <v>6.0606060606060606E-3</v>
      </c>
      <c r="R1704" s="7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56"/>
        <v>42187.281678240746</v>
      </c>
      <c r="L1705" s="12">
        <f t="shared" si="15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8"/>
        <v>1.02</v>
      </c>
      <c r="R1705" s="7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56"/>
        <v>42021.139733796299</v>
      </c>
      <c r="L1706" s="12">
        <f t="shared" si="15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8"/>
        <v>65.100000000000009</v>
      </c>
      <c r="R1706" s="7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56"/>
        <v>42245.016736111109</v>
      </c>
      <c r="L1707" s="12">
        <f t="shared" si="15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8"/>
        <v>0</v>
      </c>
      <c r="R1707" s="7">
        <v>0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56"/>
        <v>42179.306388888886</v>
      </c>
      <c r="L1708" s="12">
        <f t="shared" si="15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8"/>
        <v>0</v>
      </c>
      <c r="R1708" s="7">
        <v>0</v>
      </c>
      <c r="S1708" t="str">
        <f t="shared" si="160"/>
        <v>music</v>
      </c>
      <c r="T1708" t="str">
        <f t="shared" si="161"/>
        <v>faith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56"/>
        <v>42427.721006944441</v>
      </c>
      <c r="L1709" s="12">
        <f t="shared" si="15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8"/>
        <v>9.74</v>
      </c>
      <c r="R1709" s="7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56"/>
        <v>42451.866967592592</v>
      </c>
      <c r="L1710" s="12">
        <f t="shared" si="15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8"/>
        <v>0</v>
      </c>
      <c r="R1710" s="7">
        <v>0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56"/>
        <v>41841.56381944444</v>
      </c>
      <c r="L1711" s="12">
        <f t="shared" si="15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8"/>
        <v>4.8571428571428568</v>
      </c>
      <c r="R1711" s="7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56"/>
        <v>42341.59129629629</v>
      </c>
      <c r="L1712" s="12">
        <f t="shared" si="15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8"/>
        <v>0.67999999999999994</v>
      </c>
      <c r="R1712" s="7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56"/>
        <v>41852.646226851852</v>
      </c>
      <c r="L1713" s="12">
        <f t="shared" si="15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8"/>
        <v>10.5</v>
      </c>
      <c r="R1713" s="7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56"/>
        <v>42125.913807870369</v>
      </c>
      <c r="L1714" s="12">
        <f t="shared" si="15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8"/>
        <v>0</v>
      </c>
      <c r="R1714" s="7">
        <v>0</v>
      </c>
      <c r="S1714" t="str">
        <f t="shared" si="160"/>
        <v>music</v>
      </c>
      <c r="T1714" t="str">
        <f t="shared" si="161"/>
        <v>faith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56"/>
        <v>41887.801064814819</v>
      </c>
      <c r="L1715" s="12">
        <f t="shared" si="15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8"/>
        <v>1.6666666666666667</v>
      </c>
      <c r="R1715" s="7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56"/>
        <v>42095.918530092589</v>
      </c>
      <c r="L1716" s="12">
        <f t="shared" si="15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8"/>
        <v>7.8680000000000003</v>
      </c>
      <c r="R1716" s="7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56"/>
        <v>42064.217418981483</v>
      </c>
      <c r="L1717" s="12">
        <f t="shared" si="15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8"/>
        <v>0.22</v>
      </c>
      <c r="R1717" s="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56"/>
        <v>42673.577534722222</v>
      </c>
      <c r="L1718" s="12">
        <f t="shared" si="15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8"/>
        <v>7.5</v>
      </c>
      <c r="R1718" s="7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56"/>
        <v>42460.98192129629</v>
      </c>
      <c r="L1719" s="12">
        <f t="shared" si="15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8"/>
        <v>42.725880551301685</v>
      </c>
      <c r="R1719" s="7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56"/>
        <v>42460.610520833332</v>
      </c>
      <c r="L1720" s="12">
        <f t="shared" si="15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8"/>
        <v>0.2142857142857143</v>
      </c>
      <c r="R1720" s="7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56"/>
        <v>41869.534618055557</v>
      </c>
      <c r="L1721" s="12">
        <f t="shared" si="15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8"/>
        <v>0.87500000000000011</v>
      </c>
      <c r="R1721" s="7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56"/>
        <v>41922.783229166671</v>
      </c>
      <c r="L1722" s="12">
        <f t="shared" si="15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8"/>
        <v>5.625</v>
      </c>
      <c r="R1722" s="7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56"/>
        <v>42319.461377314816</v>
      </c>
      <c r="L1723" s="12">
        <f t="shared" si="15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8"/>
        <v>0</v>
      </c>
      <c r="R1723" s="7">
        <v>0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56"/>
        <v>42425.960983796293</v>
      </c>
      <c r="L1724" s="12">
        <f t="shared" si="15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8"/>
        <v>3.4722222222222224E-2</v>
      </c>
      <c r="R1724" s="7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56"/>
        <v>42129.82540509259</v>
      </c>
      <c r="L1725" s="12">
        <f t="shared" si="157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8"/>
        <v>6.5</v>
      </c>
      <c r="R1725" s="7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56"/>
        <v>41912.932430555556</v>
      </c>
      <c r="L1726" s="12">
        <f t="shared" si="15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8"/>
        <v>0.58333333333333337</v>
      </c>
      <c r="R1726" s="7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56"/>
        <v>41845.968159722222</v>
      </c>
      <c r="L1727" s="12">
        <f t="shared" si="15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8"/>
        <v>10.181818181818182</v>
      </c>
      <c r="R1727" s="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56"/>
        <v>41788.919722222221</v>
      </c>
      <c r="L1728" s="12">
        <f t="shared" si="15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8"/>
        <v>33.784615384615385</v>
      </c>
      <c r="R1728" s="7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56"/>
        <v>42044.927974537044</v>
      </c>
      <c r="L1729" s="12">
        <f t="shared" si="15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8"/>
        <v>3.3333333333333333E-2</v>
      </c>
      <c r="R1729" s="7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56"/>
        <v>42268.625856481478</v>
      </c>
      <c r="L1730" s="12">
        <f t="shared" si="15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58"/>
        <v>68.400000000000006</v>
      </c>
      <c r="R1730" s="7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62">(((J1731/60)/60)/24)+DATE(1970,1,1)</f>
        <v>42471.052152777775</v>
      </c>
      <c r="L1731" s="12">
        <f t="shared" ref="L1731:L1794" si="163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64">E1731/D1731*100</f>
        <v>0</v>
      </c>
      <c r="R1731" s="7">
        <v>0</v>
      </c>
      <c r="S1731" t="str">
        <f t="shared" ref="S1731:S1794" si="165">LEFT(P1731, SEARCH("/",P1731,1)-1)</f>
        <v>music</v>
      </c>
      <c r="T1731" t="str">
        <f t="shared" ref="T1731:T1794" si="166">RIGHT(P1731,LEN(P1731)-SEARCH("/",P1731,SEARCH("/",P1731,1)))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62"/>
        <v>42272.087766203709</v>
      </c>
      <c r="L1732" s="12">
        <f t="shared" si="163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4"/>
        <v>0</v>
      </c>
      <c r="R1732" s="7">
        <v>0</v>
      </c>
      <c r="S1732" t="str">
        <f t="shared" si="165"/>
        <v>music</v>
      </c>
      <c r="T1732" t="str">
        <f t="shared" si="166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62"/>
        <v>42152.906851851847</v>
      </c>
      <c r="L1733" s="12">
        <f t="shared" si="163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4"/>
        <v>0</v>
      </c>
      <c r="R1733" s="7">
        <v>0</v>
      </c>
      <c r="S1733" t="str">
        <f t="shared" si="165"/>
        <v>music</v>
      </c>
      <c r="T1733" t="str">
        <f t="shared" si="166"/>
        <v>faith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62"/>
        <v>42325.683807870373</v>
      </c>
      <c r="L1734" s="12">
        <f t="shared" si="163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4"/>
        <v>0</v>
      </c>
      <c r="R1734" s="7">
        <v>0</v>
      </c>
      <c r="S1734" t="str">
        <f t="shared" si="165"/>
        <v>music</v>
      </c>
      <c r="T1734" t="str">
        <f t="shared" si="166"/>
        <v>faith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62"/>
        <v>42614.675625000003</v>
      </c>
      <c r="L1735" s="12">
        <f t="shared" si="163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4"/>
        <v>0</v>
      </c>
      <c r="R1735" s="7">
        <v>0</v>
      </c>
      <c r="S1735" t="str">
        <f t="shared" si="165"/>
        <v>music</v>
      </c>
      <c r="T1735" t="str">
        <f t="shared" si="166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62"/>
        <v>42102.036527777775</v>
      </c>
      <c r="L1736" s="12">
        <f t="shared" si="163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4"/>
        <v>2.2222222222222223E-2</v>
      </c>
      <c r="R1736" s="7">
        <f t="shared" ref="R1731:R1794" si="167">E1736/N1736</f>
        <v>1</v>
      </c>
      <c r="S1736" t="str">
        <f t="shared" si="165"/>
        <v>music</v>
      </c>
      <c r="T1736" t="str">
        <f t="shared" si="166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62"/>
        <v>42559.814178240747</v>
      </c>
      <c r="L1737" s="12">
        <f t="shared" si="163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4"/>
        <v>11</v>
      </c>
      <c r="R1737" s="7">
        <f t="shared" si="167"/>
        <v>55</v>
      </c>
      <c r="S1737" t="str">
        <f t="shared" si="165"/>
        <v>music</v>
      </c>
      <c r="T1737" t="str">
        <f t="shared" si="166"/>
        <v>faith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62"/>
        <v>42286.861493055556</v>
      </c>
      <c r="L1738" s="12">
        <f t="shared" si="163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4"/>
        <v>0.73333333333333328</v>
      </c>
      <c r="R1738" s="7">
        <f t="shared" si="167"/>
        <v>22</v>
      </c>
      <c r="S1738" t="str">
        <f t="shared" si="165"/>
        <v>music</v>
      </c>
      <c r="T1738" t="str">
        <f t="shared" si="166"/>
        <v>faith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62"/>
        <v>42175.948981481488</v>
      </c>
      <c r="L1739" s="12">
        <f t="shared" si="163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4"/>
        <v>21.25</v>
      </c>
      <c r="R1739" s="7">
        <f t="shared" si="167"/>
        <v>56.666666666666664</v>
      </c>
      <c r="S1739" t="str">
        <f t="shared" si="165"/>
        <v>music</v>
      </c>
      <c r="T1739" t="str">
        <f t="shared" si="166"/>
        <v>faith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62"/>
        <v>41884.874328703707</v>
      </c>
      <c r="L1740" s="12">
        <f t="shared" si="163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4"/>
        <v>0.4</v>
      </c>
      <c r="R1740" s="7">
        <f t="shared" si="167"/>
        <v>20</v>
      </c>
      <c r="S1740" t="str">
        <f t="shared" si="165"/>
        <v>music</v>
      </c>
      <c r="T1740" t="str">
        <f t="shared" si="166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62"/>
        <v>42435.874212962968</v>
      </c>
      <c r="L1741" s="12">
        <f t="shared" si="163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4"/>
        <v>0.1</v>
      </c>
      <c r="R1741" s="7">
        <f t="shared" si="167"/>
        <v>1</v>
      </c>
      <c r="S1741" t="str">
        <f t="shared" si="165"/>
        <v>music</v>
      </c>
      <c r="T1741" t="str">
        <f t="shared" si="166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62"/>
        <v>42171.817384259266</v>
      </c>
      <c r="L1742" s="12">
        <f t="shared" si="163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4"/>
        <v>0</v>
      </c>
      <c r="R1742" s="7">
        <v>0</v>
      </c>
      <c r="S1742" t="str">
        <f t="shared" si="165"/>
        <v>music</v>
      </c>
      <c r="T1742" t="str">
        <f t="shared" si="166"/>
        <v>faith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62"/>
        <v>42120.628136574072</v>
      </c>
      <c r="L1743" s="12">
        <f t="shared" si="163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4"/>
        <v>110.83333333333334</v>
      </c>
      <c r="R1743" s="7">
        <f t="shared" si="167"/>
        <v>25.576923076923077</v>
      </c>
      <c r="S1743" t="str">
        <f t="shared" si="165"/>
        <v>photography</v>
      </c>
      <c r="T1743" t="str">
        <f t="shared" si="166"/>
        <v>photobooks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62"/>
        <v>42710.876967592587</v>
      </c>
      <c r="L1744" s="12">
        <f t="shared" si="163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4"/>
        <v>108.74999999999999</v>
      </c>
      <c r="R1744" s="7">
        <f t="shared" si="167"/>
        <v>63.970588235294116</v>
      </c>
      <c r="S1744" t="str">
        <f t="shared" si="165"/>
        <v>photography</v>
      </c>
      <c r="T1744" t="str">
        <f t="shared" si="166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62"/>
        <v>42586.925636574073</v>
      </c>
      <c r="L1745" s="12">
        <f t="shared" si="163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4"/>
        <v>100.41666666666667</v>
      </c>
      <c r="R1745" s="7">
        <f t="shared" si="167"/>
        <v>89.925373134328353</v>
      </c>
      <c r="S1745" t="str">
        <f t="shared" si="165"/>
        <v>photography</v>
      </c>
      <c r="T1745" t="str">
        <f t="shared" si="166"/>
        <v>photobooks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62"/>
        <v>42026.605057870373</v>
      </c>
      <c r="L1746" s="12">
        <f t="shared" si="163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4"/>
        <v>118.45454545454545</v>
      </c>
      <c r="R1746" s="7">
        <f t="shared" si="167"/>
        <v>93.071428571428569</v>
      </c>
      <c r="S1746" t="str">
        <f t="shared" si="165"/>
        <v>photography</v>
      </c>
      <c r="T1746" t="str">
        <f t="shared" si="166"/>
        <v>photobooks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62"/>
        <v>42690.259699074071</v>
      </c>
      <c r="L1747" s="12">
        <f t="shared" si="163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4"/>
        <v>114.01428571428571</v>
      </c>
      <c r="R1747" s="7">
        <f t="shared" si="167"/>
        <v>89.674157303370791</v>
      </c>
      <c r="S1747" t="str">
        <f t="shared" si="165"/>
        <v>photography</v>
      </c>
      <c r="T1747" t="str">
        <f t="shared" si="166"/>
        <v>photobooks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62"/>
        <v>42668.176701388889</v>
      </c>
      <c r="L1748" s="12">
        <f t="shared" si="163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4"/>
        <v>148.10000000000002</v>
      </c>
      <c r="R1748" s="7">
        <f t="shared" si="167"/>
        <v>207.61682242990653</v>
      </c>
      <c r="S1748" t="str">
        <f t="shared" si="165"/>
        <v>photography</v>
      </c>
      <c r="T1748" t="str">
        <f t="shared" si="166"/>
        <v>photobooks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62"/>
        <v>42292.435532407413</v>
      </c>
      <c r="L1749" s="12">
        <f t="shared" si="163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4"/>
        <v>104.95555555555556</v>
      </c>
      <c r="R1749" s="7">
        <f t="shared" si="167"/>
        <v>59.408805031446541</v>
      </c>
      <c r="S1749" t="str">
        <f t="shared" si="165"/>
        <v>photography</v>
      </c>
      <c r="T1749" t="str">
        <f t="shared" si="166"/>
        <v>photobooks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62"/>
        <v>42219.950729166667</v>
      </c>
      <c r="L1750" s="12">
        <f t="shared" si="163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4"/>
        <v>129.94800000000001</v>
      </c>
      <c r="R1750" s="7">
        <f t="shared" si="167"/>
        <v>358.97237569060775</v>
      </c>
      <c r="S1750" t="str">
        <f t="shared" si="165"/>
        <v>photography</v>
      </c>
      <c r="T1750" t="str">
        <f t="shared" si="166"/>
        <v>photobooks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62"/>
        <v>42758.975937499999</v>
      </c>
      <c r="L1751" s="12">
        <f t="shared" si="163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4"/>
        <v>123.48756218905473</v>
      </c>
      <c r="R1751" s="7">
        <f t="shared" si="167"/>
        <v>94.736641221374043</v>
      </c>
      <c r="S1751" t="str">
        <f t="shared" si="165"/>
        <v>photography</v>
      </c>
      <c r="T1751" t="str">
        <f t="shared" si="166"/>
        <v>photobooks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62"/>
        <v>42454.836851851855</v>
      </c>
      <c r="L1752" s="12">
        <f t="shared" si="163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4"/>
        <v>201.62</v>
      </c>
      <c r="R1752" s="7">
        <f t="shared" si="167"/>
        <v>80.647999999999996</v>
      </c>
      <c r="S1752" t="str">
        <f t="shared" si="165"/>
        <v>photography</v>
      </c>
      <c r="T1752" t="str">
        <f t="shared" si="166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62"/>
        <v>42052.7815162037</v>
      </c>
      <c r="L1753" s="12">
        <f t="shared" si="163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4"/>
        <v>102.89999999999999</v>
      </c>
      <c r="R1753" s="7">
        <f t="shared" si="167"/>
        <v>168.68852459016392</v>
      </c>
      <c r="S1753" t="str">
        <f t="shared" si="165"/>
        <v>photography</v>
      </c>
      <c r="T1753" t="str">
        <f t="shared" si="166"/>
        <v>photobooks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62"/>
        <v>42627.253263888888</v>
      </c>
      <c r="L1754" s="12">
        <f t="shared" si="163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4"/>
        <v>260.16666666666663</v>
      </c>
      <c r="R1754" s="7">
        <f t="shared" si="167"/>
        <v>34.68888888888889</v>
      </c>
      <c r="S1754" t="str">
        <f t="shared" si="165"/>
        <v>photography</v>
      </c>
      <c r="T1754" t="str">
        <f t="shared" si="166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62"/>
        <v>42420.74962962963</v>
      </c>
      <c r="L1755" s="12">
        <f t="shared" si="163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4"/>
        <v>108</v>
      </c>
      <c r="R1755" s="7">
        <f t="shared" si="167"/>
        <v>462.85714285714283</v>
      </c>
      <c r="S1755" t="str">
        <f t="shared" si="165"/>
        <v>photography</v>
      </c>
      <c r="T1755" t="str">
        <f t="shared" si="166"/>
        <v>photobooks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62"/>
        <v>42067.876770833333</v>
      </c>
      <c r="L1756" s="12">
        <f t="shared" si="163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4"/>
        <v>110.52941176470587</v>
      </c>
      <c r="R1756" s="7">
        <f t="shared" si="167"/>
        <v>104.38888888888889</v>
      </c>
      <c r="S1756" t="str">
        <f t="shared" si="165"/>
        <v>photography</v>
      </c>
      <c r="T1756" t="str">
        <f t="shared" si="166"/>
        <v>photobooks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62"/>
        <v>42252.788900462961</v>
      </c>
      <c r="L1757" s="12">
        <f t="shared" si="163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4"/>
        <v>120</v>
      </c>
      <c r="R1757" s="7">
        <f t="shared" si="167"/>
        <v>7.5</v>
      </c>
      <c r="S1757" t="str">
        <f t="shared" si="165"/>
        <v>photography</v>
      </c>
      <c r="T1757" t="str">
        <f t="shared" si="166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62"/>
        <v>42571.167465277773</v>
      </c>
      <c r="L1758" s="12">
        <f t="shared" si="163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4"/>
        <v>102.82909090909091</v>
      </c>
      <c r="R1758" s="7">
        <f t="shared" si="167"/>
        <v>47.13</v>
      </c>
      <c r="S1758" t="str">
        <f t="shared" si="165"/>
        <v>photography</v>
      </c>
      <c r="T1758" t="str">
        <f t="shared" si="166"/>
        <v>photobooks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62"/>
        <v>42733.827349537038</v>
      </c>
      <c r="L1759" s="12">
        <f t="shared" si="163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4"/>
        <v>115.99999999999999</v>
      </c>
      <c r="R1759" s="7">
        <f t="shared" si="167"/>
        <v>414.28571428571428</v>
      </c>
      <c r="S1759" t="str">
        <f t="shared" si="165"/>
        <v>photography</v>
      </c>
      <c r="T1759" t="str">
        <f t="shared" si="166"/>
        <v>photobooks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62"/>
        <v>42505.955925925926</v>
      </c>
      <c r="L1760" s="12">
        <f t="shared" si="163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4"/>
        <v>114.7</v>
      </c>
      <c r="R1760" s="7">
        <f t="shared" si="167"/>
        <v>42.481481481481481</v>
      </c>
      <c r="S1760" t="str">
        <f t="shared" si="165"/>
        <v>photography</v>
      </c>
      <c r="T1760" t="str">
        <f t="shared" si="166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62"/>
        <v>42068.829039351855</v>
      </c>
      <c r="L1761" s="12">
        <f t="shared" si="163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4"/>
        <v>106.60000000000001</v>
      </c>
      <c r="R1761" s="7">
        <f t="shared" si="167"/>
        <v>108.77551020408163</v>
      </c>
      <c r="S1761" t="str">
        <f t="shared" si="165"/>
        <v>photography</v>
      </c>
      <c r="T1761" t="str">
        <f t="shared" si="166"/>
        <v>photobooks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62"/>
        <v>42405.67260416667</v>
      </c>
      <c r="L1762" s="12">
        <f t="shared" si="163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4"/>
        <v>165.44</v>
      </c>
      <c r="R1762" s="7">
        <f t="shared" si="167"/>
        <v>81.098039215686271</v>
      </c>
      <c r="S1762" t="str">
        <f t="shared" si="165"/>
        <v>photography</v>
      </c>
      <c r="T1762" t="str">
        <f t="shared" si="166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62"/>
        <v>42209.567824074074</v>
      </c>
      <c r="L1763" s="12">
        <f t="shared" si="163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4"/>
        <v>155</v>
      </c>
      <c r="R1763" s="7">
        <f t="shared" si="167"/>
        <v>51.666666666666664</v>
      </c>
      <c r="S1763" t="str">
        <f t="shared" si="165"/>
        <v>photography</v>
      </c>
      <c r="T1763" t="str">
        <f t="shared" si="166"/>
        <v>photobooks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62"/>
        <v>42410.982002314813</v>
      </c>
      <c r="L1764" s="12">
        <f t="shared" si="163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4"/>
        <v>885</v>
      </c>
      <c r="R1764" s="7">
        <f t="shared" si="167"/>
        <v>35.4</v>
      </c>
      <c r="S1764" t="str">
        <f t="shared" si="165"/>
        <v>photography</v>
      </c>
      <c r="T1764" t="str">
        <f t="shared" si="166"/>
        <v>photobooks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62"/>
        <v>42636.868518518517</v>
      </c>
      <c r="L1765" s="12">
        <f t="shared" si="163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4"/>
        <v>101.90833333333333</v>
      </c>
      <c r="R1765" s="7">
        <f t="shared" si="167"/>
        <v>103.63559322033899</v>
      </c>
      <c r="S1765" t="str">
        <f t="shared" si="165"/>
        <v>photography</v>
      </c>
      <c r="T1765" t="str">
        <f t="shared" si="166"/>
        <v>photobooks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62"/>
        <v>41825.485868055555</v>
      </c>
      <c r="L1766" s="12">
        <f t="shared" si="163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4"/>
        <v>19.600000000000001</v>
      </c>
      <c r="R1766" s="7">
        <f t="shared" si="167"/>
        <v>55.282051282051285</v>
      </c>
      <c r="S1766" t="str">
        <f t="shared" si="165"/>
        <v>photography</v>
      </c>
      <c r="T1766" t="str">
        <f t="shared" si="166"/>
        <v>photobooks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62"/>
        <v>41834.980462962965</v>
      </c>
      <c r="L1767" s="12">
        <f t="shared" si="163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4"/>
        <v>59.467839999999995</v>
      </c>
      <c r="R1767" s="7">
        <f t="shared" si="167"/>
        <v>72.16970873786407</v>
      </c>
      <c r="S1767" t="str">
        <f t="shared" si="165"/>
        <v>photography</v>
      </c>
      <c r="T1767" t="str">
        <f t="shared" si="166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62"/>
        <v>41855.859814814816</v>
      </c>
      <c r="L1768" s="12">
        <f t="shared" si="163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4"/>
        <v>0</v>
      </c>
      <c r="R1768" s="7">
        <v>0</v>
      </c>
      <c r="S1768" t="str">
        <f t="shared" si="165"/>
        <v>photography</v>
      </c>
      <c r="T1768" t="str">
        <f t="shared" si="166"/>
        <v>photobooks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62"/>
        <v>41824.658379629633</v>
      </c>
      <c r="L1769" s="12">
        <f t="shared" si="163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4"/>
        <v>45.72</v>
      </c>
      <c r="R1769" s="7">
        <f t="shared" si="167"/>
        <v>58.615384615384613</v>
      </c>
      <c r="S1769" t="str">
        <f t="shared" si="165"/>
        <v>photography</v>
      </c>
      <c r="T1769" t="str">
        <f t="shared" si="166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62"/>
        <v>41849.560694444444</v>
      </c>
      <c r="L1770" s="12">
        <f t="shared" si="163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4"/>
        <v>3.74</v>
      </c>
      <c r="R1770" s="7">
        <f t="shared" si="167"/>
        <v>12.466666666666667</v>
      </c>
      <c r="S1770" t="str">
        <f t="shared" si="165"/>
        <v>photography</v>
      </c>
      <c r="T1770" t="str">
        <f t="shared" si="166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62"/>
        <v>41987.818969907406</v>
      </c>
      <c r="L1771" s="12">
        <f t="shared" si="163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4"/>
        <v>2.7025000000000001</v>
      </c>
      <c r="R1771" s="7">
        <f t="shared" si="167"/>
        <v>49.136363636363633</v>
      </c>
      <c r="S1771" t="str">
        <f t="shared" si="165"/>
        <v>photography</v>
      </c>
      <c r="T1771" t="str">
        <f t="shared" si="166"/>
        <v>photobooks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62"/>
        <v>41891.780023148152</v>
      </c>
      <c r="L1772" s="12">
        <f t="shared" si="163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4"/>
        <v>56.51428571428572</v>
      </c>
      <c r="R1772" s="7">
        <f t="shared" si="167"/>
        <v>150.5</v>
      </c>
      <c r="S1772" t="str">
        <f t="shared" si="165"/>
        <v>photography</v>
      </c>
      <c r="T1772" t="str">
        <f t="shared" si="166"/>
        <v>photobooks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62"/>
        <v>41905.979629629634</v>
      </c>
      <c r="L1773" s="12">
        <f t="shared" si="163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4"/>
        <v>21.30952380952381</v>
      </c>
      <c r="R1773" s="7">
        <f t="shared" si="167"/>
        <v>35.799999999999997</v>
      </c>
      <c r="S1773" t="str">
        <f t="shared" si="165"/>
        <v>photography</v>
      </c>
      <c r="T1773" t="str">
        <f t="shared" si="166"/>
        <v>photobooks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62"/>
        <v>41766.718009259261</v>
      </c>
      <c r="L1774" s="12">
        <f t="shared" si="163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4"/>
        <v>15.6</v>
      </c>
      <c r="R1774" s="7">
        <f t="shared" si="167"/>
        <v>45.157894736842103</v>
      </c>
      <c r="S1774" t="str">
        <f t="shared" si="165"/>
        <v>photography</v>
      </c>
      <c r="T1774" t="str">
        <f t="shared" si="166"/>
        <v>photobooks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62"/>
        <v>41978.760393518518</v>
      </c>
      <c r="L1775" s="12">
        <f t="shared" si="163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4"/>
        <v>6.2566666666666677</v>
      </c>
      <c r="R1775" s="7">
        <f t="shared" si="167"/>
        <v>98.78947368421052</v>
      </c>
      <c r="S1775" t="str">
        <f t="shared" si="165"/>
        <v>photography</v>
      </c>
      <c r="T1775" t="str">
        <f t="shared" si="166"/>
        <v>photobooks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62"/>
        <v>41930.218657407408</v>
      </c>
      <c r="L1776" s="12">
        <f t="shared" si="163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4"/>
        <v>45.92</v>
      </c>
      <c r="R1776" s="7">
        <f t="shared" si="167"/>
        <v>88.307692307692307</v>
      </c>
      <c r="S1776" t="str">
        <f t="shared" si="165"/>
        <v>photography</v>
      </c>
      <c r="T1776" t="str">
        <f t="shared" si="166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62"/>
        <v>41891.976388888892</v>
      </c>
      <c r="L1777" s="12">
        <f t="shared" si="163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4"/>
        <v>65.101538461538468</v>
      </c>
      <c r="R1777" s="7">
        <f t="shared" si="167"/>
        <v>170.62903225806451</v>
      </c>
      <c r="S1777" t="str">
        <f t="shared" si="165"/>
        <v>photography</v>
      </c>
      <c r="T1777" t="str">
        <f t="shared" si="166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62"/>
        <v>41905.95684027778</v>
      </c>
      <c r="L1778" s="12">
        <f t="shared" si="163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4"/>
        <v>6.7</v>
      </c>
      <c r="R1778" s="7">
        <f t="shared" si="167"/>
        <v>83.75</v>
      </c>
      <c r="S1778" t="str">
        <f t="shared" si="165"/>
        <v>photography</v>
      </c>
      <c r="T1778" t="str">
        <f t="shared" si="166"/>
        <v>photobooks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62"/>
        <v>42025.357094907406</v>
      </c>
      <c r="L1779" s="12">
        <f t="shared" si="163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4"/>
        <v>13.5625</v>
      </c>
      <c r="R1779" s="7">
        <f t="shared" si="167"/>
        <v>65.099999999999994</v>
      </c>
      <c r="S1779" t="str">
        <f t="shared" si="165"/>
        <v>photography</v>
      </c>
      <c r="T1779" t="str">
        <f t="shared" si="166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62"/>
        <v>42045.86336805555</v>
      </c>
      <c r="L1780" s="12">
        <f t="shared" si="163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4"/>
        <v>1.9900000000000002</v>
      </c>
      <c r="R1780" s="7">
        <f t="shared" si="167"/>
        <v>66.333333333333329</v>
      </c>
      <c r="S1780" t="str">
        <f t="shared" si="165"/>
        <v>photography</v>
      </c>
      <c r="T1780" t="str">
        <f t="shared" si="166"/>
        <v>photobooks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62"/>
        <v>42585.691898148143</v>
      </c>
      <c r="L1781" s="12">
        <f t="shared" si="163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4"/>
        <v>36.236363636363642</v>
      </c>
      <c r="R1781" s="7">
        <f t="shared" si="167"/>
        <v>104.89473684210526</v>
      </c>
      <c r="S1781" t="str">
        <f t="shared" si="165"/>
        <v>photography</v>
      </c>
      <c r="T1781" t="str">
        <f t="shared" si="166"/>
        <v>photobooks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62"/>
        <v>42493.600810185191</v>
      </c>
      <c r="L1782" s="12">
        <f t="shared" si="163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4"/>
        <v>39.743333333333339</v>
      </c>
      <c r="R1782" s="7">
        <f t="shared" si="167"/>
        <v>78.440789473684205</v>
      </c>
      <c r="S1782" t="str">
        <f t="shared" si="165"/>
        <v>photography</v>
      </c>
      <c r="T1782" t="str">
        <f t="shared" si="166"/>
        <v>photobooks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62"/>
        <v>42597.617418981477</v>
      </c>
      <c r="L1783" s="12">
        <f t="shared" si="163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4"/>
        <v>25.763636363636365</v>
      </c>
      <c r="R1783" s="7">
        <f t="shared" si="167"/>
        <v>59.041666666666664</v>
      </c>
      <c r="S1783" t="str">
        <f t="shared" si="165"/>
        <v>photography</v>
      </c>
      <c r="T1783" t="str">
        <f t="shared" si="166"/>
        <v>photobooks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62"/>
        <v>42388.575104166666</v>
      </c>
      <c r="L1784" s="12">
        <f t="shared" si="163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4"/>
        <v>15.491428571428573</v>
      </c>
      <c r="R1784" s="7">
        <f t="shared" si="167"/>
        <v>71.34210526315789</v>
      </c>
      <c r="S1784" t="str">
        <f t="shared" si="165"/>
        <v>photography</v>
      </c>
      <c r="T1784" t="str">
        <f t="shared" si="166"/>
        <v>photobooks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62"/>
        <v>42115.949976851851</v>
      </c>
      <c r="L1785" s="12">
        <f t="shared" si="163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4"/>
        <v>23.692499999999999</v>
      </c>
      <c r="R1785" s="7">
        <f t="shared" si="167"/>
        <v>51.227027027027027</v>
      </c>
      <c r="S1785" t="str">
        <f t="shared" si="165"/>
        <v>photography</v>
      </c>
      <c r="T1785" t="str">
        <f t="shared" si="166"/>
        <v>photobooks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62"/>
        <v>42003.655555555553</v>
      </c>
      <c r="L1786" s="12">
        <f t="shared" si="163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4"/>
        <v>39.76</v>
      </c>
      <c r="R1786" s="7">
        <f t="shared" si="167"/>
        <v>60.242424242424242</v>
      </c>
      <c r="S1786" t="str">
        <f t="shared" si="165"/>
        <v>photography</v>
      </c>
      <c r="T1786" t="str">
        <f t="shared" si="166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62"/>
        <v>41897.134895833333</v>
      </c>
      <c r="L1787" s="12">
        <f t="shared" si="163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4"/>
        <v>20.220833333333331</v>
      </c>
      <c r="R1787" s="7">
        <f t="shared" si="167"/>
        <v>44.935185185185183</v>
      </c>
      <c r="S1787" t="str">
        <f t="shared" si="165"/>
        <v>photography</v>
      </c>
      <c r="T1787" t="str">
        <f t="shared" si="166"/>
        <v>photobooks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62"/>
        <v>41958.550659722227</v>
      </c>
      <c r="L1788" s="12">
        <f t="shared" si="163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4"/>
        <v>47.631578947368418</v>
      </c>
      <c r="R1788" s="7">
        <f t="shared" si="167"/>
        <v>31.206896551724139</v>
      </c>
      <c r="S1788" t="str">
        <f t="shared" si="165"/>
        <v>photography</v>
      </c>
      <c r="T1788" t="str">
        <f t="shared" si="166"/>
        <v>photobooks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62"/>
        <v>42068.65552083333</v>
      </c>
      <c r="L1789" s="12">
        <f t="shared" si="163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4"/>
        <v>15.329999999999998</v>
      </c>
      <c r="R1789" s="7">
        <f t="shared" si="167"/>
        <v>63.875</v>
      </c>
      <c r="S1789" t="str">
        <f t="shared" si="165"/>
        <v>photography</v>
      </c>
      <c r="T1789" t="str">
        <f t="shared" si="166"/>
        <v>photobooks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62"/>
        <v>41913.94840277778</v>
      </c>
      <c r="L1790" s="12">
        <f t="shared" si="163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4"/>
        <v>1.3818181818181818</v>
      </c>
      <c r="R1790" s="7">
        <f t="shared" si="167"/>
        <v>19</v>
      </c>
      <c r="S1790" t="str">
        <f t="shared" si="165"/>
        <v>photography</v>
      </c>
      <c r="T1790" t="str">
        <f t="shared" si="166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62"/>
        <v>41956.250034722223</v>
      </c>
      <c r="L1791" s="12">
        <f t="shared" si="163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4"/>
        <v>0.5</v>
      </c>
      <c r="R1791" s="7">
        <f t="shared" si="167"/>
        <v>10</v>
      </c>
      <c r="S1791" t="str">
        <f t="shared" si="165"/>
        <v>photography</v>
      </c>
      <c r="T1791" t="str">
        <f t="shared" si="166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62"/>
        <v>42010.674513888895</v>
      </c>
      <c r="L1792" s="12">
        <f t="shared" si="163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4"/>
        <v>4.957575757575758</v>
      </c>
      <c r="R1792" s="7">
        <f t="shared" si="167"/>
        <v>109.06666666666666</v>
      </c>
      <c r="S1792" t="str">
        <f t="shared" si="165"/>
        <v>photography</v>
      </c>
      <c r="T1792" t="str">
        <f t="shared" si="166"/>
        <v>photobooks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62"/>
        <v>41973.740335648152</v>
      </c>
      <c r="L1793" s="12">
        <f t="shared" si="163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4"/>
        <v>3.5666666666666664</v>
      </c>
      <c r="R1793" s="7">
        <f t="shared" si="167"/>
        <v>26.75</v>
      </c>
      <c r="S1793" t="str">
        <f t="shared" si="165"/>
        <v>photography</v>
      </c>
      <c r="T1793" t="str">
        <f t="shared" si="166"/>
        <v>photobooks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62"/>
        <v>42189.031041666662</v>
      </c>
      <c r="L1794" s="12">
        <f t="shared" si="163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64"/>
        <v>61.124000000000002</v>
      </c>
      <c r="R1794" s="7">
        <f t="shared" si="167"/>
        <v>109.93525179856115</v>
      </c>
      <c r="S1794" t="str">
        <f t="shared" si="165"/>
        <v>photography</v>
      </c>
      <c r="T1794" t="str">
        <f t="shared" si="166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68">(((J1795/60)/60)/24)+DATE(1970,1,1)</f>
        <v>41940.89166666667</v>
      </c>
      <c r="L1795" s="12">
        <f t="shared" ref="L1795:L1858" si="169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70">E1795/D1795*100</f>
        <v>1.3333333333333335</v>
      </c>
      <c r="R1795" s="7">
        <f t="shared" ref="R1795:R1858" si="171">E1795/N1795</f>
        <v>20</v>
      </c>
      <c r="S1795" t="str">
        <f t="shared" ref="S1795:S1858" si="172">LEFT(P1795, SEARCH("/",P1795,1)-1)</f>
        <v>photography</v>
      </c>
      <c r="T1795" t="str">
        <f t="shared" ref="T1795:T1858" si="173">RIGHT(P1795,LEN(P1795)-SEARCH("/",P1795,SEARCH("/",P1795,1)))</f>
        <v>photobooks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68"/>
        <v>42011.551180555558</v>
      </c>
      <c r="L1796" s="12">
        <f t="shared" si="169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70"/>
        <v>11.077777777777778</v>
      </c>
      <c r="R1796" s="7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68"/>
        <v>42628.288668981477</v>
      </c>
      <c r="L1797" s="12">
        <f t="shared" si="169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70"/>
        <v>38.735714285714288</v>
      </c>
      <c r="R1797" s="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68"/>
        <v>42515.439421296294</v>
      </c>
      <c r="L1798" s="12">
        <f t="shared" si="169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70"/>
        <v>22.05263157894737</v>
      </c>
      <c r="R1798" s="7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68"/>
        <v>42689.56931712963</v>
      </c>
      <c r="L1799" s="12">
        <f t="shared" si="169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70"/>
        <v>67.55</v>
      </c>
      <c r="R1799" s="7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68"/>
        <v>42344.32677083333</v>
      </c>
      <c r="L1800" s="12">
        <f t="shared" si="169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70"/>
        <v>13.637499999999999</v>
      </c>
      <c r="R1800" s="7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68"/>
        <v>41934.842685185184</v>
      </c>
      <c r="L1801" s="12">
        <f t="shared" si="169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70"/>
        <v>1.7457500000000001</v>
      </c>
      <c r="R1801" s="7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68"/>
        <v>42623.606134259258</v>
      </c>
      <c r="L1802" s="12">
        <f t="shared" si="169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70"/>
        <v>20.44963251188932</v>
      </c>
      <c r="R1802" s="7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68"/>
        <v>42321.660509259258</v>
      </c>
      <c r="L1803" s="12">
        <f t="shared" si="169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70"/>
        <v>13.852941176470587</v>
      </c>
      <c r="R1803" s="7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68"/>
        <v>42159.47256944445</v>
      </c>
      <c r="L1804" s="12">
        <f t="shared" si="169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70"/>
        <v>48.485714285714288</v>
      </c>
      <c r="R1804" s="7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68"/>
        <v>42018.071550925932</v>
      </c>
      <c r="L1805" s="12">
        <f t="shared" si="169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70"/>
        <v>30.8</v>
      </c>
      <c r="R1805" s="7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68"/>
        <v>42282.678287037037</v>
      </c>
      <c r="L1806" s="12">
        <f t="shared" si="169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70"/>
        <v>35.174193548387095</v>
      </c>
      <c r="R1806" s="7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68"/>
        <v>42247.803912037038</v>
      </c>
      <c r="L1807" s="12">
        <f t="shared" si="169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70"/>
        <v>36.404444444444444</v>
      </c>
      <c r="R1807" s="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68"/>
        <v>41877.638298611113</v>
      </c>
      <c r="L1808" s="12">
        <f t="shared" si="169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70"/>
        <v>2.9550000000000001</v>
      </c>
      <c r="R1808" s="7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68"/>
        <v>41880.068437499998</v>
      </c>
      <c r="L1809" s="12">
        <f t="shared" si="169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70"/>
        <v>11.06</v>
      </c>
      <c r="R1809" s="7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68"/>
        <v>42742.680902777778</v>
      </c>
      <c r="L1810" s="12">
        <f t="shared" si="169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70"/>
        <v>41.407142857142858</v>
      </c>
      <c r="R1810" s="7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68"/>
        <v>42029.907858796301</v>
      </c>
      <c r="L1811" s="12">
        <f t="shared" si="169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70"/>
        <v>10.857142857142858</v>
      </c>
      <c r="R1811" s="7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68"/>
        <v>41860.91002314815</v>
      </c>
      <c r="L1812" s="12">
        <f t="shared" si="169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70"/>
        <v>3.3333333333333335</v>
      </c>
      <c r="R1812" s="7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68"/>
        <v>41876.433680555558</v>
      </c>
      <c r="L1813" s="12">
        <f t="shared" si="169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70"/>
        <v>7.407407407407407E-2</v>
      </c>
      <c r="R1813" s="7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68"/>
        <v>42524.318703703699</v>
      </c>
      <c r="L1814" s="12">
        <f t="shared" si="169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70"/>
        <v>13.307692307692307</v>
      </c>
      <c r="R1814" s="7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68"/>
        <v>41829.889027777775</v>
      </c>
      <c r="L1815" s="12">
        <f t="shared" si="169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70"/>
        <v>0</v>
      </c>
      <c r="R1815" s="7">
        <v>0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68"/>
        <v>42033.314074074078</v>
      </c>
      <c r="L1816" s="12">
        <f t="shared" si="169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70"/>
        <v>49.183333333333337</v>
      </c>
      <c r="R1816" s="7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68"/>
        <v>42172.906678240746</v>
      </c>
      <c r="L1817" s="12">
        <f t="shared" si="169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70"/>
        <v>0</v>
      </c>
      <c r="R1817" s="7">
        <v>0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68"/>
        <v>42548.876192129625</v>
      </c>
      <c r="L1818" s="12">
        <f t="shared" si="169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70"/>
        <v>2.036</v>
      </c>
      <c r="R1818" s="7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68"/>
        <v>42705.662118055552</v>
      </c>
      <c r="L1819" s="12">
        <f t="shared" si="169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70"/>
        <v>52.327777777777776</v>
      </c>
      <c r="R1819" s="7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68"/>
        <v>42067.234375</v>
      </c>
      <c r="L1820" s="12">
        <f t="shared" si="169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70"/>
        <v>0</v>
      </c>
      <c r="R1820" s="7">
        <v>0</v>
      </c>
      <c r="S1820" t="str">
        <f t="shared" si="172"/>
        <v>photography</v>
      </c>
      <c r="T1820" t="str">
        <f t="shared" si="173"/>
        <v>photobooks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68"/>
        <v>41820.752268518518</v>
      </c>
      <c r="L1821" s="12">
        <f t="shared" si="169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70"/>
        <v>2.083333333333333</v>
      </c>
      <c r="R1821" s="7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68"/>
        <v>42065.084375000006</v>
      </c>
      <c r="L1822" s="12">
        <f t="shared" si="169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70"/>
        <v>6.565384615384616</v>
      </c>
      <c r="R1822" s="7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68"/>
        <v>40926.319062499999</v>
      </c>
      <c r="L1823" s="12">
        <f t="shared" si="169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70"/>
        <v>134.88999999999999</v>
      </c>
      <c r="R1823" s="7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68"/>
        <v>41634.797013888885</v>
      </c>
      <c r="L1824" s="12">
        <f t="shared" si="169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70"/>
        <v>100</v>
      </c>
      <c r="R1824" s="7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68"/>
        <v>41176.684907407405</v>
      </c>
      <c r="L1825" s="12">
        <f t="shared" si="169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70"/>
        <v>115.85714285714286</v>
      </c>
      <c r="R1825" s="7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68"/>
        <v>41626.916284722225</v>
      </c>
      <c r="L1826" s="12">
        <f t="shared" si="169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70"/>
        <v>100.06666666666666</v>
      </c>
      <c r="R1826" s="7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68"/>
        <v>41443.83452546296</v>
      </c>
      <c r="L1827" s="12">
        <f t="shared" si="169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70"/>
        <v>105.05</v>
      </c>
      <c r="R1827" s="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68"/>
        <v>41657.923807870371</v>
      </c>
      <c r="L1828" s="12">
        <f t="shared" si="169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70"/>
        <v>101</v>
      </c>
      <c r="R1828" s="7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68"/>
        <v>40555.325937499998</v>
      </c>
      <c r="L1829" s="12">
        <f t="shared" si="169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70"/>
        <v>100.66250000000001</v>
      </c>
      <c r="R1829" s="7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68"/>
        <v>41736.899652777778</v>
      </c>
      <c r="L1830" s="12">
        <f t="shared" si="169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70"/>
        <v>100.16000000000001</v>
      </c>
      <c r="R1830" s="7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68"/>
        <v>40516.087627314817</v>
      </c>
      <c r="L1831" s="12">
        <f t="shared" si="169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70"/>
        <v>166.68333333333334</v>
      </c>
      <c r="R1831" s="7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68"/>
        <v>41664.684108796297</v>
      </c>
      <c r="L1832" s="12">
        <f t="shared" si="169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70"/>
        <v>101.53333333333335</v>
      </c>
      <c r="R1832" s="7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68"/>
        <v>41026.996099537035</v>
      </c>
      <c r="L1833" s="12">
        <f t="shared" si="169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70"/>
        <v>103</v>
      </c>
      <c r="R1833" s="7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68"/>
        <v>40576.539664351854</v>
      </c>
      <c r="L1834" s="12">
        <f t="shared" si="169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70"/>
        <v>142.85714285714286</v>
      </c>
      <c r="R1834" s="7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68"/>
        <v>41303.044016203705</v>
      </c>
      <c r="L1835" s="12">
        <f t="shared" si="169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70"/>
        <v>262.5</v>
      </c>
      <c r="R1835" s="7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68"/>
        <v>41988.964062500003</v>
      </c>
      <c r="L1836" s="12">
        <f t="shared" si="169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70"/>
        <v>118.05000000000001</v>
      </c>
      <c r="R1836" s="7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68"/>
        <v>42430.702210648145</v>
      </c>
      <c r="L1837" s="12">
        <f t="shared" si="169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70"/>
        <v>104</v>
      </c>
      <c r="R1837" s="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68"/>
        <v>41305.809363425928</v>
      </c>
      <c r="L1838" s="12">
        <f t="shared" si="169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70"/>
        <v>200.34</v>
      </c>
      <c r="R1838" s="7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68"/>
        <v>40926.047858796301</v>
      </c>
      <c r="L1839" s="12">
        <f t="shared" si="169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70"/>
        <v>306.83333333333331</v>
      </c>
      <c r="R1839" s="7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68"/>
        <v>40788.786539351851</v>
      </c>
      <c r="L1840" s="12">
        <f t="shared" si="169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70"/>
        <v>100.149</v>
      </c>
      <c r="R1840" s="7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68"/>
        <v>42614.722013888888</v>
      </c>
      <c r="L1841" s="12">
        <f t="shared" si="169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70"/>
        <v>205.29999999999998</v>
      </c>
      <c r="R1841" s="7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68"/>
        <v>41382.096180555556</v>
      </c>
      <c r="L1842" s="12">
        <f t="shared" si="169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70"/>
        <v>108.88888888888889</v>
      </c>
      <c r="R1842" s="7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68"/>
        <v>41745.84542824074</v>
      </c>
      <c r="L1843" s="12">
        <f t="shared" si="169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70"/>
        <v>101.75</v>
      </c>
      <c r="R1843" s="7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68"/>
        <v>42031.631724537037</v>
      </c>
      <c r="L1844" s="12">
        <f t="shared" si="169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70"/>
        <v>125.25</v>
      </c>
      <c r="R1844" s="7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68"/>
        <v>40564.994837962964</v>
      </c>
      <c r="L1845" s="12">
        <f t="shared" si="169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70"/>
        <v>124.0061</v>
      </c>
      <c r="R1845" s="7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68"/>
        <v>40666.973541666666</v>
      </c>
      <c r="L1846" s="12">
        <f t="shared" si="169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70"/>
        <v>101.4</v>
      </c>
      <c r="R1846" s="7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68"/>
        <v>42523.333310185189</v>
      </c>
      <c r="L1847" s="12">
        <f t="shared" si="169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70"/>
        <v>100</v>
      </c>
      <c r="R1847" s="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68"/>
        <v>41228.650196759263</v>
      </c>
      <c r="L1848" s="12">
        <f t="shared" si="169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70"/>
        <v>137.92666666666668</v>
      </c>
      <c r="R1848" s="7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68"/>
        <v>42094.236481481479</v>
      </c>
      <c r="L1849" s="12">
        <f t="shared" si="169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70"/>
        <v>120.88000000000001</v>
      </c>
      <c r="R1849" s="7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68"/>
        <v>40691.788055555553</v>
      </c>
      <c r="L1850" s="12">
        <f t="shared" si="169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70"/>
        <v>107.36666666666667</v>
      </c>
      <c r="R1850" s="7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68"/>
        <v>41169.845590277779</v>
      </c>
      <c r="L1851" s="12">
        <f t="shared" si="169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70"/>
        <v>100.33333333333334</v>
      </c>
      <c r="R1851" s="7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68"/>
        <v>41800.959490740745</v>
      </c>
      <c r="L1852" s="12">
        <f t="shared" si="169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70"/>
        <v>101.52222222222223</v>
      </c>
      <c r="R1852" s="7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68"/>
        <v>41827.906689814816</v>
      </c>
      <c r="L1853" s="12">
        <f t="shared" si="169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70"/>
        <v>100.07692307692308</v>
      </c>
      <c r="R1853" s="7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68"/>
        <v>42081.77143518519</v>
      </c>
      <c r="L1854" s="12">
        <f t="shared" si="169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70"/>
        <v>116.96666666666667</v>
      </c>
      <c r="R1854" s="7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68"/>
        <v>41177.060381944444</v>
      </c>
      <c r="L1855" s="12">
        <f t="shared" si="169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70"/>
        <v>101.875</v>
      </c>
      <c r="R1855" s="7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68"/>
        <v>41388.021261574075</v>
      </c>
      <c r="L1856" s="12">
        <f t="shared" si="169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70"/>
        <v>102.12366666666665</v>
      </c>
      <c r="R1856" s="7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68"/>
        <v>41600.538657407407</v>
      </c>
      <c r="L1857" s="12">
        <f t="shared" si="169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70"/>
        <v>154.05897142857143</v>
      </c>
      <c r="R1857" s="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68"/>
        <v>41817.854999999996</v>
      </c>
      <c r="L1858" s="12">
        <f t="shared" si="169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70"/>
        <v>101.25</v>
      </c>
      <c r="R1858" s="7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74">(((J1859/60)/60)/24)+DATE(1970,1,1)</f>
        <v>41864.76866898148</v>
      </c>
      <c r="L1859" s="12">
        <f t="shared" ref="L1859:L1922" si="175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76">E1859/D1859*100</f>
        <v>100</v>
      </c>
      <c r="R1859" s="7">
        <f t="shared" ref="R1859:R1922" si="177">E1859/N1859</f>
        <v>136.36363636363637</v>
      </c>
      <c r="S1859" t="str">
        <f t="shared" ref="S1859:S1922" si="178">LEFT(P1859, SEARCH("/",P1859,1)-1)</f>
        <v>music</v>
      </c>
      <c r="T1859" t="str">
        <f t="shared" ref="T1859:T1922" si="179">RIGHT(P1859,LEN(P1859)-SEARCH("/",P1859,SEARCH("/",P1859,1)))</f>
        <v>rock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74"/>
        <v>40833.200474537036</v>
      </c>
      <c r="L1860" s="12">
        <f t="shared" si="175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6"/>
        <v>108.74800874800874</v>
      </c>
      <c r="R1860" s="7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74"/>
        <v>40778.770011574074</v>
      </c>
      <c r="L1861" s="12">
        <f t="shared" si="175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6"/>
        <v>131.83333333333334</v>
      </c>
      <c r="R1861" s="7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74"/>
        <v>41655.709305555552</v>
      </c>
      <c r="L1862" s="12">
        <f t="shared" si="175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6"/>
        <v>133.46666666666667</v>
      </c>
      <c r="R1862" s="7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74"/>
        <v>42000.300243055557</v>
      </c>
      <c r="L1863" s="12">
        <f t="shared" si="175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6"/>
        <v>0</v>
      </c>
      <c r="R1863" s="7">
        <v>0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74"/>
        <v>42755.492754629624</v>
      </c>
      <c r="L1864" s="12">
        <f t="shared" si="175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6"/>
        <v>8.0833333333333321</v>
      </c>
      <c r="R1864" s="7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74"/>
        <v>41772.797280092593</v>
      </c>
      <c r="L1865" s="12">
        <f t="shared" si="175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6"/>
        <v>0.4</v>
      </c>
      <c r="R1865" s="7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74"/>
        <v>41733.716435185182</v>
      </c>
      <c r="L1866" s="12">
        <f t="shared" si="175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6"/>
        <v>42.892307692307689</v>
      </c>
      <c r="R1866" s="7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74"/>
        <v>42645.367442129631</v>
      </c>
      <c r="L1867" s="12">
        <f t="shared" si="175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6"/>
        <v>3.6363636363636364E-3</v>
      </c>
      <c r="R1867" s="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74"/>
        <v>42742.246493055558</v>
      </c>
      <c r="L1868" s="12">
        <f t="shared" si="175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6"/>
        <v>0.5</v>
      </c>
      <c r="R1868" s="7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74"/>
        <v>42649.924907407403</v>
      </c>
      <c r="L1869" s="12">
        <f t="shared" si="175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6"/>
        <v>0.05</v>
      </c>
      <c r="R1869" s="7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74"/>
        <v>42328.779224537036</v>
      </c>
      <c r="L1870" s="12">
        <f t="shared" si="175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6"/>
        <v>4.8680000000000003</v>
      </c>
      <c r="R1870" s="7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74"/>
        <v>42709.002881944441</v>
      </c>
      <c r="L1871" s="12">
        <f t="shared" si="175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6"/>
        <v>0</v>
      </c>
      <c r="R1871" s="7">
        <v>0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74"/>
        <v>42371.355729166666</v>
      </c>
      <c r="L1872" s="12">
        <f t="shared" si="175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6"/>
        <v>10.314285714285715</v>
      </c>
      <c r="R1872" s="7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74"/>
        <v>41923.783576388887</v>
      </c>
      <c r="L1873" s="12">
        <f t="shared" si="175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6"/>
        <v>71.784615384615378</v>
      </c>
      <c r="R1873" s="7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74"/>
        <v>42155.129652777774</v>
      </c>
      <c r="L1874" s="12">
        <f t="shared" si="175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6"/>
        <v>1.06</v>
      </c>
      <c r="R1874" s="7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74"/>
        <v>42164.615856481483</v>
      </c>
      <c r="L1875" s="12">
        <f t="shared" si="175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6"/>
        <v>0.44999999999999996</v>
      </c>
      <c r="R1875" s="7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74"/>
        <v>42529.969131944439</v>
      </c>
      <c r="L1876" s="12">
        <f t="shared" si="175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6"/>
        <v>1.6250000000000001E-2</v>
      </c>
      <c r="R1876" s="7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74"/>
        <v>42528.899398148147</v>
      </c>
      <c r="L1877" s="12">
        <f t="shared" si="175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6"/>
        <v>0.51</v>
      </c>
      <c r="R1877" s="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74"/>
        <v>41776.284780092588</v>
      </c>
      <c r="L1878" s="12">
        <f t="shared" si="175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6"/>
        <v>0</v>
      </c>
      <c r="R1878" s="7">
        <v>0</v>
      </c>
      <c r="S1878" t="str">
        <f t="shared" si="178"/>
        <v>games</v>
      </c>
      <c r="T1878" t="str">
        <f t="shared" si="179"/>
        <v>mobile games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74"/>
        <v>42035.029224537036</v>
      </c>
      <c r="L1879" s="12">
        <f t="shared" si="175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6"/>
        <v>0</v>
      </c>
      <c r="R1879" s="7">
        <v>0</v>
      </c>
      <c r="S1879" t="str">
        <f t="shared" si="178"/>
        <v>games</v>
      </c>
      <c r="T1879" t="str">
        <f t="shared" si="179"/>
        <v>mobile games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74"/>
        <v>41773.008738425924</v>
      </c>
      <c r="L1880" s="12">
        <f t="shared" si="175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6"/>
        <v>0</v>
      </c>
      <c r="R1880" s="7">
        <v>0</v>
      </c>
      <c r="S1880" t="str">
        <f t="shared" si="178"/>
        <v>games</v>
      </c>
      <c r="T1880" t="str">
        <f t="shared" si="179"/>
        <v>mobile games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74"/>
        <v>42413.649641203709</v>
      </c>
      <c r="L1881" s="12">
        <f t="shared" si="175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6"/>
        <v>0.12</v>
      </c>
      <c r="R1881" s="7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74"/>
        <v>42430.566898148143</v>
      </c>
      <c r="L1882" s="12">
        <f t="shared" si="175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6"/>
        <v>20.080000000000002</v>
      </c>
      <c r="R1882" s="7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74"/>
        <v>42043.152650462958</v>
      </c>
      <c r="L1883" s="12">
        <f t="shared" si="175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6"/>
        <v>172.68449999999999</v>
      </c>
      <c r="R1883" s="7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74"/>
        <v>41067.949212962965</v>
      </c>
      <c r="L1884" s="12">
        <f t="shared" si="175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6"/>
        <v>100.8955223880597</v>
      </c>
      <c r="R1884" s="7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74"/>
        <v>40977.948009259257</v>
      </c>
      <c r="L1885" s="12">
        <f t="shared" si="175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6"/>
        <v>104.8048048048048</v>
      </c>
      <c r="R1885" s="7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74"/>
        <v>41205.198321759257</v>
      </c>
      <c r="L1886" s="12">
        <f t="shared" si="175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6"/>
        <v>135.1</v>
      </c>
      <c r="R1886" s="7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74"/>
        <v>41099.093865740739</v>
      </c>
      <c r="L1887" s="12">
        <f t="shared" si="175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6"/>
        <v>116.32786885245903</v>
      </c>
      <c r="R1887" s="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74"/>
        <v>41925.906689814816</v>
      </c>
      <c r="L1888" s="12">
        <f t="shared" si="175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6"/>
        <v>102.08333333333333</v>
      </c>
      <c r="R1888" s="7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74"/>
        <v>42323.800138888888</v>
      </c>
      <c r="L1889" s="12">
        <f t="shared" si="175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6"/>
        <v>111.16666666666666</v>
      </c>
      <c r="R1889" s="7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74"/>
        <v>40299.239953703705</v>
      </c>
      <c r="L1890" s="12">
        <f t="shared" si="175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6"/>
        <v>166.08</v>
      </c>
      <c r="R1890" s="7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74"/>
        <v>41299.793356481481</v>
      </c>
      <c r="L1891" s="12">
        <f t="shared" si="175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6"/>
        <v>106.60000000000001</v>
      </c>
      <c r="R1891" s="7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74"/>
        <v>41228.786203703705</v>
      </c>
      <c r="L1892" s="12">
        <f t="shared" si="175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6"/>
        <v>144.58441666666667</v>
      </c>
      <c r="R1892" s="7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74"/>
        <v>40335.798078703701</v>
      </c>
      <c r="L1893" s="12">
        <f t="shared" si="175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6"/>
        <v>105.55000000000001</v>
      </c>
      <c r="R1893" s="7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74"/>
        <v>40671.637511574074</v>
      </c>
      <c r="L1894" s="12">
        <f t="shared" si="175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6"/>
        <v>136.60000000000002</v>
      </c>
      <c r="R1894" s="7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74"/>
        <v>40632.94195601852</v>
      </c>
      <c r="L1895" s="12">
        <f t="shared" si="175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6"/>
        <v>104</v>
      </c>
      <c r="R1895" s="7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74"/>
        <v>40920.904895833337</v>
      </c>
      <c r="L1896" s="12">
        <f t="shared" si="175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6"/>
        <v>114.5</v>
      </c>
      <c r="R1896" s="7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74"/>
        <v>42267.746782407412</v>
      </c>
      <c r="L1897" s="12">
        <f t="shared" si="175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6"/>
        <v>101.71957671957672</v>
      </c>
      <c r="R1897" s="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74"/>
        <v>40981.710243055553</v>
      </c>
      <c r="L1898" s="12">
        <f t="shared" si="175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6"/>
        <v>123.94678492239468</v>
      </c>
      <c r="R1898" s="7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74"/>
        <v>41680.583402777782</v>
      </c>
      <c r="L1899" s="12">
        <f t="shared" si="175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6"/>
        <v>102.45669291338582</v>
      </c>
      <c r="R1899" s="7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74"/>
        <v>42366.192974537036</v>
      </c>
      <c r="L1900" s="12">
        <f t="shared" si="175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6"/>
        <v>144.5</v>
      </c>
      <c r="R1900" s="7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74"/>
        <v>42058.941736111112</v>
      </c>
      <c r="L1901" s="12">
        <f t="shared" si="175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6"/>
        <v>133.33333333333331</v>
      </c>
      <c r="R1901" s="7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74"/>
        <v>41160.871886574074</v>
      </c>
      <c r="L1902" s="12">
        <f t="shared" si="175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6"/>
        <v>109.3644</v>
      </c>
      <c r="R1902" s="7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74"/>
        <v>42116.54315972222</v>
      </c>
      <c r="L1903" s="12">
        <f t="shared" si="175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6"/>
        <v>2.6969696969696968</v>
      </c>
      <c r="R1903" s="7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74"/>
        <v>42037.789895833332</v>
      </c>
      <c r="L1904" s="12">
        <f t="shared" si="175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6"/>
        <v>1.2</v>
      </c>
      <c r="R1904" s="7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74"/>
        <v>42702.770729166667</v>
      </c>
      <c r="L1905" s="12">
        <f t="shared" si="175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6"/>
        <v>46.6</v>
      </c>
      <c r="R1905" s="7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74"/>
        <v>42326.685428240744</v>
      </c>
      <c r="L1906" s="12">
        <f t="shared" si="175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6"/>
        <v>0.1</v>
      </c>
      <c r="R1906" s="7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74"/>
        <v>41859.925856481481</v>
      </c>
      <c r="L1907" s="12">
        <f t="shared" si="175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6"/>
        <v>0.16800000000000001</v>
      </c>
      <c r="R1907" s="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74"/>
        <v>42514.671099537038</v>
      </c>
      <c r="L1908" s="12">
        <f t="shared" si="175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6"/>
        <v>42.76</v>
      </c>
      <c r="R1908" s="7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74"/>
        <v>41767.587094907409</v>
      </c>
      <c r="L1909" s="12">
        <f t="shared" si="175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6"/>
        <v>0.28333333333333333</v>
      </c>
      <c r="R1909" s="7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74"/>
        <v>42703.917824074073</v>
      </c>
      <c r="L1910" s="12">
        <f t="shared" si="175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6"/>
        <v>1.7319999999999998</v>
      </c>
      <c r="R1910" s="7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74"/>
        <v>41905.429155092592</v>
      </c>
      <c r="L1911" s="12">
        <f t="shared" si="175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6"/>
        <v>14.111428571428572</v>
      </c>
      <c r="R1911" s="7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74"/>
        <v>42264.963159722218</v>
      </c>
      <c r="L1912" s="12">
        <f t="shared" si="175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6"/>
        <v>39.395294117647055</v>
      </c>
      <c r="R1912" s="7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74"/>
        <v>41830.033958333333</v>
      </c>
      <c r="L1913" s="12">
        <f t="shared" si="175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6"/>
        <v>2.3529411764705882E-2</v>
      </c>
      <c r="R1913" s="7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74"/>
        <v>42129.226388888885</v>
      </c>
      <c r="L1914" s="12">
        <f t="shared" si="175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6"/>
        <v>59.3</v>
      </c>
      <c r="R1914" s="7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74"/>
        <v>41890.511319444442</v>
      </c>
      <c r="L1915" s="12">
        <f t="shared" si="175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6"/>
        <v>1.3270833333333334</v>
      </c>
      <c r="R1915" s="7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74"/>
        <v>41929.174456018518</v>
      </c>
      <c r="L1916" s="12">
        <f t="shared" si="175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6"/>
        <v>9.0090090090090094</v>
      </c>
      <c r="R1916" s="7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74"/>
        <v>41864.04886574074</v>
      </c>
      <c r="L1917" s="12">
        <f t="shared" si="175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6"/>
        <v>1.6</v>
      </c>
      <c r="R1917" s="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74"/>
        <v>42656.717303240745</v>
      </c>
      <c r="L1918" s="12">
        <f t="shared" si="175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6"/>
        <v>0.51</v>
      </c>
      <c r="R1918" s="7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74"/>
        <v>42746.270057870366</v>
      </c>
      <c r="L1919" s="12">
        <f t="shared" si="175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6"/>
        <v>52.570512820512818</v>
      </c>
      <c r="R1919" s="7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74"/>
        <v>41828.789942129632</v>
      </c>
      <c r="L1920" s="12">
        <f t="shared" si="175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6"/>
        <v>1.04</v>
      </c>
      <c r="R1920" s="7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74"/>
        <v>42113.875567129624</v>
      </c>
      <c r="L1921" s="12">
        <f t="shared" si="175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6"/>
        <v>47.4</v>
      </c>
      <c r="R1921" s="7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74"/>
        <v>42270.875706018516</v>
      </c>
      <c r="L1922" s="12">
        <f t="shared" si="175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76"/>
        <v>43.03</v>
      </c>
      <c r="R1922" s="7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80">(((J1923/60)/60)/24)+DATE(1970,1,1)</f>
        <v>41074.221562500003</v>
      </c>
      <c r="L1923" s="12">
        <f t="shared" ref="L1923:L1986" si="18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82">E1923/D1923*100</f>
        <v>136.80000000000001</v>
      </c>
      <c r="R1923" s="7">
        <f t="shared" ref="R1923:R1986" si="183">E1923/N1923</f>
        <v>54</v>
      </c>
      <c r="S1923" t="str">
        <f t="shared" ref="S1923:S1986" si="184">LEFT(P1923, SEARCH("/",P1923,1)-1)</f>
        <v>music</v>
      </c>
      <c r="T1923" t="str">
        <f t="shared" ref="T1923:T1986" si="185">RIGHT(P1923,LEN(P1923)-SEARCH("/",P1923,SEARCH("/",P1923,1)))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80"/>
        <v>41590.255868055552</v>
      </c>
      <c r="L1924" s="12">
        <f t="shared" si="18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2"/>
        <v>115.55</v>
      </c>
      <c r="R1924" s="7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80"/>
        <v>40772.848749999997</v>
      </c>
      <c r="L1925" s="12">
        <f t="shared" si="18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2"/>
        <v>240.79999999999998</v>
      </c>
      <c r="R1925" s="7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80"/>
        <v>41626.761053240742</v>
      </c>
      <c r="L1926" s="12">
        <f t="shared" si="18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2"/>
        <v>114.39999999999999</v>
      </c>
      <c r="R1926" s="7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80"/>
        <v>41535.90148148148</v>
      </c>
      <c r="L1927" s="12">
        <f t="shared" si="181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2"/>
        <v>110.33333333333333</v>
      </c>
      <c r="R1927" s="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80"/>
        <v>40456.954351851848</v>
      </c>
      <c r="L1928" s="12">
        <f t="shared" si="18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2"/>
        <v>195.37933333333334</v>
      </c>
      <c r="R1928" s="7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80"/>
        <v>40960.861562500002</v>
      </c>
      <c r="L1929" s="12">
        <f t="shared" si="18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2"/>
        <v>103.33333333333334</v>
      </c>
      <c r="R1929" s="7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80"/>
        <v>41371.648078703707</v>
      </c>
      <c r="L1930" s="12">
        <f t="shared" si="18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2"/>
        <v>103.1372549019608</v>
      </c>
      <c r="R1930" s="7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80"/>
        <v>40687.021597222221</v>
      </c>
      <c r="L1931" s="12">
        <f t="shared" si="18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2"/>
        <v>100.3125</v>
      </c>
      <c r="R1931" s="7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80"/>
        <v>41402.558819444443</v>
      </c>
      <c r="L1932" s="12">
        <f t="shared" si="18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2"/>
        <v>127</v>
      </c>
      <c r="R1932" s="7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80"/>
        <v>41037.892465277779</v>
      </c>
      <c r="L1933" s="12">
        <f t="shared" si="18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2"/>
        <v>120.601</v>
      </c>
      <c r="R1933" s="7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80"/>
        <v>40911.809872685182</v>
      </c>
      <c r="L1934" s="12">
        <f t="shared" si="18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2"/>
        <v>106.99047619047619</v>
      </c>
      <c r="R1934" s="7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80"/>
        <v>41879.130868055552</v>
      </c>
      <c r="L1935" s="12">
        <f t="shared" si="18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2"/>
        <v>172.43333333333334</v>
      </c>
      <c r="R1935" s="7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80"/>
        <v>40865.867141203707</v>
      </c>
      <c r="L1936" s="12">
        <f t="shared" si="18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2"/>
        <v>123.61999999999999</v>
      </c>
      <c r="R1936" s="7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80"/>
        <v>41773.932534722226</v>
      </c>
      <c r="L1937" s="12">
        <f t="shared" si="18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2"/>
        <v>108.4</v>
      </c>
      <c r="R1937" s="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80"/>
        <v>40852.889699074076</v>
      </c>
      <c r="L1938" s="12">
        <f t="shared" si="18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2"/>
        <v>116.52013333333333</v>
      </c>
      <c r="R1938" s="7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80"/>
        <v>41059.118993055556</v>
      </c>
      <c r="L1939" s="12">
        <f t="shared" si="18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2"/>
        <v>187.245</v>
      </c>
      <c r="R1939" s="7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80"/>
        <v>41426.259618055556</v>
      </c>
      <c r="L1940" s="12">
        <f t="shared" si="18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2"/>
        <v>115.93333333333334</v>
      </c>
      <c r="R1940" s="7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80"/>
        <v>41313.985046296293</v>
      </c>
      <c r="L1941" s="12">
        <f t="shared" si="18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2"/>
        <v>110.7</v>
      </c>
      <c r="R1941" s="7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80"/>
        <v>40670.507326388892</v>
      </c>
      <c r="L1942" s="12">
        <f t="shared" si="18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2"/>
        <v>170.92307692307693</v>
      </c>
      <c r="R1942" s="7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80"/>
        <v>41744.290868055556</v>
      </c>
      <c r="L1943" s="12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2"/>
        <v>126.11835600000001</v>
      </c>
      <c r="R1943" s="7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80"/>
        <v>40638.828009259261</v>
      </c>
      <c r="L1944" s="12">
        <f t="shared" si="18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2"/>
        <v>138.44033333333334</v>
      </c>
      <c r="R1944" s="7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80"/>
        <v>42548.269861111112</v>
      </c>
      <c r="L1945" s="12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2"/>
        <v>1705.2499999999998</v>
      </c>
      <c r="R1945" s="7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80"/>
        <v>41730.584374999999</v>
      </c>
      <c r="L1946" s="12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2"/>
        <v>788.05550000000005</v>
      </c>
      <c r="R1946" s="7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80"/>
        <v>42157.251828703709</v>
      </c>
      <c r="L1947" s="12">
        <f t="shared" si="18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2"/>
        <v>348.01799999999997</v>
      </c>
      <c r="R1947" s="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80"/>
        <v>41689.150011574071</v>
      </c>
      <c r="L1948" s="12">
        <f t="shared" si="18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2"/>
        <v>149.74666666666667</v>
      </c>
      <c r="R1948" s="7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80"/>
        <v>40102.918055555558</v>
      </c>
      <c r="L1949" s="12">
        <f t="shared" si="18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2"/>
        <v>100.63375000000001</v>
      </c>
      <c r="R1949" s="7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80"/>
        <v>42473.604270833333</v>
      </c>
      <c r="L1950" s="12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2"/>
        <v>800.21100000000001</v>
      </c>
      <c r="R1950" s="7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80"/>
        <v>41800.423043981478</v>
      </c>
      <c r="L1951" s="12">
        <f t="shared" si="18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2"/>
        <v>106.00260000000002</v>
      </c>
      <c r="R1951" s="7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80"/>
        <v>40624.181400462963</v>
      </c>
      <c r="L1952" s="12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2"/>
        <v>200.51866666666669</v>
      </c>
      <c r="R1952" s="7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80"/>
        <v>42651.420567129629</v>
      </c>
      <c r="L1953" s="12">
        <f t="shared" si="18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2"/>
        <v>212.44399999999999</v>
      </c>
      <c r="R1953" s="7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80"/>
        <v>41526.60665509259</v>
      </c>
      <c r="L1954" s="12">
        <f t="shared" si="18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2"/>
        <v>198.47237142857145</v>
      </c>
      <c r="R1954" s="7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80"/>
        <v>40941.199826388889</v>
      </c>
      <c r="L1955" s="12">
        <f t="shared" si="181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2"/>
        <v>225.94666666666666</v>
      </c>
      <c r="R1955" s="7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80"/>
        <v>42394.580740740741</v>
      </c>
      <c r="L1956" s="12">
        <f t="shared" si="18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2"/>
        <v>698.94800000000009</v>
      </c>
      <c r="R1956" s="7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80"/>
        <v>41020.271770833337</v>
      </c>
      <c r="L1957" s="12">
        <f t="shared" si="18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2"/>
        <v>398.59528571428569</v>
      </c>
      <c r="R1957" s="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80"/>
        <v>42067.923668981486</v>
      </c>
      <c r="L1958" s="12">
        <f t="shared" si="18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2"/>
        <v>294.0333333333333</v>
      </c>
      <c r="R1958" s="7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80"/>
        <v>41179.098530092589</v>
      </c>
      <c r="L1959" s="12">
        <f t="shared" si="18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2"/>
        <v>167.50470000000001</v>
      </c>
      <c r="R1959" s="7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80"/>
        <v>41326.987974537034</v>
      </c>
      <c r="L1960" s="12">
        <f t="shared" si="18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2"/>
        <v>1435.5717142857143</v>
      </c>
      <c r="R1960" s="7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80"/>
        <v>41871.845601851855</v>
      </c>
      <c r="L1961" s="12">
        <f t="shared" si="181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2"/>
        <v>156.73439999999999</v>
      </c>
      <c r="R1961" s="7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80"/>
        <v>41964.362743055557</v>
      </c>
      <c r="L1962" s="12">
        <f t="shared" si="18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2"/>
        <v>117.90285714285716</v>
      </c>
      <c r="R1962" s="7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80"/>
        <v>41148.194641203707</v>
      </c>
      <c r="L1963" s="12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2"/>
        <v>1105.3811999999998</v>
      </c>
      <c r="R1963" s="7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80"/>
        <v>41742.780509259261</v>
      </c>
      <c r="L1964" s="12">
        <f t="shared" si="18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2"/>
        <v>192.92499999999998</v>
      </c>
      <c r="R1964" s="7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80"/>
        <v>41863.429791666669</v>
      </c>
      <c r="L1965" s="12">
        <f t="shared" si="18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2"/>
        <v>126.8842105263158</v>
      </c>
      <c r="R1965" s="7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80"/>
        <v>42452.272824074069</v>
      </c>
      <c r="L1966" s="12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2"/>
        <v>259.57748878923763</v>
      </c>
      <c r="R1966" s="7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80"/>
        <v>40898.089236111111</v>
      </c>
      <c r="L1967" s="12">
        <f t="shared" si="18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2"/>
        <v>262.27999999999997</v>
      </c>
      <c r="R1967" s="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80"/>
        <v>41835.540486111109</v>
      </c>
      <c r="L1968" s="12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2"/>
        <v>206.74309000000002</v>
      </c>
      <c r="R1968" s="7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80"/>
        <v>41730.663530092592</v>
      </c>
      <c r="L1969" s="12">
        <f t="shared" si="18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2"/>
        <v>370.13</v>
      </c>
      <c r="R1969" s="7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80"/>
        <v>42676.586979166663</v>
      </c>
      <c r="L1970" s="12">
        <f t="shared" si="18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2"/>
        <v>284.96600000000001</v>
      </c>
      <c r="R1970" s="7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80"/>
        <v>42557.792453703703</v>
      </c>
      <c r="L1971" s="12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2"/>
        <v>579.08000000000004</v>
      </c>
      <c r="R1971" s="7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80"/>
        <v>41324.193298611113</v>
      </c>
      <c r="L1972" s="12">
        <f t="shared" si="18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2"/>
        <v>1131.8</v>
      </c>
      <c r="R1972" s="7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80"/>
        <v>41561.500706018516</v>
      </c>
      <c r="L1973" s="12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2"/>
        <v>263.02771750000005</v>
      </c>
      <c r="R1973" s="7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80"/>
        <v>41201.012083333335</v>
      </c>
      <c r="L1974" s="12">
        <f t="shared" si="18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2"/>
        <v>674.48</v>
      </c>
      <c r="R1974" s="7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80"/>
        <v>42549.722962962958</v>
      </c>
      <c r="L1975" s="12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2"/>
        <v>256.83081313131316</v>
      </c>
      <c r="R1975" s="7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80"/>
        <v>41445.334131944444</v>
      </c>
      <c r="L1976" s="12">
        <f t="shared" si="18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2"/>
        <v>375.49599999999998</v>
      </c>
      <c r="R1976" s="7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80"/>
        <v>41313.755219907405</v>
      </c>
      <c r="L1977" s="12">
        <f t="shared" si="18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2"/>
        <v>208.70837499999996</v>
      </c>
      <c r="R1977" s="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80"/>
        <v>41438.899594907409</v>
      </c>
      <c r="L1978" s="12">
        <f t="shared" si="18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2"/>
        <v>346.6</v>
      </c>
      <c r="R1978" s="7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80"/>
        <v>42311.216898148152</v>
      </c>
      <c r="L1979" s="12">
        <f t="shared" si="18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2"/>
        <v>402.33</v>
      </c>
      <c r="R1979" s="7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80"/>
        <v>41039.225601851853</v>
      </c>
      <c r="L1980" s="12">
        <f t="shared" si="18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2"/>
        <v>1026.8451399999999</v>
      </c>
      <c r="R1980" s="7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80"/>
        <v>42290.460023148145</v>
      </c>
      <c r="L1981" s="12">
        <f t="shared" si="18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2"/>
        <v>114.901155</v>
      </c>
      <c r="R1981" s="7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80"/>
        <v>42423.542384259257</v>
      </c>
      <c r="L1982" s="12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2"/>
        <v>354.82402000000002</v>
      </c>
      <c r="R1982" s="7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80"/>
        <v>41799.725289351853</v>
      </c>
      <c r="L1983" s="12">
        <f t="shared" si="18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2"/>
        <v>5.08</v>
      </c>
      <c r="R1983" s="7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80"/>
        <v>42678.586655092593</v>
      </c>
      <c r="L1984" s="12">
        <f t="shared" si="18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2"/>
        <v>0</v>
      </c>
      <c r="R1984" s="7">
        <v>0</v>
      </c>
      <c r="S1984" t="str">
        <f t="shared" si="184"/>
        <v>photography</v>
      </c>
      <c r="T1984" t="str">
        <f t="shared" si="185"/>
        <v>people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80"/>
        <v>42593.011782407411</v>
      </c>
      <c r="L1985" s="12">
        <f t="shared" si="18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2"/>
        <v>4.3</v>
      </c>
      <c r="R1985" s="7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80"/>
        <v>41913.790289351848</v>
      </c>
      <c r="L1986" s="12">
        <f t="shared" si="18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82"/>
        <v>21.146666666666665</v>
      </c>
      <c r="R1986" s="7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86">(((J1987/60)/60)/24)+DATE(1970,1,1)</f>
        <v>42555.698738425926</v>
      </c>
      <c r="L1987" s="12">
        <f t="shared" ref="L1987:L2050" si="187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88">E1987/D1987*100</f>
        <v>3.1875</v>
      </c>
      <c r="R1987" s="7">
        <f t="shared" ref="R1987:R2050" si="189">E1987/N1987</f>
        <v>12.75</v>
      </c>
      <c r="S1987" t="str">
        <f t="shared" ref="S1987:S2050" si="190">LEFT(P1987, SEARCH("/",P1987,1)-1)</f>
        <v>photography</v>
      </c>
      <c r="T1987" t="str">
        <f t="shared" ref="T1987:T2050" si="191">RIGHT(P1987,LEN(P1987)-SEARCH("/",P1987,SEARCH("/",P1987,1)))</f>
        <v>people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86"/>
        <v>42413.433831018512</v>
      </c>
      <c r="L1988" s="12">
        <f t="shared" si="18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8"/>
        <v>0.05</v>
      </c>
      <c r="R1988" s="7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86"/>
        <v>42034.639768518522</v>
      </c>
      <c r="L1989" s="12">
        <f t="shared" si="18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8"/>
        <v>42.472727272727276</v>
      </c>
      <c r="R1989" s="7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86"/>
        <v>42206.763217592597</v>
      </c>
      <c r="L1990" s="12">
        <f t="shared" si="18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8"/>
        <v>0.41666666666666669</v>
      </c>
      <c r="R1990" s="7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86"/>
        <v>42685.680648148147</v>
      </c>
      <c r="L1991" s="12">
        <f t="shared" si="18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8"/>
        <v>1</v>
      </c>
      <c r="R1991" s="7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86"/>
        <v>42398.195972222224</v>
      </c>
      <c r="L1992" s="12">
        <f t="shared" si="18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8"/>
        <v>16.966666666666665</v>
      </c>
      <c r="R1992" s="7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86"/>
        <v>42167.89335648148</v>
      </c>
      <c r="L1993" s="12">
        <f t="shared" si="18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8"/>
        <v>7.0000000000000009</v>
      </c>
      <c r="R1993" s="7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86"/>
        <v>42023.143414351856</v>
      </c>
      <c r="L1994" s="12">
        <f t="shared" si="18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8"/>
        <v>0.13333333333333333</v>
      </c>
      <c r="R1994" s="7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86"/>
        <v>42329.58839120371</v>
      </c>
      <c r="L1995" s="12">
        <f t="shared" si="18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8"/>
        <v>0</v>
      </c>
      <c r="R1995" s="7">
        <v>0</v>
      </c>
      <c r="S1995" t="str">
        <f t="shared" si="190"/>
        <v>photography</v>
      </c>
      <c r="T1995" t="str">
        <f t="shared" si="191"/>
        <v>people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86"/>
        <v>42651.006273148145</v>
      </c>
      <c r="L1996" s="12">
        <f t="shared" si="18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8"/>
        <v>0</v>
      </c>
      <c r="R1996" s="7">
        <v>0</v>
      </c>
      <c r="S1996" t="str">
        <f t="shared" si="190"/>
        <v>photography</v>
      </c>
      <c r="T1996" t="str">
        <f t="shared" si="191"/>
        <v>people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86"/>
        <v>42181.902037037042</v>
      </c>
      <c r="L1997" s="12">
        <f t="shared" si="18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8"/>
        <v>7.8</v>
      </c>
      <c r="R1997" s="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86"/>
        <v>41800.819571759261</v>
      </c>
      <c r="L1998" s="12">
        <f t="shared" si="18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8"/>
        <v>0</v>
      </c>
      <c r="R1998" s="7">
        <v>0</v>
      </c>
      <c r="S1998" t="str">
        <f t="shared" si="190"/>
        <v>photography</v>
      </c>
      <c r="T1998" t="str">
        <f t="shared" si="191"/>
        <v>people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86"/>
        <v>41847.930694444447</v>
      </c>
      <c r="L1999" s="12">
        <f t="shared" si="18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8"/>
        <v>0</v>
      </c>
      <c r="R1999" s="7">
        <v>0</v>
      </c>
      <c r="S1999" t="str">
        <f t="shared" si="190"/>
        <v>photography</v>
      </c>
      <c r="T1999" t="str">
        <f t="shared" si="191"/>
        <v>people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86"/>
        <v>41807.118495370371</v>
      </c>
      <c r="L2000" s="12">
        <f t="shared" si="18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8"/>
        <v>26.200000000000003</v>
      </c>
      <c r="R2000" s="7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86"/>
        <v>41926.482731481483</v>
      </c>
      <c r="L2001" s="12">
        <f t="shared" si="18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8"/>
        <v>0.76129032258064511</v>
      </c>
      <c r="R2001" s="7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86"/>
        <v>42345.951539351852</v>
      </c>
      <c r="L2002" s="12">
        <f t="shared" si="18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8"/>
        <v>12.5</v>
      </c>
      <c r="R2002" s="7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86"/>
        <v>42136.209675925929</v>
      </c>
      <c r="L2003" s="12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8"/>
        <v>382.12909090909091</v>
      </c>
      <c r="R2003" s="7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86"/>
        <v>42728.71230324074</v>
      </c>
      <c r="L2004" s="12">
        <f t="shared" si="18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8"/>
        <v>216.79422000000002</v>
      </c>
      <c r="R2004" s="7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86"/>
        <v>40347.125601851854</v>
      </c>
      <c r="L2005" s="12">
        <f t="shared" si="18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8"/>
        <v>312</v>
      </c>
      <c r="R2005" s="7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86"/>
        <v>41800.604895833334</v>
      </c>
      <c r="L2006" s="12">
        <f t="shared" si="18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8"/>
        <v>234.42048</v>
      </c>
      <c r="R2006" s="7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86"/>
        <v>41535.812708333331</v>
      </c>
      <c r="L2007" s="12">
        <f t="shared" si="18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8"/>
        <v>123.68010000000001</v>
      </c>
      <c r="R2007" s="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86"/>
        <v>41941.500520833331</v>
      </c>
      <c r="L2008" s="12">
        <f t="shared" si="18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8"/>
        <v>247.84</v>
      </c>
      <c r="R2008" s="7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86"/>
        <v>40347.837800925925</v>
      </c>
      <c r="L2009" s="12">
        <f t="shared" si="18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8"/>
        <v>115.7092</v>
      </c>
      <c r="R2009" s="7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86"/>
        <v>40761.604421296295</v>
      </c>
      <c r="L2010" s="12">
        <f t="shared" si="18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8"/>
        <v>117.07484768810599</v>
      </c>
      <c r="R2010" s="7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86"/>
        <v>42661.323414351849</v>
      </c>
      <c r="L2011" s="12">
        <f t="shared" si="18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8"/>
        <v>305.15800000000002</v>
      </c>
      <c r="R2011" s="7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86"/>
        <v>42570.996423611112</v>
      </c>
      <c r="L2012" s="12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8"/>
        <v>320.05299999999994</v>
      </c>
      <c r="R2012" s="7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86"/>
        <v>42347.358483796299</v>
      </c>
      <c r="L2013" s="12">
        <f t="shared" si="18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8"/>
        <v>819.56399999999996</v>
      </c>
      <c r="R2013" s="7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86"/>
        <v>42010.822233796294</v>
      </c>
      <c r="L2014" s="12">
        <f t="shared" si="18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8"/>
        <v>234.90000000000003</v>
      </c>
      <c r="R2014" s="7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86"/>
        <v>42499.960810185185</v>
      </c>
      <c r="L2015" s="12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8"/>
        <v>494.91374999999999</v>
      </c>
      <c r="R2015" s="7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86"/>
        <v>41324.214571759258</v>
      </c>
      <c r="L2016" s="12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8"/>
        <v>7813.7822333333334</v>
      </c>
      <c r="R2016" s="7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86"/>
        <v>40765.876886574071</v>
      </c>
      <c r="L2017" s="12">
        <f t="shared" si="18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8"/>
        <v>113.00013888888888</v>
      </c>
      <c r="R2017" s="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86"/>
        <v>41312.88077546296</v>
      </c>
      <c r="L2018" s="12">
        <f t="shared" si="18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8"/>
        <v>921.54219999999998</v>
      </c>
      <c r="R2018" s="7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86"/>
        <v>40961.057349537034</v>
      </c>
      <c r="L2019" s="12">
        <f t="shared" si="18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8"/>
        <v>125.10239999999999</v>
      </c>
      <c r="R2019" s="7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86"/>
        <v>42199.365844907406</v>
      </c>
      <c r="L2020" s="12">
        <f t="shared" si="18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8"/>
        <v>102.24343076923077</v>
      </c>
      <c r="R2020" s="7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86"/>
        <v>42605.70857638889</v>
      </c>
      <c r="L2021" s="12">
        <f t="shared" si="18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8"/>
        <v>484.90975000000003</v>
      </c>
      <c r="R2021" s="7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86"/>
        <v>41737.097499999996</v>
      </c>
      <c r="L2022" s="12">
        <f t="shared" si="18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8"/>
        <v>192.33333333333334</v>
      </c>
      <c r="R2022" s="7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86"/>
        <v>41861.070567129631</v>
      </c>
      <c r="L2023" s="12">
        <f t="shared" si="18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8"/>
        <v>281.10000000000002</v>
      </c>
      <c r="R2023" s="7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86"/>
        <v>42502.569120370375</v>
      </c>
      <c r="L2024" s="12">
        <f t="shared" si="18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8"/>
        <v>125.13700000000001</v>
      </c>
      <c r="R2024" s="7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86"/>
        <v>42136.420752314814</v>
      </c>
      <c r="L2025" s="12">
        <f t="shared" si="18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8"/>
        <v>161.459</v>
      </c>
      <c r="R2025" s="7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86"/>
        <v>41099.966944444444</v>
      </c>
      <c r="L2026" s="12">
        <f t="shared" si="187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8"/>
        <v>585.35</v>
      </c>
      <c r="R2026" s="7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86"/>
        <v>42136.184560185182</v>
      </c>
      <c r="L2027" s="12">
        <f t="shared" si="18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8"/>
        <v>201.14999999999998</v>
      </c>
      <c r="R2027" s="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86"/>
        <v>41704.735937500001</v>
      </c>
      <c r="L2028" s="12">
        <f t="shared" si="18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8"/>
        <v>133.48307999999997</v>
      </c>
      <c r="R2028" s="7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86"/>
        <v>42048.813877314817</v>
      </c>
      <c r="L2029" s="12">
        <f t="shared" si="18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8"/>
        <v>120.24900000000001</v>
      </c>
      <c r="R2029" s="7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86"/>
        <v>40215.919050925928</v>
      </c>
      <c r="L2030" s="12">
        <f t="shared" si="18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8"/>
        <v>126.16666666666667</v>
      </c>
      <c r="R2030" s="7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86"/>
        <v>41848.021770833337</v>
      </c>
      <c r="L2031" s="12">
        <f t="shared" si="18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8"/>
        <v>361.2</v>
      </c>
      <c r="R2031" s="7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86"/>
        <v>41212.996481481481</v>
      </c>
      <c r="L2032" s="12">
        <f t="shared" si="18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8"/>
        <v>226.239013671875</v>
      </c>
      <c r="R2032" s="7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86"/>
        <v>41975.329317129625</v>
      </c>
      <c r="L2033" s="12">
        <f t="shared" si="18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8"/>
        <v>120.35</v>
      </c>
      <c r="R2033" s="7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86"/>
        <v>42689.565671296295</v>
      </c>
      <c r="L2034" s="12">
        <f t="shared" si="18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8"/>
        <v>304.18799999999999</v>
      </c>
      <c r="R2034" s="7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86"/>
        <v>41725.082384259258</v>
      </c>
      <c r="L2035" s="12">
        <f t="shared" si="18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8"/>
        <v>178.67599999999999</v>
      </c>
      <c r="R2035" s="7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86"/>
        <v>42076.130011574074</v>
      </c>
      <c r="L2036" s="12">
        <f t="shared" si="18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8"/>
        <v>386.81998717948721</v>
      </c>
      <c r="R2036" s="7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86"/>
        <v>42311.625081018516</v>
      </c>
      <c r="L2037" s="12">
        <f t="shared" si="18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8"/>
        <v>211.03642500000004</v>
      </c>
      <c r="R2037" s="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86"/>
        <v>41738.864803240744</v>
      </c>
      <c r="L2038" s="12">
        <f t="shared" si="18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8"/>
        <v>131.66833333333335</v>
      </c>
      <c r="R2038" s="7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86"/>
        <v>41578.210104166668</v>
      </c>
      <c r="L2039" s="12">
        <f t="shared" si="18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8"/>
        <v>300.47639999999996</v>
      </c>
      <c r="R2039" s="7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86"/>
        <v>41424.27107638889</v>
      </c>
      <c r="L2040" s="12">
        <f t="shared" si="187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8"/>
        <v>420.51249999999999</v>
      </c>
      <c r="R2040" s="7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86"/>
        <v>42675.438946759255</v>
      </c>
      <c r="L2041" s="12">
        <f t="shared" si="18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8"/>
        <v>136.21680000000001</v>
      </c>
      <c r="R2041" s="7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86"/>
        <v>41578.927118055559</v>
      </c>
      <c r="L2042" s="12">
        <f t="shared" si="18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8"/>
        <v>248.17133333333334</v>
      </c>
      <c r="R2042" s="7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86"/>
        <v>42654.525775462964</v>
      </c>
      <c r="L2043" s="12">
        <f t="shared" si="18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8"/>
        <v>181.86315789473684</v>
      </c>
      <c r="R2043" s="7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86"/>
        <v>42331.708032407405</v>
      </c>
      <c r="L2044" s="12">
        <f t="shared" si="18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8"/>
        <v>123.53</v>
      </c>
      <c r="R2044" s="7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86"/>
        <v>42661.176817129628</v>
      </c>
      <c r="L2045" s="12">
        <f t="shared" si="18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8"/>
        <v>506.20938628158842</v>
      </c>
      <c r="R2045" s="7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86"/>
        <v>42138.684189814812</v>
      </c>
      <c r="L2046" s="12">
        <f t="shared" si="18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8"/>
        <v>108.21333333333334</v>
      </c>
      <c r="R2046" s="7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86"/>
        <v>41069.088506944441</v>
      </c>
      <c r="L2047" s="12">
        <f t="shared" si="18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8"/>
        <v>819.18387755102037</v>
      </c>
      <c r="R2047" s="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86"/>
        <v>41387.171805555554</v>
      </c>
      <c r="L2048" s="12">
        <f t="shared" si="18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8"/>
        <v>121.10000000000001</v>
      </c>
      <c r="R2048" s="7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86"/>
        <v>42081.903587962966</v>
      </c>
      <c r="L2049" s="12">
        <f t="shared" si="187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8"/>
        <v>102.99897959183673</v>
      </c>
      <c r="R2049" s="7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86"/>
        <v>41387.651516203703</v>
      </c>
      <c r="L2050" s="12">
        <f t="shared" si="18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88"/>
        <v>148.33229411764705</v>
      </c>
      <c r="R2050" s="7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92">(((J2051/60)/60)/24)+DATE(1970,1,1)</f>
        <v>41575.527349537035</v>
      </c>
      <c r="L2051" s="12">
        <f t="shared" ref="L2051:L2114" si="193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94">E2051/D2051*100</f>
        <v>120.19070000000001</v>
      </c>
      <c r="R2051" s="7">
        <f t="shared" ref="R2051:R2114" si="195">E2051/N2051</f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RIGHT(P2051,LEN(P2051)-SEARCH("/",P2051,SEARCH("/",P2051,1)))</f>
        <v>hardware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92"/>
        <v>42115.071504629625</v>
      </c>
      <c r="L2052" s="12">
        <f t="shared" si="193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4"/>
        <v>473.27000000000004</v>
      </c>
      <c r="R2052" s="7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92"/>
        <v>41604.022418981483</v>
      </c>
      <c r="L2053" s="12">
        <f t="shared" si="193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4"/>
        <v>130.36250000000001</v>
      </c>
      <c r="R2053" s="7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92"/>
        <v>42375.08394675926</v>
      </c>
      <c r="L2054" s="12">
        <f t="shared" si="193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4"/>
        <v>353.048</v>
      </c>
      <c r="R2054" s="7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92"/>
        <v>42303.617488425924</v>
      </c>
      <c r="L2055" s="12">
        <f t="shared" si="193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4"/>
        <v>101.02</v>
      </c>
      <c r="R2055" s="7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92"/>
        <v>41731.520949074074</v>
      </c>
      <c r="L2056" s="12">
        <f t="shared" si="193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4"/>
        <v>113.59142857142857</v>
      </c>
      <c r="R2056" s="7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92"/>
        <v>41946.674108796295</v>
      </c>
      <c r="L2057" s="12">
        <f t="shared" si="193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4"/>
        <v>167.41666666666666</v>
      </c>
      <c r="R2057" s="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92"/>
        <v>41351.76090277778</v>
      </c>
      <c r="L2058" s="12">
        <f t="shared" si="193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4"/>
        <v>153.452</v>
      </c>
      <c r="R2058" s="7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92"/>
        <v>42396.494583333333</v>
      </c>
      <c r="L2059" s="12">
        <f t="shared" si="193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4"/>
        <v>202.23220000000001</v>
      </c>
      <c r="R2059" s="7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92"/>
        <v>42026.370717592596</v>
      </c>
      <c r="L2060" s="12">
        <f t="shared" si="193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4"/>
        <v>168.28125</v>
      </c>
      <c r="R2060" s="7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92"/>
        <v>42361.602476851855</v>
      </c>
      <c r="L2061" s="12">
        <f t="shared" si="193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4"/>
        <v>143.45666666666668</v>
      </c>
      <c r="R2061" s="7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92"/>
        <v>41783.642939814818</v>
      </c>
      <c r="L2062" s="12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4"/>
        <v>196.4</v>
      </c>
      <c r="R2062" s="7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92"/>
        <v>42705.764513888891</v>
      </c>
      <c r="L2063" s="12">
        <f t="shared" si="193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4"/>
        <v>107.91999999999999</v>
      </c>
      <c r="R2063" s="7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92"/>
        <v>42423.3830787037</v>
      </c>
      <c r="L2064" s="12">
        <f t="shared" si="193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4"/>
        <v>114.97699999999999</v>
      </c>
      <c r="R2064" s="7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92"/>
        <v>42472.73265046296</v>
      </c>
      <c r="L2065" s="12">
        <f t="shared" si="193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4"/>
        <v>148.04999999999998</v>
      </c>
      <c r="R2065" s="7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92"/>
        <v>41389.364849537036</v>
      </c>
      <c r="L2066" s="12">
        <f t="shared" si="193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4"/>
        <v>191.16676082790633</v>
      </c>
      <c r="R2066" s="7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92"/>
        <v>41603.333668981482</v>
      </c>
      <c r="L2067" s="12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4"/>
        <v>199.215125</v>
      </c>
      <c r="R2067" s="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92"/>
        <v>41844.771793981483</v>
      </c>
      <c r="L2068" s="12">
        <f t="shared" si="193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4"/>
        <v>218.6</v>
      </c>
      <c r="R2068" s="7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92"/>
        <v>42115.853888888887</v>
      </c>
      <c r="L2069" s="12">
        <f t="shared" si="193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4"/>
        <v>126.86868686868686</v>
      </c>
      <c r="R2069" s="7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92"/>
        <v>42633.841608796298</v>
      </c>
      <c r="L2070" s="12">
        <f t="shared" si="193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4"/>
        <v>105.22388000000001</v>
      </c>
      <c r="R2070" s="7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92"/>
        <v>42340.972118055557</v>
      </c>
      <c r="L2071" s="12">
        <f t="shared" si="193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4"/>
        <v>128.40666000000002</v>
      </c>
      <c r="R2071" s="7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92"/>
        <v>42519.6565162037</v>
      </c>
      <c r="L2072" s="12">
        <f t="shared" si="193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4"/>
        <v>317.3272</v>
      </c>
      <c r="R2072" s="7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92"/>
        <v>42600.278749999998</v>
      </c>
      <c r="L2073" s="12">
        <f t="shared" si="193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4"/>
        <v>280.73</v>
      </c>
      <c r="R2073" s="7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92"/>
        <v>42467.581388888888</v>
      </c>
      <c r="L2074" s="12">
        <f t="shared" si="193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4"/>
        <v>110.73146853146854</v>
      </c>
      <c r="R2074" s="7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92"/>
        <v>42087.668032407411</v>
      </c>
      <c r="L2075" s="12">
        <f t="shared" si="193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4"/>
        <v>152.60429999999999</v>
      </c>
      <c r="R2075" s="7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92"/>
        <v>42466.826180555552</v>
      </c>
      <c r="L2076" s="12">
        <f t="shared" si="193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4"/>
        <v>102.49999999999999</v>
      </c>
      <c r="R2076" s="7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92"/>
        <v>41450.681574074071</v>
      </c>
      <c r="L2077" s="12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4"/>
        <v>1678.3738373837384</v>
      </c>
      <c r="R2077" s="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92"/>
        <v>41803.880659722221</v>
      </c>
      <c r="L2078" s="12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4"/>
        <v>543.349156424581</v>
      </c>
      <c r="R2078" s="7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92"/>
        <v>42103.042546296296</v>
      </c>
      <c r="L2079" s="12">
        <f t="shared" si="193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4"/>
        <v>115.50800000000001</v>
      </c>
      <c r="R2079" s="7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92"/>
        <v>42692.771493055552</v>
      </c>
      <c r="L2080" s="12">
        <f t="shared" si="193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4"/>
        <v>131.20499999999998</v>
      </c>
      <c r="R2080" s="7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92"/>
        <v>42150.71056712963</v>
      </c>
      <c r="L2081" s="12">
        <f t="shared" si="193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4"/>
        <v>288.17</v>
      </c>
      <c r="R2081" s="7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92"/>
        <v>42289.957175925927</v>
      </c>
      <c r="L2082" s="12">
        <f t="shared" si="193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4"/>
        <v>507.8</v>
      </c>
      <c r="R2082" s="7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92"/>
        <v>41004.156886574077</v>
      </c>
      <c r="L2083" s="12">
        <f t="shared" si="193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4"/>
        <v>114.57142857142857</v>
      </c>
      <c r="R2083" s="7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92"/>
        <v>40811.120324074072</v>
      </c>
      <c r="L2084" s="12">
        <f t="shared" si="193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4"/>
        <v>110.73333333333333</v>
      </c>
      <c r="R2084" s="7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92"/>
        <v>41034.72216435185</v>
      </c>
      <c r="L2085" s="12">
        <f t="shared" si="193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4"/>
        <v>113.33333333333333</v>
      </c>
      <c r="R2085" s="7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92"/>
        <v>41731.833124999997</v>
      </c>
      <c r="L2086" s="12">
        <f t="shared" si="193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4"/>
        <v>108.33333333333333</v>
      </c>
      <c r="R2086" s="7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92"/>
        <v>41075.835497685184</v>
      </c>
      <c r="L2087" s="12">
        <f t="shared" si="193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4"/>
        <v>123.53333333333335</v>
      </c>
      <c r="R2087" s="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92"/>
        <v>40860.67050925926</v>
      </c>
      <c r="L2088" s="12">
        <f t="shared" si="193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4"/>
        <v>100.69999999999999</v>
      </c>
      <c r="R2088" s="7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92"/>
        <v>40764.204375000001</v>
      </c>
      <c r="L2089" s="12">
        <f t="shared" si="193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4"/>
        <v>103.53333333333335</v>
      </c>
      <c r="R2089" s="7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92"/>
        <v>40395.714722222219</v>
      </c>
      <c r="L2090" s="12">
        <f t="shared" si="193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4"/>
        <v>115.51066666666668</v>
      </c>
      <c r="R2090" s="7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92"/>
        <v>41453.076319444444</v>
      </c>
      <c r="L2091" s="12">
        <f t="shared" si="193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4"/>
        <v>120.4004</v>
      </c>
      <c r="R2091" s="7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92"/>
        <v>41299.381423611114</v>
      </c>
      <c r="L2092" s="12">
        <f t="shared" si="193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4"/>
        <v>115.040375</v>
      </c>
      <c r="R2092" s="7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92"/>
        <v>40555.322662037033</v>
      </c>
      <c r="L2093" s="12">
        <f t="shared" si="193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4"/>
        <v>120.46777777777777</v>
      </c>
      <c r="R2093" s="7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92"/>
        <v>40763.707546296297</v>
      </c>
      <c r="L2094" s="12">
        <f t="shared" si="193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4"/>
        <v>101.28333333333333</v>
      </c>
      <c r="R2094" s="7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92"/>
        <v>41205.854537037041</v>
      </c>
      <c r="L2095" s="12">
        <f t="shared" si="193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4"/>
        <v>102.46666666666667</v>
      </c>
      <c r="R2095" s="7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92"/>
        <v>40939.02002314815</v>
      </c>
      <c r="L2096" s="12">
        <f t="shared" si="193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4"/>
        <v>120.54285714285714</v>
      </c>
      <c r="R2096" s="7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92"/>
        <v>40758.733483796292</v>
      </c>
      <c r="L2097" s="12">
        <f t="shared" si="193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4"/>
        <v>100</v>
      </c>
      <c r="R2097" s="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92"/>
        <v>41192.758506944447</v>
      </c>
      <c r="L2098" s="12">
        <f t="shared" si="193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4"/>
        <v>101.66666666666666</v>
      </c>
      <c r="R2098" s="7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92"/>
        <v>40818.58489583333</v>
      </c>
      <c r="L2099" s="12">
        <f t="shared" si="193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4"/>
        <v>100</v>
      </c>
      <c r="R2099" s="7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92"/>
        <v>40946.11383101852</v>
      </c>
      <c r="L2100" s="12">
        <f t="shared" si="193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4"/>
        <v>100.33333333333334</v>
      </c>
      <c r="R2100" s="7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92"/>
        <v>42173.746342592596</v>
      </c>
      <c r="L2101" s="12">
        <f t="shared" si="193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4"/>
        <v>132.36666666666667</v>
      </c>
      <c r="R2101" s="7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92"/>
        <v>41074.834965277776</v>
      </c>
      <c r="L2102" s="12">
        <f t="shared" si="193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4"/>
        <v>136.66666666666666</v>
      </c>
      <c r="R2102" s="7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92"/>
        <v>40892.149467592593</v>
      </c>
      <c r="L2103" s="12">
        <f t="shared" si="193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4"/>
        <v>113.25</v>
      </c>
      <c r="R2103" s="7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92"/>
        <v>40638.868611111109</v>
      </c>
      <c r="L2104" s="12">
        <f t="shared" si="193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4"/>
        <v>136</v>
      </c>
      <c r="R2104" s="7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92"/>
        <v>41192.754942129628</v>
      </c>
      <c r="L2105" s="12">
        <f t="shared" si="193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4"/>
        <v>146.12318374694613</v>
      </c>
      <c r="R2105" s="7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92"/>
        <v>41394.074467592596</v>
      </c>
      <c r="L2106" s="12">
        <f t="shared" si="193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4"/>
        <v>129.5</v>
      </c>
      <c r="R2106" s="7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92"/>
        <v>41951.788807870369</v>
      </c>
      <c r="L2107" s="12">
        <f t="shared" si="193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4"/>
        <v>254</v>
      </c>
      <c r="R2107" s="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92"/>
        <v>41270.21497685185</v>
      </c>
      <c r="L2108" s="12">
        <f t="shared" si="193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4"/>
        <v>107.04545454545456</v>
      </c>
      <c r="R2108" s="7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92"/>
        <v>41934.71056712963</v>
      </c>
      <c r="L2109" s="12">
        <f t="shared" si="193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4"/>
        <v>107.73299999999999</v>
      </c>
      <c r="R2109" s="7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92"/>
        <v>41135.175694444442</v>
      </c>
      <c r="L2110" s="12">
        <f t="shared" si="193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4"/>
        <v>107.31250000000001</v>
      </c>
      <c r="R2110" s="7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92"/>
        <v>42160.708530092597</v>
      </c>
      <c r="L2111" s="12">
        <f t="shared" si="193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4"/>
        <v>106.52500000000001</v>
      </c>
      <c r="R2111" s="7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92"/>
        <v>41759.670937499999</v>
      </c>
      <c r="L2112" s="12">
        <f t="shared" si="193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4"/>
        <v>100.35000000000001</v>
      </c>
      <c r="R2112" s="7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92"/>
        <v>40703.197048611109</v>
      </c>
      <c r="L2113" s="12">
        <f t="shared" si="193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4"/>
        <v>106.5</v>
      </c>
      <c r="R2113" s="7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92"/>
        <v>41365.928159722222</v>
      </c>
      <c r="L2114" s="12">
        <f t="shared" si="193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94"/>
        <v>100</v>
      </c>
      <c r="R2114" s="7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198">(((J2115/60)/60)/24)+DATE(1970,1,1)</f>
        <v>41870.86546296296</v>
      </c>
      <c r="L2115" s="12">
        <f t="shared" ref="L2115:L2178" si="199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200">E2115/D2115*100</f>
        <v>104.85714285714285</v>
      </c>
      <c r="R2115" s="7">
        <f t="shared" ref="R2115:R2178" si="201">E2115/N2115</f>
        <v>68.598130841121488</v>
      </c>
      <c r="S2115" t="str">
        <f t="shared" ref="S2115:S2178" si="202">LEFT(P2115, SEARCH("/",P2115,1)-1)</f>
        <v>music</v>
      </c>
      <c r="T2115" t="str">
        <f t="shared" ref="T2115:T2178" si="203">RIGHT(P2115,LEN(P2115)-SEARCH("/",P2115,SEARCH("/",P2115,1)))</f>
        <v>indie rock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98"/>
        <v>40458.815625000003</v>
      </c>
      <c r="L2116" s="12">
        <f t="shared" si="199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00"/>
        <v>104.69999999999999</v>
      </c>
      <c r="R2116" s="7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98"/>
        <v>40564.081030092595</v>
      </c>
      <c r="L2117" s="12">
        <f t="shared" si="199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00"/>
        <v>225.66666666666669</v>
      </c>
      <c r="R2117" s="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98"/>
        <v>41136.777812500004</v>
      </c>
      <c r="L2118" s="12">
        <f t="shared" si="199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00"/>
        <v>100.90416666666667</v>
      </c>
      <c r="R2118" s="7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98"/>
        <v>42290.059594907405</v>
      </c>
      <c r="L2119" s="12">
        <f t="shared" si="199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00"/>
        <v>147.75</v>
      </c>
      <c r="R2119" s="7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98"/>
        <v>40718.839537037034</v>
      </c>
      <c r="L2120" s="12">
        <f t="shared" si="199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00"/>
        <v>134.61099999999999</v>
      </c>
      <c r="R2120" s="7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98"/>
        <v>41107.130150462966</v>
      </c>
      <c r="L2121" s="12">
        <f t="shared" si="199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00"/>
        <v>100.75</v>
      </c>
      <c r="R2121" s="7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98"/>
        <v>41591.964537037034</v>
      </c>
      <c r="L2122" s="12">
        <f t="shared" si="199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00"/>
        <v>100.880375</v>
      </c>
      <c r="R2122" s="7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98"/>
        <v>42716.7424537037</v>
      </c>
      <c r="L2123" s="12">
        <f t="shared" si="199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00"/>
        <v>0.56800000000000006</v>
      </c>
      <c r="R2123" s="7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98"/>
        <v>42712.300567129627</v>
      </c>
      <c r="L2124" s="12">
        <f t="shared" si="199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00"/>
        <v>0.38750000000000001</v>
      </c>
      <c r="R2124" s="7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98"/>
        <v>40198.424849537041</v>
      </c>
      <c r="L2125" s="12">
        <f t="shared" si="199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00"/>
        <v>10</v>
      </c>
      <c r="R2125" s="7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98"/>
        <v>40464.028182870366</v>
      </c>
      <c r="L2126" s="12">
        <f t="shared" si="199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00"/>
        <v>10.454545454545453</v>
      </c>
      <c r="R2126" s="7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98"/>
        <v>42191.023530092592</v>
      </c>
      <c r="L2127" s="12">
        <f t="shared" si="199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00"/>
        <v>1.4200000000000002</v>
      </c>
      <c r="R2127" s="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98"/>
        <v>41951.973229166666</v>
      </c>
      <c r="L2128" s="12">
        <f t="shared" si="199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00"/>
        <v>0.05</v>
      </c>
      <c r="R2128" s="7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98"/>
        <v>42045.50535879629</v>
      </c>
      <c r="L2129" s="12">
        <f t="shared" si="199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00"/>
        <v>28.842857142857142</v>
      </c>
      <c r="R2129" s="7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98"/>
        <v>41843.772789351853</v>
      </c>
      <c r="L2130" s="12">
        <f t="shared" si="199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00"/>
        <v>0.16666666666666669</v>
      </c>
      <c r="R2130" s="7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98"/>
        <v>42409.024305555555</v>
      </c>
      <c r="L2131" s="12">
        <f t="shared" si="199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00"/>
        <v>11.799999999999999</v>
      </c>
      <c r="R2131" s="7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98"/>
        <v>41832.086377314816</v>
      </c>
      <c r="L2132" s="12">
        <f t="shared" si="199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00"/>
        <v>0.20238095238095236</v>
      </c>
      <c r="R2132" s="7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98"/>
        <v>42167.207071759258</v>
      </c>
      <c r="L2133" s="12">
        <f t="shared" si="199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00"/>
        <v>5</v>
      </c>
      <c r="R2133" s="7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98"/>
        <v>41643.487175925926</v>
      </c>
      <c r="L2134" s="12">
        <f t="shared" si="199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00"/>
        <v>2.1129899999999995</v>
      </c>
      <c r="R2134" s="7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98"/>
        <v>40619.097210648149</v>
      </c>
      <c r="L2135" s="12">
        <f t="shared" si="199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00"/>
        <v>1.6</v>
      </c>
      <c r="R2135" s="7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98"/>
        <v>41361.886469907404</v>
      </c>
      <c r="L2136" s="12">
        <f t="shared" si="199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00"/>
        <v>1.7333333333333332</v>
      </c>
      <c r="R2136" s="7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98"/>
        <v>41156.963344907403</v>
      </c>
      <c r="L2137" s="12">
        <f t="shared" si="199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00"/>
        <v>9.56</v>
      </c>
      <c r="R2137" s="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98"/>
        <v>41536.509097222224</v>
      </c>
      <c r="L2138" s="12">
        <f t="shared" si="199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00"/>
        <v>5.9612499999999999E-2</v>
      </c>
      <c r="R2138" s="7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98"/>
        <v>41948.771168981482</v>
      </c>
      <c r="L2139" s="12">
        <f t="shared" si="199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00"/>
        <v>28.405999999999999</v>
      </c>
      <c r="R2139" s="7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98"/>
        <v>41557.013182870374</v>
      </c>
      <c r="L2140" s="12">
        <f t="shared" si="199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00"/>
        <v>12.8</v>
      </c>
      <c r="R2140" s="7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98"/>
        <v>42647.750092592592</v>
      </c>
      <c r="L2141" s="12">
        <f t="shared" si="199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00"/>
        <v>5.42</v>
      </c>
      <c r="R2141" s="7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98"/>
        <v>41255.833611111113</v>
      </c>
      <c r="L2142" s="12">
        <f t="shared" si="199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00"/>
        <v>0.11199999999999999</v>
      </c>
      <c r="R2142" s="7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98"/>
        <v>41927.235636574071</v>
      </c>
      <c r="L2143" s="12">
        <f t="shared" si="199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00"/>
        <v>0</v>
      </c>
      <c r="R2143" s="7">
        <v>0</v>
      </c>
      <c r="S2143" t="str">
        <f t="shared" si="202"/>
        <v>games</v>
      </c>
      <c r="T2143" t="str">
        <f t="shared" si="203"/>
        <v>video games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98"/>
        <v>42340.701504629629</v>
      </c>
      <c r="L2144" s="12">
        <f t="shared" si="199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00"/>
        <v>5.7238095238095239</v>
      </c>
      <c r="R2144" s="7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98"/>
        <v>40332.886712962965</v>
      </c>
      <c r="L2145" s="12">
        <f t="shared" si="199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00"/>
        <v>11.25</v>
      </c>
      <c r="R2145" s="7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98"/>
        <v>41499.546759259261</v>
      </c>
      <c r="L2146" s="12">
        <f t="shared" si="199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00"/>
        <v>1.7098591549295776</v>
      </c>
      <c r="R2146" s="7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98"/>
        <v>41575.237430555557</v>
      </c>
      <c r="L2147" s="12">
        <f t="shared" si="199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00"/>
        <v>30.433333333333334</v>
      </c>
      <c r="R2147" s="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98"/>
        <v>42397.679513888885</v>
      </c>
      <c r="L2148" s="12">
        <f t="shared" si="199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00"/>
        <v>0.02</v>
      </c>
      <c r="R2148" s="7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98"/>
        <v>41927.295694444445</v>
      </c>
      <c r="L2149" s="12">
        <f t="shared" si="199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00"/>
        <v>0.69641025641025645</v>
      </c>
      <c r="R2149" s="7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98"/>
        <v>42066.733587962968</v>
      </c>
      <c r="L2150" s="12">
        <f t="shared" si="199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00"/>
        <v>2</v>
      </c>
      <c r="R2150" s="7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98"/>
        <v>40355.024953703702</v>
      </c>
      <c r="L2151" s="12">
        <f t="shared" si="199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00"/>
        <v>0</v>
      </c>
      <c r="R2151" s="7"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98"/>
        <v>42534.284710648149</v>
      </c>
      <c r="L2152" s="12">
        <f t="shared" si="199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00"/>
        <v>0.80999999999999994</v>
      </c>
      <c r="R2152" s="7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98"/>
        <v>42520.847384259265</v>
      </c>
      <c r="L2153" s="12">
        <f t="shared" si="199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00"/>
        <v>0.26222222222222225</v>
      </c>
      <c r="R2153" s="7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98"/>
        <v>41683.832280092596</v>
      </c>
      <c r="L2154" s="12">
        <f t="shared" si="199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00"/>
        <v>0.16666666666666669</v>
      </c>
      <c r="R2154" s="7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98"/>
        <v>41974.911087962959</v>
      </c>
      <c r="L2155" s="12">
        <f t="shared" si="199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00"/>
        <v>9.124454880912446E-3</v>
      </c>
      <c r="R2155" s="7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98"/>
        <v>41647.632256944446</v>
      </c>
      <c r="L2156" s="12">
        <f t="shared" si="199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00"/>
        <v>0.8</v>
      </c>
      <c r="R2156" s="7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98"/>
        <v>42430.747511574074</v>
      </c>
      <c r="L2157" s="12">
        <f t="shared" si="199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00"/>
        <v>2.2999999999999998</v>
      </c>
      <c r="R2157" s="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98"/>
        <v>41488.85423611111</v>
      </c>
      <c r="L2158" s="12">
        <f t="shared" si="199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00"/>
        <v>2.6660714285714282</v>
      </c>
      <c r="R2158" s="7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98"/>
        <v>42694.98128472222</v>
      </c>
      <c r="L2159" s="12">
        <f t="shared" si="199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00"/>
        <v>28.192</v>
      </c>
      <c r="R2159" s="7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98"/>
        <v>41264.853865740741</v>
      </c>
      <c r="L2160" s="12">
        <f t="shared" si="199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00"/>
        <v>6.5900366666666672</v>
      </c>
      <c r="R2160" s="7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98"/>
        <v>40710.731180555551</v>
      </c>
      <c r="L2161" s="12">
        <f t="shared" si="199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00"/>
        <v>0.72222222222222221</v>
      </c>
      <c r="R2161" s="7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98"/>
        <v>41018.711863425924</v>
      </c>
      <c r="L2162" s="12">
        <f t="shared" si="199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00"/>
        <v>0.85000000000000009</v>
      </c>
      <c r="R2162" s="7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98"/>
        <v>42240.852534722217</v>
      </c>
      <c r="L2163" s="12">
        <f t="shared" si="199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00"/>
        <v>115.75</v>
      </c>
      <c r="R2163" s="7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98"/>
        <v>41813.766099537039</v>
      </c>
      <c r="L2164" s="12">
        <f t="shared" si="199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00"/>
        <v>112.26666666666667</v>
      </c>
      <c r="R2164" s="7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98"/>
        <v>42111.899537037039</v>
      </c>
      <c r="L2165" s="12">
        <f t="shared" si="199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00"/>
        <v>132.20000000000002</v>
      </c>
      <c r="R2165" s="7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98"/>
        <v>42515.71775462963</v>
      </c>
      <c r="L2166" s="12">
        <f t="shared" si="199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00"/>
        <v>102.63636363636364</v>
      </c>
      <c r="R2166" s="7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98"/>
        <v>42438.667071759264</v>
      </c>
      <c r="L2167" s="12">
        <f t="shared" si="199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00"/>
        <v>138.64000000000001</v>
      </c>
      <c r="R2167" s="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98"/>
        <v>41933.838171296295</v>
      </c>
      <c r="L2168" s="12">
        <f t="shared" si="199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00"/>
        <v>146.6</v>
      </c>
      <c r="R2168" s="7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98"/>
        <v>41153.066400462965</v>
      </c>
      <c r="L2169" s="12">
        <f t="shared" si="199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00"/>
        <v>120</v>
      </c>
      <c r="R2169" s="7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98"/>
        <v>42745.600243055553</v>
      </c>
      <c r="L2170" s="12">
        <f t="shared" si="199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00"/>
        <v>121.5816111111111</v>
      </c>
      <c r="R2170" s="7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98"/>
        <v>42793.700821759259</v>
      </c>
      <c r="L2171" s="12">
        <f t="shared" si="199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00"/>
        <v>100</v>
      </c>
      <c r="R2171" s="7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98"/>
        <v>42198.750254629631</v>
      </c>
      <c r="L2172" s="12">
        <f t="shared" si="199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00"/>
        <v>180.85714285714286</v>
      </c>
      <c r="R2172" s="7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98"/>
        <v>42141.95711805555</v>
      </c>
      <c r="L2173" s="12">
        <f t="shared" si="199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00"/>
        <v>106.075</v>
      </c>
      <c r="R2173" s="7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98"/>
        <v>42082.580092592587</v>
      </c>
      <c r="L2174" s="12">
        <f t="shared" si="199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00"/>
        <v>100</v>
      </c>
      <c r="R2174" s="7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98"/>
        <v>41495.692627314813</v>
      </c>
      <c r="L2175" s="12">
        <f t="shared" si="199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00"/>
        <v>126.92857142857143</v>
      </c>
      <c r="R2175" s="7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98"/>
        <v>42465.542905092589</v>
      </c>
      <c r="L2176" s="12">
        <f t="shared" si="199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00"/>
        <v>102.97499999999999</v>
      </c>
      <c r="R2176" s="7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98"/>
        <v>42565.009097222224</v>
      </c>
      <c r="L2177" s="12">
        <f t="shared" si="199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00"/>
        <v>250</v>
      </c>
      <c r="R2177" s="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98"/>
        <v>42096.633206018523</v>
      </c>
      <c r="L2178" s="12">
        <f t="shared" si="199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200"/>
        <v>126.02</v>
      </c>
      <c r="R2178" s="7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204">(((J2179/60)/60)/24)+DATE(1970,1,1)</f>
        <v>42502.250775462962</v>
      </c>
      <c r="L2179" s="12">
        <f t="shared" ref="L2179:L2242" si="205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206">E2179/D2179*100</f>
        <v>100.12</v>
      </c>
      <c r="R2179" s="7">
        <f t="shared" ref="R2179:R2242" si="207">E2179/N2179</f>
        <v>65.868421052631575</v>
      </c>
      <c r="S2179" t="str">
        <f t="shared" ref="S2179:S2242" si="208">LEFT(P2179, SEARCH("/",P2179,1)-1)</f>
        <v>music</v>
      </c>
      <c r="T2179" t="str">
        <f t="shared" ref="T2179:T2242" si="209">RIGHT(P2179,LEN(P2179)-SEARCH("/",P2179,SEARCH("/",P2179,1)))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204"/>
        <v>42723.63653935185</v>
      </c>
      <c r="L2180" s="12">
        <f t="shared" si="205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6"/>
        <v>138.64000000000001</v>
      </c>
      <c r="R2180" s="7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204"/>
        <v>42075.171203703707</v>
      </c>
      <c r="L2181" s="12">
        <f t="shared" si="205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6"/>
        <v>161.4</v>
      </c>
      <c r="R2181" s="7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204"/>
        <v>42279.669768518521</v>
      </c>
      <c r="L2182" s="12">
        <f t="shared" si="205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6"/>
        <v>107.18419999999999</v>
      </c>
      <c r="R2182" s="7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204"/>
        <v>42773.005243055552</v>
      </c>
      <c r="L2183" s="12">
        <f t="shared" si="205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6"/>
        <v>153.1</v>
      </c>
      <c r="R2183" s="7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204"/>
        <v>41879.900752314818</v>
      </c>
      <c r="L2184" s="12">
        <f t="shared" si="205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6"/>
        <v>524.16666666666663</v>
      </c>
      <c r="R2184" s="7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204"/>
        <v>42745.365474537044</v>
      </c>
      <c r="L2185" s="12">
        <f t="shared" si="205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6"/>
        <v>489.27777777777777</v>
      </c>
      <c r="R2185" s="7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204"/>
        <v>42380.690289351856</v>
      </c>
      <c r="L2186" s="12">
        <f t="shared" si="205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6"/>
        <v>284.74</v>
      </c>
      <c r="R2186" s="7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204"/>
        <v>41319.349988425929</v>
      </c>
      <c r="L2187" s="12">
        <f t="shared" si="205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6"/>
        <v>1856.97</v>
      </c>
      <c r="R2187" s="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204"/>
        <v>42583.615081018521</v>
      </c>
      <c r="L2188" s="12">
        <f t="shared" si="205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6"/>
        <v>109.67499999999998</v>
      </c>
      <c r="R2188" s="7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204"/>
        <v>42068.209097222221</v>
      </c>
      <c r="L2189" s="12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6"/>
        <v>1014.6425</v>
      </c>
      <c r="R2189" s="7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204"/>
        <v>42633.586122685185</v>
      </c>
      <c r="L2190" s="12">
        <f t="shared" si="205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6"/>
        <v>412.17692027666544</v>
      </c>
      <c r="R2190" s="7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204"/>
        <v>42467.788194444445</v>
      </c>
      <c r="L2191" s="12">
        <f t="shared" si="205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6"/>
        <v>503.25</v>
      </c>
      <c r="R2191" s="7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204"/>
        <v>42417.625046296293</v>
      </c>
      <c r="L2192" s="12">
        <f t="shared" si="205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6"/>
        <v>184.61052631578946</v>
      </c>
      <c r="R2192" s="7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204"/>
        <v>42768.833645833336</v>
      </c>
      <c r="L2193" s="12">
        <f t="shared" si="205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6"/>
        <v>119.73333333333333</v>
      </c>
      <c r="R2193" s="7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204"/>
        <v>42691.8512037037</v>
      </c>
      <c r="L2194" s="12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6"/>
        <v>1081.2401666666667</v>
      </c>
      <c r="R2194" s="7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204"/>
        <v>42664.405925925923</v>
      </c>
      <c r="L2195" s="12">
        <f t="shared" si="205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6"/>
        <v>452.37333333333333</v>
      </c>
      <c r="R2195" s="7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204"/>
        <v>42425.757986111115</v>
      </c>
      <c r="L2196" s="12">
        <f t="shared" si="205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6"/>
        <v>537.37</v>
      </c>
      <c r="R2196" s="7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204"/>
        <v>42197.771990740745</v>
      </c>
      <c r="L2197" s="12">
        <f t="shared" si="205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6"/>
        <v>120.32608695652173</v>
      </c>
      <c r="R2197" s="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204"/>
        <v>42675.487291666665</v>
      </c>
      <c r="L2198" s="12">
        <f t="shared" si="205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6"/>
        <v>113.83571428571429</v>
      </c>
      <c r="R2198" s="7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204"/>
        <v>42033.584016203706</v>
      </c>
      <c r="L2199" s="12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6"/>
        <v>951.03109999999992</v>
      </c>
      <c r="R2199" s="7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204"/>
        <v>42292.513888888891</v>
      </c>
      <c r="L2200" s="12">
        <f t="shared" si="205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6"/>
        <v>132.89249999999998</v>
      </c>
      <c r="R2200" s="7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204"/>
        <v>42262.416643518518</v>
      </c>
      <c r="L2201" s="12">
        <f t="shared" si="205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6"/>
        <v>146.97777777777779</v>
      </c>
      <c r="R2201" s="7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204"/>
        <v>42163.625787037032</v>
      </c>
      <c r="L2202" s="12">
        <f t="shared" si="205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6"/>
        <v>542.15</v>
      </c>
      <c r="R2202" s="7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204"/>
        <v>41276.846817129634</v>
      </c>
      <c r="L2203" s="12">
        <f t="shared" si="205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6"/>
        <v>382.71818181818185</v>
      </c>
      <c r="R2203" s="7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204"/>
        <v>41184.849166666667</v>
      </c>
      <c r="L2204" s="12">
        <f t="shared" si="205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6"/>
        <v>704.18124999999998</v>
      </c>
      <c r="R2204" s="7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204"/>
        <v>42241.85974537037</v>
      </c>
      <c r="L2205" s="12">
        <f t="shared" si="205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6"/>
        <v>109.55</v>
      </c>
      <c r="R2205" s="7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204"/>
        <v>41312.311562499999</v>
      </c>
      <c r="L2206" s="12">
        <f t="shared" si="205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6"/>
        <v>132.86666666666667</v>
      </c>
      <c r="R2206" s="7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204"/>
        <v>41031.82163194444</v>
      </c>
      <c r="L2207" s="12">
        <f t="shared" si="205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6"/>
        <v>152</v>
      </c>
      <c r="R2207" s="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204"/>
        <v>40997.257222222222</v>
      </c>
      <c r="L2208" s="12">
        <f t="shared" si="205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6"/>
        <v>102.72727272727273</v>
      </c>
      <c r="R2208" s="7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204"/>
        <v>41564.194131944445</v>
      </c>
      <c r="L2209" s="12">
        <f t="shared" si="205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6"/>
        <v>100</v>
      </c>
      <c r="R2209" s="7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204"/>
        <v>40946.882245370369</v>
      </c>
      <c r="L2210" s="12">
        <f t="shared" si="205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6"/>
        <v>101.6</v>
      </c>
      <c r="R2210" s="7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204"/>
        <v>41732.479675925926</v>
      </c>
      <c r="L2211" s="12">
        <f t="shared" si="205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6"/>
        <v>150.80000000000001</v>
      </c>
      <c r="R2211" s="7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204"/>
        <v>40956.066087962965</v>
      </c>
      <c r="L2212" s="12">
        <f t="shared" si="205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6"/>
        <v>111.425</v>
      </c>
      <c r="R2212" s="7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204"/>
        <v>41716.785011574073</v>
      </c>
      <c r="L2213" s="12">
        <f t="shared" si="205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6"/>
        <v>195.6</v>
      </c>
      <c r="R2213" s="7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204"/>
        <v>41548.747418981482</v>
      </c>
      <c r="L2214" s="12">
        <f t="shared" si="205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6"/>
        <v>114.38333333333333</v>
      </c>
      <c r="R2214" s="7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204"/>
        <v>42109.826145833329</v>
      </c>
      <c r="L2215" s="12">
        <f t="shared" si="205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6"/>
        <v>200</v>
      </c>
      <c r="R2215" s="7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204"/>
        <v>41646.792222222226</v>
      </c>
      <c r="L2216" s="12">
        <f t="shared" si="205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6"/>
        <v>292.50166666666667</v>
      </c>
      <c r="R2216" s="7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204"/>
        <v>40958.717268518521</v>
      </c>
      <c r="L2217" s="12">
        <f t="shared" si="205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6"/>
        <v>156.36363636363637</v>
      </c>
      <c r="R2217" s="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204"/>
        <v>42194.751678240747</v>
      </c>
      <c r="L2218" s="12">
        <f t="shared" si="205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6"/>
        <v>105.66666666666666</v>
      </c>
      <c r="R2218" s="7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204"/>
        <v>42299.776770833334</v>
      </c>
      <c r="L2219" s="12">
        <f t="shared" si="205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6"/>
        <v>101.19047619047619</v>
      </c>
      <c r="R2219" s="7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204"/>
        <v>41127.812303240738</v>
      </c>
      <c r="L2220" s="12">
        <f t="shared" si="205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6"/>
        <v>122.833</v>
      </c>
      <c r="R2220" s="7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204"/>
        <v>42205.718888888892</v>
      </c>
      <c r="L2221" s="12">
        <f t="shared" si="205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6"/>
        <v>101.49999999999999</v>
      </c>
      <c r="R2221" s="7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204"/>
        <v>41452.060601851852</v>
      </c>
      <c r="L2222" s="12">
        <f t="shared" si="205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6"/>
        <v>101.14285714285714</v>
      </c>
      <c r="R2222" s="7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204"/>
        <v>42452.666770833333</v>
      </c>
      <c r="L2223" s="12">
        <f t="shared" si="205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6"/>
        <v>108.11999999999999</v>
      </c>
      <c r="R2223" s="7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204"/>
        <v>40906.787581018521</v>
      </c>
      <c r="L2224" s="12">
        <f t="shared" si="205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6"/>
        <v>162.6</v>
      </c>
      <c r="R2224" s="7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204"/>
        <v>42152.640833333338</v>
      </c>
      <c r="L2225" s="12">
        <f t="shared" si="205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6"/>
        <v>105.80000000000001</v>
      </c>
      <c r="R2225" s="7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204"/>
        <v>42644.667534722219</v>
      </c>
      <c r="L2226" s="12">
        <f t="shared" si="205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6"/>
        <v>243.15000000000003</v>
      </c>
      <c r="R2226" s="7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204"/>
        <v>41873.79184027778</v>
      </c>
      <c r="L2227" s="12">
        <f t="shared" si="205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6"/>
        <v>944.83338095238094</v>
      </c>
      <c r="R2227" s="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204"/>
        <v>42381.79886574074</v>
      </c>
      <c r="L2228" s="12">
        <f t="shared" si="205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6"/>
        <v>108.46283333333334</v>
      </c>
      <c r="R2228" s="7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204"/>
        <v>41561.807349537034</v>
      </c>
      <c r="L2229" s="12">
        <f t="shared" si="205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6"/>
        <v>157.37692307692308</v>
      </c>
      <c r="R2229" s="7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204"/>
        <v>42202.278194444443</v>
      </c>
      <c r="L2230" s="12">
        <f t="shared" si="205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6"/>
        <v>1174.49</v>
      </c>
      <c r="R2230" s="7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204"/>
        <v>41484.664247685185</v>
      </c>
      <c r="L2231" s="12">
        <f t="shared" si="205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6"/>
        <v>171.04755366949576</v>
      </c>
      <c r="R2231" s="7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204"/>
        <v>41724.881099537037</v>
      </c>
      <c r="L2232" s="12">
        <f t="shared" si="205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6"/>
        <v>125.95294117647057</v>
      </c>
      <c r="R2232" s="7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204"/>
        <v>41423.910891203705</v>
      </c>
      <c r="L2233" s="12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6"/>
        <v>1212.1296000000002</v>
      </c>
      <c r="R2233" s="7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204"/>
        <v>41806.794074074074</v>
      </c>
      <c r="L2234" s="12">
        <f t="shared" si="205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6"/>
        <v>495.8</v>
      </c>
      <c r="R2234" s="7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204"/>
        <v>42331.378923611104</v>
      </c>
      <c r="L2235" s="12">
        <f t="shared" si="205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6"/>
        <v>332.03999999999996</v>
      </c>
      <c r="R2235" s="7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204"/>
        <v>42710.824618055558</v>
      </c>
      <c r="L2236" s="12">
        <f t="shared" si="205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6"/>
        <v>1165</v>
      </c>
      <c r="R2236" s="7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204"/>
        <v>42062.022118055553</v>
      </c>
      <c r="L2237" s="12">
        <f t="shared" si="205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6"/>
        <v>153.3153846153846</v>
      </c>
      <c r="R2237" s="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204"/>
        <v>42371.617164351846</v>
      </c>
      <c r="L2238" s="12">
        <f t="shared" si="205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6"/>
        <v>537.10714285714289</v>
      </c>
      <c r="R2238" s="7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204"/>
        <v>41915.003275462965</v>
      </c>
      <c r="L2239" s="12">
        <f t="shared" si="205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6"/>
        <v>352.92777777777775</v>
      </c>
      <c r="R2239" s="7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204"/>
        <v>42774.621712962966</v>
      </c>
      <c r="L2240" s="12">
        <f t="shared" si="205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6"/>
        <v>137.4</v>
      </c>
      <c r="R2240" s="7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204"/>
        <v>41572.958495370374</v>
      </c>
      <c r="L2241" s="12">
        <f t="shared" si="205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6"/>
        <v>128.02668</v>
      </c>
      <c r="R2241" s="7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204"/>
        <v>42452.825740740736</v>
      </c>
      <c r="L2242" s="12">
        <f t="shared" si="205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206"/>
        <v>270.68</v>
      </c>
      <c r="R2242" s="7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210">(((J2243/60)/60)/24)+DATE(1970,1,1)</f>
        <v>42766.827546296292</v>
      </c>
      <c r="L2243" s="12">
        <f t="shared" ref="L2243:L2306" si="21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212">E2243/D2243*100</f>
        <v>806.4</v>
      </c>
      <c r="R2243" s="7">
        <f t="shared" ref="R2243:R2306" si="213">E2243/N2243</f>
        <v>49.472392638036808</v>
      </c>
      <c r="S2243" t="str">
        <f t="shared" ref="S2243:S2306" si="214">LEFT(P2243, SEARCH("/",P2243,1)-1)</f>
        <v>games</v>
      </c>
      <c r="T2243" t="str">
        <f t="shared" ref="T2243:T2306" si="215">RIGHT(P2243,LEN(P2243)-SEARCH("/",P2243,SEARCH("/",P2243,1)))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210"/>
        <v>41569.575613425928</v>
      </c>
      <c r="L2244" s="12">
        <f t="shared" si="21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2"/>
        <v>1360.0976000000001</v>
      </c>
      <c r="R2244" s="7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210"/>
        <v>42800.751041666663</v>
      </c>
      <c r="L2245" s="12">
        <f t="shared" si="211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2"/>
        <v>930250</v>
      </c>
      <c r="R2245" s="7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210"/>
        <v>42647.818819444445</v>
      </c>
      <c r="L2246" s="12">
        <f t="shared" si="21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2"/>
        <v>377.02</v>
      </c>
      <c r="R2246" s="7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210"/>
        <v>41660.708530092597</v>
      </c>
      <c r="L2247" s="12">
        <f t="shared" si="211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2"/>
        <v>2647.0250000000001</v>
      </c>
      <c r="R2247" s="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210"/>
        <v>42221.79178240741</v>
      </c>
      <c r="L2248" s="12">
        <f t="shared" si="21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2"/>
        <v>100.12</v>
      </c>
      <c r="R2248" s="7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210"/>
        <v>42200.666261574079</v>
      </c>
      <c r="L2249" s="12">
        <f t="shared" si="21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2"/>
        <v>104.45405405405405</v>
      </c>
      <c r="R2249" s="7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210"/>
        <v>42688.875902777778</v>
      </c>
      <c r="L2250" s="12">
        <f t="shared" si="21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2"/>
        <v>107.21428571428571</v>
      </c>
      <c r="R2250" s="7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210"/>
        <v>41336.703298611108</v>
      </c>
      <c r="L2251" s="12">
        <f t="shared" si="21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2"/>
        <v>168.77142857142857</v>
      </c>
      <c r="R2251" s="7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210"/>
        <v>42677.005474537036</v>
      </c>
      <c r="L2252" s="12">
        <f t="shared" si="21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2"/>
        <v>975.11200000000008</v>
      </c>
      <c r="R2252" s="7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210"/>
        <v>41846.34579861111</v>
      </c>
      <c r="L2253" s="12">
        <f t="shared" si="21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2"/>
        <v>134.44929411764704</v>
      </c>
      <c r="R2253" s="7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210"/>
        <v>42573.327986111108</v>
      </c>
      <c r="L2254" s="12">
        <f t="shared" si="21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2"/>
        <v>272.27777777777777</v>
      </c>
      <c r="R2254" s="7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210"/>
        <v>42296.631331018521</v>
      </c>
      <c r="L2255" s="12">
        <f t="shared" si="21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2"/>
        <v>112.6875</v>
      </c>
      <c r="R2255" s="7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210"/>
        <v>42752.647777777776</v>
      </c>
      <c r="L2256" s="12">
        <f t="shared" si="21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2"/>
        <v>459.8</v>
      </c>
      <c r="R2256" s="7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210"/>
        <v>42467.951979166668</v>
      </c>
      <c r="L2257" s="12">
        <f t="shared" si="21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2"/>
        <v>286.65822784810126</v>
      </c>
      <c r="R2257" s="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210"/>
        <v>42682.451921296291</v>
      </c>
      <c r="L2258" s="12">
        <f t="shared" si="21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2"/>
        <v>222.70833333333334</v>
      </c>
      <c r="R2258" s="7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210"/>
        <v>42505.936678240745</v>
      </c>
      <c r="L2259" s="12">
        <f t="shared" si="21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2"/>
        <v>636.14</v>
      </c>
      <c r="R2259" s="7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210"/>
        <v>42136.75100694444</v>
      </c>
      <c r="L2260" s="12">
        <f t="shared" si="21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2"/>
        <v>146.5</v>
      </c>
      <c r="R2260" s="7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210"/>
        <v>42702.804814814815</v>
      </c>
      <c r="L2261" s="12">
        <f t="shared" si="21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2"/>
        <v>1867.1</v>
      </c>
      <c r="R2261" s="7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210"/>
        <v>41695.016782407409</v>
      </c>
      <c r="L2262" s="12">
        <f t="shared" si="21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2"/>
        <v>326.92</v>
      </c>
      <c r="R2262" s="7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210"/>
        <v>42759.724768518514</v>
      </c>
      <c r="L2263" s="12">
        <f t="shared" si="21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2"/>
        <v>779.5</v>
      </c>
      <c r="R2263" s="7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210"/>
        <v>41926.585162037038</v>
      </c>
      <c r="L2264" s="12">
        <f t="shared" si="211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2"/>
        <v>154.15151515151516</v>
      </c>
      <c r="R2264" s="7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210"/>
        <v>42014.832326388889</v>
      </c>
      <c r="L2265" s="12">
        <f t="shared" si="21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2"/>
        <v>115.54666666666667</v>
      </c>
      <c r="R2265" s="7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210"/>
        <v>42496.582337962958</v>
      </c>
      <c r="L2266" s="12">
        <f t="shared" si="211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2"/>
        <v>180.03333333333333</v>
      </c>
      <c r="R2266" s="7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210"/>
        <v>42689.853090277778</v>
      </c>
      <c r="L2267" s="12">
        <f t="shared" si="21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2"/>
        <v>298.5</v>
      </c>
      <c r="R2267" s="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210"/>
        <v>42469.874907407408</v>
      </c>
      <c r="L2268" s="12">
        <f t="shared" si="21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2"/>
        <v>320.26666666666665</v>
      </c>
      <c r="R2268" s="7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210"/>
        <v>41968.829826388886</v>
      </c>
      <c r="L2269" s="12">
        <f t="shared" si="21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2"/>
        <v>380.52499999999998</v>
      </c>
      <c r="R2269" s="7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210"/>
        <v>42776.082349537035</v>
      </c>
      <c r="L2270" s="12">
        <f t="shared" si="21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2"/>
        <v>102.60000000000001</v>
      </c>
      <c r="R2270" s="7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210"/>
        <v>42776.704432870371</v>
      </c>
      <c r="L2271" s="12">
        <f t="shared" si="21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2"/>
        <v>1801.64</v>
      </c>
      <c r="R2271" s="7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210"/>
        <v>42725.869363425925</v>
      </c>
      <c r="L2272" s="12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2"/>
        <v>720.24800000000005</v>
      </c>
      <c r="R2272" s="7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210"/>
        <v>42684.000046296293</v>
      </c>
      <c r="L2273" s="12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2"/>
        <v>283.09000000000003</v>
      </c>
      <c r="R2273" s="7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210"/>
        <v>42315.699490740735</v>
      </c>
      <c r="L2274" s="12">
        <f t="shared" si="21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2"/>
        <v>1356.6000000000001</v>
      </c>
      <c r="R2274" s="7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210"/>
        <v>42781.549097222218</v>
      </c>
      <c r="L2275" s="12">
        <f t="shared" si="21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2"/>
        <v>220.35999999999999</v>
      </c>
      <c r="R2275" s="7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210"/>
        <v>41663.500659722224</v>
      </c>
      <c r="L2276" s="12">
        <f t="shared" si="21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2"/>
        <v>119.6</v>
      </c>
      <c r="R2276" s="7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210"/>
        <v>41965.616655092599</v>
      </c>
      <c r="L2277" s="12">
        <f t="shared" si="21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2"/>
        <v>407.76923076923077</v>
      </c>
      <c r="R2277" s="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210"/>
        <v>41614.651493055557</v>
      </c>
      <c r="L2278" s="12">
        <f t="shared" si="21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2"/>
        <v>105.81826105905425</v>
      </c>
      <c r="R2278" s="7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210"/>
        <v>40936.678506944445</v>
      </c>
      <c r="L2279" s="12">
        <f t="shared" si="21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2"/>
        <v>141.08235294117648</v>
      </c>
      <c r="R2279" s="7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210"/>
        <v>42338.709108796291</v>
      </c>
      <c r="L2280" s="12">
        <f t="shared" si="21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2"/>
        <v>270.7</v>
      </c>
      <c r="R2280" s="7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210"/>
        <v>42020.806701388887</v>
      </c>
      <c r="L2281" s="12">
        <f t="shared" si="21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2"/>
        <v>153.80000000000001</v>
      </c>
      <c r="R2281" s="7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210"/>
        <v>42234.624895833331</v>
      </c>
      <c r="L2282" s="12">
        <f t="shared" si="21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2"/>
        <v>403.57653061224488</v>
      </c>
      <c r="R2282" s="7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210"/>
        <v>40687.285844907405</v>
      </c>
      <c r="L2283" s="12">
        <f t="shared" si="21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2"/>
        <v>185</v>
      </c>
      <c r="R2283" s="7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210"/>
        <v>42323.17460648148</v>
      </c>
      <c r="L2284" s="12">
        <f t="shared" si="21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2"/>
        <v>185.33333333333331</v>
      </c>
      <c r="R2284" s="7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210"/>
        <v>40978.125046296293</v>
      </c>
      <c r="L2285" s="12">
        <f t="shared" si="21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2"/>
        <v>100.85533333333332</v>
      </c>
      <c r="R2285" s="7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210"/>
        <v>40585.796817129631</v>
      </c>
      <c r="L2286" s="12">
        <f t="shared" si="21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2"/>
        <v>106.22116666666668</v>
      </c>
      <c r="R2286" s="7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210"/>
        <v>41059.185682870368</v>
      </c>
      <c r="L2287" s="12">
        <f t="shared" si="21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2"/>
        <v>121.36666666666667</v>
      </c>
      <c r="R2287" s="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210"/>
        <v>41494.963587962964</v>
      </c>
      <c r="L2288" s="12">
        <f t="shared" si="21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2"/>
        <v>100.06666666666666</v>
      </c>
      <c r="R2288" s="7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210"/>
        <v>41792.667361111111</v>
      </c>
      <c r="L2289" s="12">
        <f t="shared" si="21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2"/>
        <v>119.97755555555555</v>
      </c>
      <c r="R2289" s="7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210"/>
        <v>41067.827418981484</v>
      </c>
      <c r="L2290" s="12">
        <f t="shared" si="211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2"/>
        <v>100.1</v>
      </c>
      <c r="R2290" s="7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210"/>
        <v>41571.998379629629</v>
      </c>
      <c r="L2291" s="12">
        <f t="shared" si="21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2"/>
        <v>107.4</v>
      </c>
      <c r="R2291" s="7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210"/>
        <v>40070.253819444442</v>
      </c>
      <c r="L2292" s="12">
        <f t="shared" si="21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2"/>
        <v>104.06666666666666</v>
      </c>
      <c r="R2292" s="7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210"/>
        <v>40987.977060185185</v>
      </c>
      <c r="L2293" s="12">
        <f t="shared" si="21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2"/>
        <v>172.8</v>
      </c>
      <c r="R2293" s="7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210"/>
        <v>40987.697638888887</v>
      </c>
      <c r="L2294" s="12">
        <f t="shared" si="21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2"/>
        <v>107.2505</v>
      </c>
      <c r="R2294" s="7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210"/>
        <v>41151.708321759259</v>
      </c>
      <c r="L2295" s="12">
        <f t="shared" si="21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2"/>
        <v>108.23529411764706</v>
      </c>
      <c r="R2295" s="7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210"/>
        <v>41264.72314814815</v>
      </c>
      <c r="L2296" s="12">
        <f t="shared" si="21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2"/>
        <v>146.08079999999998</v>
      </c>
      <c r="R2296" s="7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210"/>
        <v>41270.954351851848</v>
      </c>
      <c r="L2297" s="12">
        <f t="shared" si="21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2"/>
        <v>125.25</v>
      </c>
      <c r="R2297" s="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210"/>
        <v>40927.731782407405</v>
      </c>
      <c r="L2298" s="12">
        <f t="shared" si="21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2"/>
        <v>149.07142857142856</v>
      </c>
      <c r="R2298" s="7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210"/>
        <v>40948.042233796295</v>
      </c>
      <c r="L2299" s="12">
        <f t="shared" si="21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2"/>
        <v>100.6</v>
      </c>
      <c r="R2299" s="7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210"/>
        <v>41694.84065972222</v>
      </c>
      <c r="L2300" s="12">
        <f t="shared" si="21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2"/>
        <v>105.07333333333332</v>
      </c>
      <c r="R2300" s="7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210"/>
        <v>40565.032511574071</v>
      </c>
      <c r="L2301" s="12">
        <f t="shared" si="21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2"/>
        <v>350.16666666666663</v>
      </c>
      <c r="R2301" s="7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210"/>
        <v>41074.727037037039</v>
      </c>
      <c r="L2302" s="12">
        <f t="shared" si="21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2"/>
        <v>101.25</v>
      </c>
      <c r="R2302" s="7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210"/>
        <v>41416.146944444445</v>
      </c>
      <c r="L2303" s="12">
        <f t="shared" si="21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2"/>
        <v>133.6044</v>
      </c>
      <c r="R2303" s="7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210"/>
        <v>41605.868449074071</v>
      </c>
      <c r="L2304" s="12">
        <f t="shared" si="21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2"/>
        <v>170.65217391304347</v>
      </c>
      <c r="R2304" s="7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210"/>
        <v>40850.111064814817</v>
      </c>
      <c r="L2305" s="12">
        <f t="shared" si="21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2"/>
        <v>109.35829457364341</v>
      </c>
      <c r="R2305" s="7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210"/>
        <v>40502.815868055557</v>
      </c>
      <c r="L2306" s="12">
        <f t="shared" si="21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212"/>
        <v>100.70033333333335</v>
      </c>
      <c r="R2306" s="7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216">(((J2307/60)/60)/24)+DATE(1970,1,1)</f>
        <v>41834.695277777777</v>
      </c>
      <c r="L2307" s="12">
        <f t="shared" ref="L2307:L2370" si="217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218">E2307/D2307*100</f>
        <v>101.22777777777779</v>
      </c>
      <c r="R2307" s="7">
        <f t="shared" ref="R2307:R2370" si="219">E2307/N2307</f>
        <v>109.10778443113773</v>
      </c>
      <c r="S2307" t="str">
        <f t="shared" ref="S2307:S2370" si="220">LEFT(P2307, SEARCH("/",P2307,1)-1)</f>
        <v>music</v>
      </c>
      <c r="T2307" t="str">
        <f t="shared" ref="T2307:T2370" si="221">RIGHT(P2307,LEN(P2307)-SEARCH("/",P2307,SEARCH("/",P2307,1)))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216"/>
        <v>40948.16815972222</v>
      </c>
      <c r="L2308" s="12">
        <f t="shared" si="21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8"/>
        <v>106.75857142857143</v>
      </c>
      <c r="R2308" s="7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216"/>
        <v>41004.802465277775</v>
      </c>
      <c r="L2309" s="12">
        <f t="shared" si="21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8"/>
        <v>106.65777537961894</v>
      </c>
      <c r="R2309" s="7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216"/>
        <v>41851.962916666671</v>
      </c>
      <c r="L2310" s="12">
        <f t="shared" si="21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8"/>
        <v>101.30622</v>
      </c>
      <c r="R2310" s="7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216"/>
        <v>41307.987696759257</v>
      </c>
      <c r="L2311" s="12">
        <f t="shared" si="21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8"/>
        <v>106.67450000000001</v>
      </c>
      <c r="R2311" s="7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216"/>
        <v>41324.79415509259</v>
      </c>
      <c r="L2312" s="12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8"/>
        <v>428.83978378378379</v>
      </c>
      <c r="R2312" s="7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216"/>
        <v>41736.004502314812</v>
      </c>
      <c r="L2313" s="12">
        <f t="shared" si="21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8"/>
        <v>104.11111111111111</v>
      </c>
      <c r="R2313" s="7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216"/>
        <v>41716.632847222223</v>
      </c>
      <c r="L2314" s="12">
        <f t="shared" si="21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8"/>
        <v>107.86666666666666</v>
      </c>
      <c r="R2314" s="7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216"/>
        <v>41002.958634259259</v>
      </c>
      <c r="L2315" s="12">
        <f t="shared" si="21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8"/>
        <v>175.84040000000002</v>
      </c>
      <c r="R2315" s="7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216"/>
        <v>41037.551585648151</v>
      </c>
      <c r="L2316" s="12">
        <f t="shared" si="21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8"/>
        <v>156.97</v>
      </c>
      <c r="R2316" s="7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216"/>
        <v>41004.72619212963</v>
      </c>
      <c r="L2317" s="12">
        <f t="shared" si="21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8"/>
        <v>102.60000000000001</v>
      </c>
      <c r="R2317" s="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216"/>
        <v>40079.725115740745</v>
      </c>
      <c r="L2318" s="12">
        <f t="shared" si="21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8"/>
        <v>104.04266666666666</v>
      </c>
      <c r="R2318" s="7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216"/>
        <v>40192.542233796295</v>
      </c>
      <c r="L2319" s="12">
        <f t="shared" si="21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8"/>
        <v>104</v>
      </c>
      <c r="R2319" s="7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216"/>
        <v>40050.643680555557</v>
      </c>
      <c r="L2320" s="12">
        <f t="shared" si="21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8"/>
        <v>121.05999999999999</v>
      </c>
      <c r="R2320" s="7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216"/>
        <v>41593.082002314812</v>
      </c>
      <c r="L2321" s="12">
        <f t="shared" si="21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8"/>
        <v>107.69999999999999</v>
      </c>
      <c r="R2321" s="7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216"/>
        <v>41696.817129629628</v>
      </c>
      <c r="L2322" s="12">
        <f t="shared" si="21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8"/>
        <v>108.66</v>
      </c>
      <c r="R2322" s="7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216"/>
        <v>42799.260428240741</v>
      </c>
      <c r="L2323" s="12">
        <f t="shared" si="21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8"/>
        <v>39.120962394619681</v>
      </c>
      <c r="R2323" s="7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216"/>
        <v>42804.895474537043</v>
      </c>
      <c r="L2324" s="12">
        <f t="shared" si="21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8"/>
        <v>3.1481481481481479</v>
      </c>
      <c r="R2324" s="7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216"/>
        <v>42807.755173611105</v>
      </c>
      <c r="L2325" s="12">
        <f t="shared" si="21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8"/>
        <v>48</v>
      </c>
      <c r="R2325" s="7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216"/>
        <v>42790.885243055556</v>
      </c>
      <c r="L2326" s="12">
        <f t="shared" si="21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8"/>
        <v>20.733333333333334</v>
      </c>
      <c r="R2326" s="7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216"/>
        <v>42794.022349537037</v>
      </c>
      <c r="L2327" s="12">
        <f t="shared" si="21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8"/>
        <v>8</v>
      </c>
      <c r="R2327" s="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216"/>
        <v>42804.034120370372</v>
      </c>
      <c r="L2328" s="12">
        <f t="shared" si="21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8"/>
        <v>0.72</v>
      </c>
      <c r="R2328" s="7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216"/>
        <v>41842.917129629634</v>
      </c>
      <c r="L2329" s="12">
        <f t="shared" si="21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8"/>
        <v>526.09431428571429</v>
      </c>
      <c r="R2329" s="7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216"/>
        <v>42139.781678240746</v>
      </c>
      <c r="L2330" s="12">
        <f t="shared" si="21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8"/>
        <v>254.45000000000002</v>
      </c>
      <c r="R2330" s="7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216"/>
        <v>41807.624374999999</v>
      </c>
      <c r="L2331" s="12">
        <f t="shared" si="21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8"/>
        <v>105.91999999999999</v>
      </c>
      <c r="R2331" s="7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216"/>
        <v>42332.89980324074</v>
      </c>
      <c r="L2332" s="12">
        <f t="shared" si="217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8"/>
        <v>102.42285714285715</v>
      </c>
      <c r="R2332" s="7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216"/>
        <v>41839.005671296298</v>
      </c>
      <c r="L2333" s="12">
        <f t="shared" si="21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8"/>
        <v>144.31375</v>
      </c>
      <c r="R2333" s="7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216"/>
        <v>42011.628136574072</v>
      </c>
      <c r="L2334" s="12">
        <f t="shared" si="21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8"/>
        <v>106.30800000000001</v>
      </c>
      <c r="R2334" s="7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216"/>
        <v>41767.650347222225</v>
      </c>
      <c r="L2335" s="12">
        <f t="shared" si="21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8"/>
        <v>212.16666666666666</v>
      </c>
      <c r="R2335" s="7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216"/>
        <v>41918.670115740737</v>
      </c>
      <c r="L2336" s="12">
        <f t="shared" si="21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8"/>
        <v>101.95</v>
      </c>
      <c r="R2336" s="7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216"/>
        <v>41771.572256944448</v>
      </c>
      <c r="L2337" s="12">
        <f t="shared" si="21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8"/>
        <v>102.27200000000001</v>
      </c>
      <c r="R2337" s="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216"/>
        <v>41666.924710648149</v>
      </c>
      <c r="L2338" s="12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8"/>
        <v>520.73254999999995</v>
      </c>
      <c r="R2338" s="7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216"/>
        <v>41786.640543981484</v>
      </c>
      <c r="L2339" s="12">
        <f t="shared" si="21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8"/>
        <v>110.65833333333333</v>
      </c>
      <c r="R2339" s="7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216"/>
        <v>41789.896805555552</v>
      </c>
      <c r="L2340" s="12">
        <f t="shared" si="21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8"/>
        <v>101.14333333333335</v>
      </c>
      <c r="R2340" s="7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216"/>
        <v>42692.79987268518</v>
      </c>
      <c r="L2341" s="12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8"/>
        <v>294.20799999999997</v>
      </c>
      <c r="R2341" s="7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216"/>
        <v>42643.642800925925</v>
      </c>
      <c r="L2342" s="12">
        <f t="shared" si="21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8"/>
        <v>105.77749999999999</v>
      </c>
      <c r="R2342" s="7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216"/>
        <v>42167.813703703709</v>
      </c>
      <c r="L2343" s="12">
        <f t="shared" si="21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8"/>
        <v>0</v>
      </c>
      <c r="R2343" s="7">
        <v>0</v>
      </c>
      <c r="S2343" t="str">
        <f t="shared" si="220"/>
        <v>technology</v>
      </c>
      <c r="T2343" t="str">
        <f t="shared" si="221"/>
        <v>web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216"/>
        <v>41897.702199074076</v>
      </c>
      <c r="L2344" s="12">
        <f t="shared" si="21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8"/>
        <v>0</v>
      </c>
      <c r="R2344" s="7">
        <v>0</v>
      </c>
      <c r="S2344" t="str">
        <f t="shared" si="220"/>
        <v>technology</v>
      </c>
      <c r="T2344" t="str">
        <f t="shared" si="221"/>
        <v>web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216"/>
        <v>42327.825289351851</v>
      </c>
      <c r="L2345" s="12">
        <f t="shared" si="21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8"/>
        <v>3</v>
      </c>
      <c r="R2345" s="7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216"/>
        <v>42515.727650462963</v>
      </c>
      <c r="L2346" s="12">
        <f t="shared" si="21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8"/>
        <v>0.1</v>
      </c>
      <c r="R2346" s="7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216"/>
        <v>42060.001805555556</v>
      </c>
      <c r="L2347" s="12">
        <f t="shared" si="21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8"/>
        <v>0</v>
      </c>
      <c r="R2347" s="7">
        <v>0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216"/>
        <v>42615.79896990741</v>
      </c>
      <c r="L2348" s="12">
        <f t="shared" si="21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8"/>
        <v>6.5000000000000002E-2</v>
      </c>
      <c r="R2348" s="7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216"/>
        <v>42577.607361111113</v>
      </c>
      <c r="L2349" s="12">
        <f t="shared" si="21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8"/>
        <v>1.5</v>
      </c>
      <c r="R2349" s="7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216"/>
        <v>42360.932152777779</v>
      </c>
      <c r="L2350" s="12">
        <f t="shared" si="21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8"/>
        <v>0.38571428571428573</v>
      </c>
      <c r="R2350" s="7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216"/>
        <v>42198.775787037041</v>
      </c>
      <c r="L2351" s="12">
        <f t="shared" si="21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8"/>
        <v>0</v>
      </c>
      <c r="R2351" s="7">
        <v>0</v>
      </c>
      <c r="S2351" t="str">
        <f t="shared" si="220"/>
        <v>technology</v>
      </c>
      <c r="T2351" t="str">
        <f t="shared" si="221"/>
        <v>web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216"/>
        <v>42708.842245370368</v>
      </c>
      <c r="L2352" s="12">
        <f t="shared" si="21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8"/>
        <v>0</v>
      </c>
      <c r="R2352" s="7">
        <v>0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216"/>
        <v>42094.101145833338</v>
      </c>
      <c r="L2353" s="12">
        <f t="shared" si="21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8"/>
        <v>0.5714285714285714</v>
      </c>
      <c r="R2353" s="7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216"/>
        <v>42101.633703703701</v>
      </c>
      <c r="L2354" s="12">
        <f t="shared" si="21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8"/>
        <v>0</v>
      </c>
      <c r="R2354" s="7">
        <v>0</v>
      </c>
      <c r="S2354" t="str">
        <f t="shared" si="220"/>
        <v>technology</v>
      </c>
      <c r="T2354" t="str">
        <f t="shared" si="221"/>
        <v>web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216"/>
        <v>42103.676180555558</v>
      </c>
      <c r="L2355" s="12">
        <f t="shared" si="21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8"/>
        <v>0</v>
      </c>
      <c r="R2355" s="7">
        <v>0</v>
      </c>
      <c r="S2355" t="str">
        <f t="shared" si="220"/>
        <v>technology</v>
      </c>
      <c r="T2355" t="str">
        <f t="shared" si="221"/>
        <v>web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216"/>
        <v>41954.722916666666</v>
      </c>
      <c r="L2356" s="12">
        <f t="shared" si="21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8"/>
        <v>7.1428571428571425E-2</v>
      </c>
      <c r="R2356" s="7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216"/>
        <v>42096.918240740735</v>
      </c>
      <c r="L2357" s="12">
        <f t="shared" si="21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8"/>
        <v>0.6875</v>
      </c>
      <c r="R2357" s="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216"/>
        <v>42130.78361111111</v>
      </c>
      <c r="L2358" s="12">
        <f t="shared" si="21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8"/>
        <v>0</v>
      </c>
      <c r="R2358" s="7">
        <v>0</v>
      </c>
      <c r="S2358" t="str">
        <f t="shared" si="220"/>
        <v>technology</v>
      </c>
      <c r="T2358" t="str">
        <f t="shared" si="221"/>
        <v>web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216"/>
        <v>42264.620115740734</v>
      </c>
      <c r="L2359" s="12">
        <f t="shared" si="21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8"/>
        <v>0</v>
      </c>
      <c r="R2359" s="7">
        <v>0</v>
      </c>
      <c r="S2359" t="str">
        <f t="shared" si="220"/>
        <v>technology</v>
      </c>
      <c r="T2359" t="str">
        <f t="shared" si="221"/>
        <v>web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216"/>
        <v>41978.930972222224</v>
      </c>
      <c r="L2360" s="12">
        <f t="shared" si="21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8"/>
        <v>0</v>
      </c>
      <c r="R2360" s="7">
        <v>0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216"/>
        <v>42159.649583333332</v>
      </c>
      <c r="L2361" s="12">
        <f t="shared" si="21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8"/>
        <v>14.680000000000001</v>
      </c>
      <c r="R2361" s="7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216"/>
        <v>42377.70694444445</v>
      </c>
      <c r="L2362" s="12">
        <f t="shared" si="21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8"/>
        <v>0.04</v>
      </c>
      <c r="R2362" s="7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216"/>
        <v>42466.858888888892</v>
      </c>
      <c r="L2363" s="12">
        <f t="shared" si="21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8"/>
        <v>0</v>
      </c>
      <c r="R2363" s="7">
        <v>0</v>
      </c>
      <c r="S2363" t="str">
        <f t="shared" si="220"/>
        <v>technology</v>
      </c>
      <c r="T2363" t="str">
        <f t="shared" si="221"/>
        <v>web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216"/>
        <v>41954.688310185185</v>
      </c>
      <c r="L2364" s="12">
        <f t="shared" si="21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8"/>
        <v>28.571428571428569</v>
      </c>
      <c r="R2364" s="7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216"/>
        <v>42322.011574074073</v>
      </c>
      <c r="L2365" s="12">
        <f t="shared" si="21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8"/>
        <v>0</v>
      </c>
      <c r="R2365" s="7">
        <v>0</v>
      </c>
      <c r="S2365" t="str">
        <f t="shared" si="220"/>
        <v>technology</v>
      </c>
      <c r="T2365" t="str">
        <f t="shared" si="221"/>
        <v>web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216"/>
        <v>42248.934675925921</v>
      </c>
      <c r="L2366" s="12">
        <f t="shared" si="21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8"/>
        <v>0</v>
      </c>
      <c r="R2366" s="7">
        <v>0</v>
      </c>
      <c r="S2366" t="str">
        <f t="shared" si="220"/>
        <v>technology</v>
      </c>
      <c r="T2366" t="str">
        <f t="shared" si="221"/>
        <v>web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216"/>
        <v>42346.736400462964</v>
      </c>
      <c r="L2367" s="12">
        <f t="shared" si="21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8"/>
        <v>0</v>
      </c>
      <c r="R2367" s="7">
        <v>0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216"/>
        <v>42268.531631944439</v>
      </c>
      <c r="L2368" s="12">
        <f t="shared" si="21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8"/>
        <v>10.52</v>
      </c>
      <c r="R2368" s="7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216"/>
        <v>42425.970092592594</v>
      </c>
      <c r="L2369" s="12">
        <f t="shared" si="21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8"/>
        <v>1.34</v>
      </c>
      <c r="R2369" s="7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216"/>
        <v>42063.721817129626</v>
      </c>
      <c r="L2370" s="12">
        <f t="shared" si="21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218"/>
        <v>0.25</v>
      </c>
      <c r="R2370" s="7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222">(((J2371/60)/60)/24)+DATE(1970,1,1)</f>
        <v>42380.812627314815</v>
      </c>
      <c r="L2371" s="12">
        <f t="shared" ref="L2371:L2434" si="223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224">E2371/D2371*100</f>
        <v>0</v>
      </c>
      <c r="R2371" s="7">
        <v>0</v>
      </c>
      <c r="S2371" t="str">
        <f t="shared" ref="S2371:S2434" si="225">LEFT(P2371, SEARCH("/",P2371,1)-1)</f>
        <v>technology</v>
      </c>
      <c r="T2371" t="str">
        <f t="shared" ref="T2371:T2434" si="226">RIGHT(P2371,LEN(P2371)-SEARCH("/",P2371,SEARCH("/",P2371,1)))</f>
        <v>web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222"/>
        <v>41961.18913194444</v>
      </c>
      <c r="L2372" s="12">
        <f t="shared" si="223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4"/>
        <v>0.32800000000000001</v>
      </c>
      <c r="R2372" s="7">
        <f t="shared" ref="R2371:R2434" si="227">E2372/N2372</f>
        <v>20.5</v>
      </c>
      <c r="S2372" t="str">
        <f t="shared" si="225"/>
        <v>technology</v>
      </c>
      <c r="T2372" t="str">
        <f t="shared" si="226"/>
        <v>web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222"/>
        <v>42150.777731481481</v>
      </c>
      <c r="L2373" s="12">
        <f t="shared" si="223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4"/>
        <v>0</v>
      </c>
      <c r="R2373" s="7">
        <v>0</v>
      </c>
      <c r="S2373" t="str">
        <f t="shared" si="225"/>
        <v>technology</v>
      </c>
      <c r="T2373" t="str">
        <f t="shared" si="226"/>
        <v>web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222"/>
        <v>42088.069108796291</v>
      </c>
      <c r="L2374" s="12">
        <f t="shared" si="223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4"/>
        <v>3.2727272727272729</v>
      </c>
      <c r="R2374" s="7">
        <f t="shared" si="227"/>
        <v>30</v>
      </c>
      <c r="S2374" t="str">
        <f t="shared" si="225"/>
        <v>technology</v>
      </c>
      <c r="T2374" t="str">
        <f t="shared" si="226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222"/>
        <v>42215.662314814821</v>
      </c>
      <c r="L2375" s="12">
        <f t="shared" si="223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4"/>
        <v>5.8823529411764705E-3</v>
      </c>
      <c r="R2375" s="7">
        <f t="shared" si="227"/>
        <v>50</v>
      </c>
      <c r="S2375" t="str">
        <f t="shared" si="225"/>
        <v>technology</v>
      </c>
      <c r="T2375" t="str">
        <f t="shared" si="226"/>
        <v>web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222"/>
        <v>42017.843287037031</v>
      </c>
      <c r="L2376" s="12">
        <f t="shared" si="223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4"/>
        <v>4.5454545454545456E-2</v>
      </c>
      <c r="R2376" s="7">
        <f t="shared" si="227"/>
        <v>10</v>
      </c>
      <c r="S2376" t="str">
        <f t="shared" si="225"/>
        <v>technology</v>
      </c>
      <c r="T2376" t="str">
        <f t="shared" si="226"/>
        <v>web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222"/>
        <v>42592.836076388892</v>
      </c>
      <c r="L2377" s="12">
        <f t="shared" si="223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4"/>
        <v>0</v>
      </c>
      <c r="R2377" s="7">
        <v>0</v>
      </c>
      <c r="S2377" t="str">
        <f t="shared" si="225"/>
        <v>technology</v>
      </c>
      <c r="T2377" t="str">
        <f t="shared" si="226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222"/>
        <v>42318.925532407404</v>
      </c>
      <c r="L2378" s="12">
        <f t="shared" si="223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4"/>
        <v>10.877666666666666</v>
      </c>
      <c r="R2378" s="7">
        <f t="shared" si="227"/>
        <v>81.582499999999996</v>
      </c>
      <c r="S2378" t="str">
        <f t="shared" si="225"/>
        <v>technology</v>
      </c>
      <c r="T2378" t="str">
        <f t="shared" si="226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222"/>
        <v>42669.870173611111</v>
      </c>
      <c r="L2379" s="12">
        <f t="shared" si="223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4"/>
        <v>0</v>
      </c>
      <c r="R2379" s="7">
        <v>0</v>
      </c>
      <c r="S2379" t="str">
        <f t="shared" si="225"/>
        <v>technology</v>
      </c>
      <c r="T2379" t="str">
        <f t="shared" si="226"/>
        <v>web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222"/>
        <v>42213.013078703705</v>
      </c>
      <c r="L2380" s="12">
        <f t="shared" si="223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4"/>
        <v>0</v>
      </c>
      <c r="R2380" s="7">
        <v>0</v>
      </c>
      <c r="S2380" t="str">
        <f t="shared" si="225"/>
        <v>technology</v>
      </c>
      <c r="T2380" t="str">
        <f t="shared" si="226"/>
        <v>web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222"/>
        <v>42237.016388888893</v>
      </c>
      <c r="L2381" s="12">
        <f t="shared" si="223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4"/>
        <v>0</v>
      </c>
      <c r="R2381" s="7">
        <v>0</v>
      </c>
      <c r="S2381" t="str">
        <f t="shared" si="225"/>
        <v>technology</v>
      </c>
      <c r="T2381" t="str">
        <f t="shared" si="226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222"/>
        <v>42248.793310185181</v>
      </c>
      <c r="L2382" s="12">
        <f t="shared" si="223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4"/>
        <v>0.36666666666666664</v>
      </c>
      <c r="R2382" s="7">
        <f t="shared" si="227"/>
        <v>18.333333333333332</v>
      </c>
      <c r="S2382" t="str">
        <f t="shared" si="225"/>
        <v>technology</v>
      </c>
      <c r="T2382" t="str">
        <f t="shared" si="226"/>
        <v>web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222"/>
        <v>42074.935740740737</v>
      </c>
      <c r="L2383" s="12">
        <f t="shared" si="223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4"/>
        <v>1.8193398957730169</v>
      </c>
      <c r="R2383" s="7">
        <f t="shared" si="227"/>
        <v>224.42857142857142</v>
      </c>
      <c r="S2383" t="str">
        <f t="shared" si="225"/>
        <v>technology</v>
      </c>
      <c r="T2383" t="str">
        <f t="shared" si="226"/>
        <v>web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222"/>
        <v>42195.187534722223</v>
      </c>
      <c r="L2384" s="12">
        <f t="shared" si="223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4"/>
        <v>2.5</v>
      </c>
      <c r="R2384" s="7">
        <f t="shared" si="227"/>
        <v>37.5</v>
      </c>
      <c r="S2384" t="str">
        <f t="shared" si="225"/>
        <v>technology</v>
      </c>
      <c r="T2384" t="str">
        <f t="shared" si="226"/>
        <v>web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222"/>
        <v>42027.056793981479</v>
      </c>
      <c r="L2385" s="12">
        <f t="shared" si="223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4"/>
        <v>4.3499999999999996</v>
      </c>
      <c r="R2385" s="7">
        <f t="shared" si="227"/>
        <v>145</v>
      </c>
      <c r="S2385" t="str">
        <f t="shared" si="225"/>
        <v>technology</v>
      </c>
      <c r="T2385" t="str">
        <f t="shared" si="226"/>
        <v>web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222"/>
        <v>41927.067627314813</v>
      </c>
      <c r="L2386" s="12">
        <f t="shared" si="223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4"/>
        <v>0.8</v>
      </c>
      <c r="R2386" s="7">
        <f t="shared" si="227"/>
        <v>1</v>
      </c>
      <c r="S2386" t="str">
        <f t="shared" si="225"/>
        <v>technology</v>
      </c>
      <c r="T2386" t="str">
        <f t="shared" si="226"/>
        <v>web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222"/>
        <v>42191.70175925926</v>
      </c>
      <c r="L2387" s="12">
        <f t="shared" si="223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4"/>
        <v>1.2123076923076923</v>
      </c>
      <c r="R2387" s="7">
        <f t="shared" si="227"/>
        <v>112.57142857142857</v>
      </c>
      <c r="S2387" t="str">
        <f t="shared" si="225"/>
        <v>technology</v>
      </c>
      <c r="T2387" t="str">
        <f t="shared" si="226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222"/>
        <v>41954.838240740741</v>
      </c>
      <c r="L2388" s="12">
        <f t="shared" si="223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4"/>
        <v>0</v>
      </c>
      <c r="R2388" s="7">
        <v>0</v>
      </c>
      <c r="S2388" t="str">
        <f t="shared" si="225"/>
        <v>technology</v>
      </c>
      <c r="T2388" t="str">
        <f t="shared" si="226"/>
        <v>web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222"/>
        <v>42528.626620370371</v>
      </c>
      <c r="L2389" s="12">
        <f t="shared" si="223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4"/>
        <v>0.68399999999999994</v>
      </c>
      <c r="R2389" s="7">
        <f t="shared" si="227"/>
        <v>342</v>
      </c>
      <c r="S2389" t="str">
        <f t="shared" si="225"/>
        <v>technology</v>
      </c>
      <c r="T2389" t="str">
        <f t="shared" si="226"/>
        <v>web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222"/>
        <v>41989.853692129633</v>
      </c>
      <c r="L2390" s="12">
        <f t="shared" si="223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4"/>
        <v>1.2513513513513512</v>
      </c>
      <c r="R2390" s="7">
        <f t="shared" si="227"/>
        <v>57.875</v>
      </c>
      <c r="S2390" t="str">
        <f t="shared" si="225"/>
        <v>technology</v>
      </c>
      <c r="T2390" t="str">
        <f t="shared" si="226"/>
        <v>web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222"/>
        <v>42179.653379629628</v>
      </c>
      <c r="L2391" s="12">
        <f t="shared" si="223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4"/>
        <v>0.1875</v>
      </c>
      <c r="R2391" s="7">
        <f t="shared" si="227"/>
        <v>30</v>
      </c>
      <c r="S2391" t="str">
        <f t="shared" si="225"/>
        <v>technology</v>
      </c>
      <c r="T2391" t="str">
        <f t="shared" si="226"/>
        <v>web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222"/>
        <v>41968.262314814812</v>
      </c>
      <c r="L2392" s="12">
        <f t="shared" si="223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4"/>
        <v>0</v>
      </c>
      <c r="R2392" s="7">
        <v>0</v>
      </c>
      <c r="S2392" t="str">
        <f t="shared" si="225"/>
        <v>technology</v>
      </c>
      <c r="T2392" t="str">
        <f t="shared" si="226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222"/>
        <v>42064.794490740736</v>
      </c>
      <c r="L2393" s="12">
        <f t="shared" si="223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4"/>
        <v>0.125</v>
      </c>
      <c r="R2393" s="7">
        <f t="shared" si="227"/>
        <v>25</v>
      </c>
      <c r="S2393" t="str">
        <f t="shared" si="225"/>
        <v>technology</v>
      </c>
      <c r="T2393" t="str">
        <f t="shared" si="226"/>
        <v>web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222"/>
        <v>42276.120636574073</v>
      </c>
      <c r="L2394" s="12">
        <f t="shared" si="223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4"/>
        <v>0</v>
      </c>
      <c r="R2394" s="7">
        <v>0</v>
      </c>
      <c r="S2394" t="str">
        <f t="shared" si="225"/>
        <v>technology</v>
      </c>
      <c r="T2394" t="str">
        <f t="shared" si="226"/>
        <v>web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222"/>
        <v>42194.648344907408</v>
      </c>
      <c r="L2395" s="12">
        <f t="shared" si="223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4"/>
        <v>0.05</v>
      </c>
      <c r="R2395" s="7">
        <f t="shared" si="227"/>
        <v>50</v>
      </c>
      <c r="S2395" t="str">
        <f t="shared" si="225"/>
        <v>technology</v>
      </c>
      <c r="T2395" t="str">
        <f t="shared" si="226"/>
        <v>web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222"/>
        <v>42031.362187499995</v>
      </c>
      <c r="L2396" s="12">
        <f t="shared" si="223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4"/>
        <v>0.06</v>
      </c>
      <c r="R2396" s="7">
        <f t="shared" si="227"/>
        <v>1.5</v>
      </c>
      <c r="S2396" t="str">
        <f t="shared" si="225"/>
        <v>technology</v>
      </c>
      <c r="T2396" t="str">
        <f t="shared" si="226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222"/>
        <v>42717.121377314819</v>
      </c>
      <c r="L2397" s="12">
        <f t="shared" si="223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4"/>
        <v>0</v>
      </c>
      <c r="R2397" s="7">
        <v>0</v>
      </c>
      <c r="S2397" t="str">
        <f t="shared" si="225"/>
        <v>technology</v>
      </c>
      <c r="T2397" t="str">
        <f t="shared" si="226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222"/>
        <v>42262.849050925928</v>
      </c>
      <c r="L2398" s="12">
        <f t="shared" si="223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4"/>
        <v>0.2</v>
      </c>
      <c r="R2398" s="7">
        <f t="shared" si="227"/>
        <v>10</v>
      </c>
      <c r="S2398" t="str">
        <f t="shared" si="225"/>
        <v>technology</v>
      </c>
      <c r="T2398" t="str">
        <f t="shared" si="226"/>
        <v>web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222"/>
        <v>41976.88490740741</v>
      </c>
      <c r="L2399" s="12">
        <f t="shared" si="223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4"/>
        <v>0</v>
      </c>
      <c r="R2399" s="7">
        <v>0</v>
      </c>
      <c r="S2399" t="str">
        <f t="shared" si="225"/>
        <v>technology</v>
      </c>
      <c r="T2399" t="str">
        <f t="shared" si="226"/>
        <v>web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222"/>
        <v>42157.916481481487</v>
      </c>
      <c r="L2400" s="12">
        <f t="shared" si="223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4"/>
        <v>0</v>
      </c>
      <c r="R2400" s="7">
        <v>0</v>
      </c>
      <c r="S2400" t="str">
        <f t="shared" si="225"/>
        <v>technology</v>
      </c>
      <c r="T2400" t="str">
        <f t="shared" si="226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222"/>
        <v>41956.853078703702</v>
      </c>
      <c r="L2401" s="12">
        <f t="shared" si="223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4"/>
        <v>0</v>
      </c>
      <c r="R2401" s="7">
        <v>0</v>
      </c>
      <c r="S2401" t="str">
        <f t="shared" si="225"/>
        <v>technology</v>
      </c>
      <c r="T2401" t="str">
        <f t="shared" si="226"/>
        <v>web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222"/>
        <v>42444.268101851849</v>
      </c>
      <c r="L2402" s="12">
        <f t="shared" si="223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4"/>
        <v>0</v>
      </c>
      <c r="R2402" s="7">
        <v>0</v>
      </c>
      <c r="S2402" t="str">
        <f t="shared" si="225"/>
        <v>technology</v>
      </c>
      <c r="T2402" t="str">
        <f t="shared" si="226"/>
        <v>web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222"/>
        <v>42374.822870370372</v>
      </c>
      <c r="L2403" s="12">
        <f t="shared" si="223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4"/>
        <v>0.71785714285714286</v>
      </c>
      <c r="R2403" s="7">
        <f t="shared" si="227"/>
        <v>22.333333333333332</v>
      </c>
      <c r="S2403" t="str">
        <f t="shared" si="225"/>
        <v>food</v>
      </c>
      <c r="T2403" t="str">
        <f t="shared" si="226"/>
        <v>food trucks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222"/>
        <v>42107.679756944446</v>
      </c>
      <c r="L2404" s="12">
        <f t="shared" si="223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4"/>
        <v>0.43333333333333329</v>
      </c>
      <c r="R2404" s="7">
        <f t="shared" si="227"/>
        <v>52</v>
      </c>
      <c r="S2404" t="str">
        <f t="shared" si="225"/>
        <v>food</v>
      </c>
      <c r="T2404" t="str">
        <f t="shared" si="226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222"/>
        <v>42399.882615740738</v>
      </c>
      <c r="L2405" s="12">
        <f t="shared" si="223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4"/>
        <v>16.833333333333332</v>
      </c>
      <c r="R2405" s="7">
        <f t="shared" si="227"/>
        <v>16.833333333333332</v>
      </c>
      <c r="S2405" t="str">
        <f t="shared" si="225"/>
        <v>food</v>
      </c>
      <c r="T2405" t="str">
        <f t="shared" si="226"/>
        <v>food trucks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222"/>
        <v>42342.03943287037</v>
      </c>
      <c r="L2406" s="12">
        <f t="shared" si="223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4"/>
        <v>0</v>
      </c>
      <c r="R2406" s="7">
        <v>0</v>
      </c>
      <c r="S2406" t="str">
        <f t="shared" si="225"/>
        <v>food</v>
      </c>
      <c r="T2406" t="str">
        <f t="shared" si="226"/>
        <v>food trucks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222"/>
        <v>42595.585358796292</v>
      </c>
      <c r="L2407" s="12">
        <f t="shared" si="223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4"/>
        <v>22.52</v>
      </c>
      <c r="R2407" s="7">
        <f t="shared" si="227"/>
        <v>56.3</v>
      </c>
      <c r="S2407" t="str">
        <f t="shared" si="225"/>
        <v>food</v>
      </c>
      <c r="T2407" t="str">
        <f t="shared" si="226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222"/>
        <v>41983.110995370371</v>
      </c>
      <c r="L2408" s="12">
        <f t="shared" si="223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4"/>
        <v>41.384615384615387</v>
      </c>
      <c r="R2408" s="7">
        <f t="shared" si="227"/>
        <v>84.0625</v>
      </c>
      <c r="S2408" t="str">
        <f t="shared" si="225"/>
        <v>food</v>
      </c>
      <c r="T2408" t="str">
        <f t="shared" si="226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222"/>
        <v>42082.575555555552</v>
      </c>
      <c r="L2409" s="12">
        <f t="shared" si="223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4"/>
        <v>25.259090909090908</v>
      </c>
      <c r="R2409" s="7">
        <f t="shared" si="227"/>
        <v>168.39393939393941</v>
      </c>
      <c r="S2409" t="str">
        <f t="shared" si="225"/>
        <v>food</v>
      </c>
      <c r="T2409" t="str">
        <f t="shared" si="226"/>
        <v>food trucks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222"/>
        <v>41919.140706018516</v>
      </c>
      <c r="L2410" s="12">
        <f t="shared" si="223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4"/>
        <v>0.2</v>
      </c>
      <c r="R2410" s="7">
        <f t="shared" si="227"/>
        <v>15</v>
      </c>
      <c r="S2410" t="str">
        <f t="shared" si="225"/>
        <v>food</v>
      </c>
      <c r="T2410" t="str">
        <f t="shared" si="226"/>
        <v>food trucks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222"/>
        <v>42204.875868055555</v>
      </c>
      <c r="L2411" s="12">
        <f t="shared" si="223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4"/>
        <v>1.8399999999999999</v>
      </c>
      <c r="R2411" s="7">
        <f t="shared" si="227"/>
        <v>76.666666666666671</v>
      </c>
      <c r="S2411" t="str">
        <f t="shared" si="225"/>
        <v>food</v>
      </c>
      <c r="T2411" t="str">
        <f t="shared" si="226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222"/>
        <v>42224.408275462964</v>
      </c>
      <c r="L2412" s="12">
        <f t="shared" si="223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4"/>
        <v>0</v>
      </c>
      <c r="R2412" s="7">
        <v>0</v>
      </c>
      <c r="S2412" t="str">
        <f t="shared" si="225"/>
        <v>food</v>
      </c>
      <c r="T2412" t="str">
        <f t="shared" si="226"/>
        <v>food trucks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222"/>
        <v>42211.732430555552</v>
      </c>
      <c r="L2413" s="12">
        <f t="shared" si="223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4"/>
        <v>0.60399999999999998</v>
      </c>
      <c r="R2413" s="7">
        <f t="shared" si="227"/>
        <v>50.333333333333336</v>
      </c>
      <c r="S2413" t="str">
        <f t="shared" si="225"/>
        <v>food</v>
      </c>
      <c r="T2413" t="str">
        <f t="shared" si="226"/>
        <v>food trucks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222"/>
        <v>42655.736956018518</v>
      </c>
      <c r="L2414" s="12">
        <f t="shared" si="223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4"/>
        <v>0</v>
      </c>
      <c r="R2414" s="7">
        <v>0</v>
      </c>
      <c r="S2414" t="str">
        <f t="shared" si="225"/>
        <v>food</v>
      </c>
      <c r="T2414" t="str">
        <f t="shared" si="226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222"/>
        <v>41760.10974537037</v>
      </c>
      <c r="L2415" s="12">
        <f t="shared" si="223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4"/>
        <v>0.83333333333333337</v>
      </c>
      <c r="R2415" s="7">
        <f t="shared" si="227"/>
        <v>8.3333333333333339</v>
      </c>
      <c r="S2415" t="str">
        <f t="shared" si="225"/>
        <v>food</v>
      </c>
      <c r="T2415" t="str">
        <f t="shared" si="226"/>
        <v>food trucks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222"/>
        <v>42198.695138888885</v>
      </c>
      <c r="L2416" s="12">
        <f t="shared" si="223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4"/>
        <v>3.0666666666666664</v>
      </c>
      <c r="R2416" s="7">
        <f t="shared" si="227"/>
        <v>35.384615384615387</v>
      </c>
      <c r="S2416" t="str">
        <f t="shared" si="225"/>
        <v>food</v>
      </c>
      <c r="T2416" t="str">
        <f t="shared" si="226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222"/>
        <v>42536.862800925926</v>
      </c>
      <c r="L2417" s="12">
        <f t="shared" si="223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4"/>
        <v>0.55833333333333335</v>
      </c>
      <c r="R2417" s="7">
        <f t="shared" si="227"/>
        <v>55.833333333333336</v>
      </c>
      <c r="S2417" t="str">
        <f t="shared" si="225"/>
        <v>food</v>
      </c>
      <c r="T2417" t="str">
        <f t="shared" si="226"/>
        <v>food trucks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222"/>
        <v>42019.737766203703</v>
      </c>
      <c r="L2418" s="12">
        <f t="shared" si="223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4"/>
        <v>2.5000000000000001E-2</v>
      </c>
      <c r="R2418" s="7">
        <f t="shared" si="227"/>
        <v>5</v>
      </c>
      <c r="S2418" t="str">
        <f t="shared" si="225"/>
        <v>food</v>
      </c>
      <c r="T2418" t="str">
        <f t="shared" si="226"/>
        <v>food trucks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222"/>
        <v>41831.884108796294</v>
      </c>
      <c r="L2419" s="12">
        <f t="shared" si="223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4"/>
        <v>0</v>
      </c>
      <c r="R2419" s="7">
        <v>0</v>
      </c>
      <c r="S2419" t="str">
        <f t="shared" si="225"/>
        <v>food</v>
      </c>
      <c r="T2419" t="str">
        <f t="shared" si="226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222"/>
        <v>42027.856990740736</v>
      </c>
      <c r="L2420" s="12">
        <f t="shared" si="223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4"/>
        <v>0.02</v>
      </c>
      <c r="R2420" s="7">
        <f t="shared" si="227"/>
        <v>1</v>
      </c>
      <c r="S2420" t="str">
        <f t="shared" si="225"/>
        <v>food</v>
      </c>
      <c r="T2420" t="str">
        <f t="shared" si="226"/>
        <v>food trucks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222"/>
        <v>41993.738298611104</v>
      </c>
      <c r="L2421" s="12">
        <f t="shared" si="223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4"/>
        <v>0</v>
      </c>
      <c r="R2421" s="7">
        <v>0</v>
      </c>
      <c r="S2421" t="str">
        <f t="shared" si="225"/>
        <v>food</v>
      </c>
      <c r="T2421" t="str">
        <f t="shared" si="226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222"/>
        <v>41893.028877314813</v>
      </c>
      <c r="L2422" s="12">
        <f t="shared" si="223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4"/>
        <v>14.825133372851216</v>
      </c>
      <c r="R2422" s="7">
        <f t="shared" si="227"/>
        <v>69.472222222222229</v>
      </c>
      <c r="S2422" t="str">
        <f t="shared" si="225"/>
        <v>food</v>
      </c>
      <c r="T2422" t="str">
        <f t="shared" si="226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222"/>
        <v>42026.687453703707</v>
      </c>
      <c r="L2423" s="12">
        <f t="shared" si="223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4"/>
        <v>1.6666666666666666E-2</v>
      </c>
      <c r="R2423" s="7">
        <f t="shared" si="227"/>
        <v>1</v>
      </c>
      <c r="S2423" t="str">
        <f t="shared" si="225"/>
        <v>food</v>
      </c>
      <c r="T2423" t="str">
        <f t="shared" si="226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222"/>
        <v>42044.724953703699</v>
      </c>
      <c r="L2424" s="12">
        <f t="shared" si="223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4"/>
        <v>0.2</v>
      </c>
      <c r="R2424" s="7">
        <f t="shared" si="227"/>
        <v>1</v>
      </c>
      <c r="S2424" t="str">
        <f t="shared" si="225"/>
        <v>food</v>
      </c>
      <c r="T2424" t="str">
        <f t="shared" si="226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222"/>
        <v>41974.704745370371</v>
      </c>
      <c r="L2425" s="12">
        <f t="shared" si="223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4"/>
        <v>1.3333333333333334E-2</v>
      </c>
      <c r="R2425" s="7">
        <f t="shared" si="227"/>
        <v>8</v>
      </c>
      <c r="S2425" t="str">
        <f t="shared" si="225"/>
        <v>food</v>
      </c>
      <c r="T2425" t="str">
        <f t="shared" si="226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222"/>
        <v>41909.892453703702</v>
      </c>
      <c r="L2426" s="12">
        <f t="shared" si="223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4"/>
        <v>1.24</v>
      </c>
      <c r="R2426" s="7">
        <f t="shared" si="227"/>
        <v>34.444444444444443</v>
      </c>
      <c r="S2426" t="str">
        <f t="shared" si="225"/>
        <v>food</v>
      </c>
      <c r="T2426" t="str">
        <f t="shared" si="226"/>
        <v>food trucks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222"/>
        <v>42502.913761574076</v>
      </c>
      <c r="L2427" s="12">
        <f t="shared" si="223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4"/>
        <v>2.8571428571428574E-2</v>
      </c>
      <c r="R2427" s="7">
        <f t="shared" si="227"/>
        <v>1</v>
      </c>
      <c r="S2427" t="str">
        <f t="shared" si="225"/>
        <v>food</v>
      </c>
      <c r="T2427" t="str">
        <f t="shared" si="226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222"/>
        <v>42164.170046296291</v>
      </c>
      <c r="L2428" s="12">
        <f t="shared" si="223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4"/>
        <v>0</v>
      </c>
      <c r="R2428" s="7">
        <v>0</v>
      </c>
      <c r="S2428" t="str">
        <f t="shared" si="225"/>
        <v>food</v>
      </c>
      <c r="T2428" t="str">
        <f t="shared" si="226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222"/>
        <v>42412.318668981476</v>
      </c>
      <c r="L2429" s="12">
        <f t="shared" si="223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4"/>
        <v>2E-3</v>
      </c>
      <c r="R2429" s="7">
        <f t="shared" si="227"/>
        <v>1</v>
      </c>
      <c r="S2429" t="str">
        <f t="shared" si="225"/>
        <v>food</v>
      </c>
      <c r="T2429" t="str">
        <f t="shared" si="226"/>
        <v>food trucks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222"/>
        <v>42045.784155092595</v>
      </c>
      <c r="L2430" s="12">
        <f t="shared" si="223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4"/>
        <v>2.8571428571428571E-3</v>
      </c>
      <c r="R2430" s="7">
        <f t="shared" si="227"/>
        <v>1</v>
      </c>
      <c r="S2430" t="str">
        <f t="shared" si="225"/>
        <v>food</v>
      </c>
      <c r="T2430" t="str">
        <f t="shared" si="226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222"/>
        <v>42734.879236111112</v>
      </c>
      <c r="L2431" s="12">
        <f t="shared" si="223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4"/>
        <v>1.4321428571428572</v>
      </c>
      <c r="R2431" s="7">
        <f t="shared" si="227"/>
        <v>501.25</v>
      </c>
      <c r="S2431" t="str">
        <f t="shared" si="225"/>
        <v>food</v>
      </c>
      <c r="T2431" t="str">
        <f t="shared" si="226"/>
        <v>food trucks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222"/>
        <v>42382.130833333329</v>
      </c>
      <c r="L2432" s="12">
        <f t="shared" si="223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4"/>
        <v>0.70000000000000007</v>
      </c>
      <c r="R2432" s="7">
        <f t="shared" si="227"/>
        <v>10.5</v>
      </c>
      <c r="S2432" t="str">
        <f t="shared" si="225"/>
        <v>food</v>
      </c>
      <c r="T2432" t="str">
        <f t="shared" si="226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222"/>
        <v>42489.099687499998</v>
      </c>
      <c r="L2433" s="12">
        <f t="shared" si="223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4"/>
        <v>2E-3</v>
      </c>
      <c r="R2433" s="7">
        <f t="shared" si="227"/>
        <v>1</v>
      </c>
      <c r="S2433" t="str">
        <f t="shared" si="225"/>
        <v>food</v>
      </c>
      <c r="T2433" t="str">
        <f t="shared" si="226"/>
        <v>food trucks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222"/>
        <v>42041.218715277777</v>
      </c>
      <c r="L2434" s="12">
        <f t="shared" si="223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24"/>
        <v>1.4285714285714287E-2</v>
      </c>
      <c r="R2434" s="7">
        <f t="shared" si="227"/>
        <v>1</v>
      </c>
      <c r="S2434" t="str">
        <f t="shared" si="225"/>
        <v>food</v>
      </c>
      <c r="T2434" t="str">
        <f t="shared" si="226"/>
        <v>food trucks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228">(((J2435/60)/60)/24)+DATE(1970,1,1)</f>
        <v>42397.89980324074</v>
      </c>
      <c r="L2435" s="12">
        <f t="shared" ref="L2435:L2498" si="229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230">E2435/D2435*100</f>
        <v>0</v>
      </c>
      <c r="R2435" s="7">
        <v>0</v>
      </c>
      <c r="S2435" t="str">
        <f t="shared" ref="S2435:S2498" si="231">LEFT(P2435, SEARCH("/",P2435,1)-1)</f>
        <v>food</v>
      </c>
      <c r="T2435" t="str">
        <f t="shared" ref="T2435:T2498" si="232">RIGHT(P2435,LEN(P2435)-SEARCH("/",P2435,SEARCH("/",P2435,1)))</f>
        <v>food trucks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228"/>
        <v>42180.18604166666</v>
      </c>
      <c r="L2436" s="12">
        <f t="shared" si="229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30"/>
        <v>0.13</v>
      </c>
      <c r="R2436" s="7">
        <f t="shared" ref="R2435:R2498" si="233">E2436/N2436</f>
        <v>13</v>
      </c>
      <c r="S2436" t="str">
        <f t="shared" si="231"/>
        <v>food</v>
      </c>
      <c r="T2436" t="str">
        <f t="shared" si="232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228"/>
        <v>42252.277615740735</v>
      </c>
      <c r="L2437" s="12">
        <f t="shared" si="229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30"/>
        <v>0.48960000000000004</v>
      </c>
      <c r="R2437" s="7">
        <f t="shared" si="233"/>
        <v>306</v>
      </c>
      <c r="S2437" t="str">
        <f t="shared" si="231"/>
        <v>food</v>
      </c>
      <c r="T2437" t="str">
        <f t="shared" si="232"/>
        <v>food trucks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228"/>
        <v>42338.615393518514</v>
      </c>
      <c r="L2438" s="12">
        <f t="shared" si="229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30"/>
        <v>3.8461538461538464E-2</v>
      </c>
      <c r="R2438" s="7">
        <f t="shared" si="233"/>
        <v>22.5</v>
      </c>
      <c r="S2438" t="str">
        <f t="shared" si="231"/>
        <v>food</v>
      </c>
      <c r="T2438" t="str">
        <f t="shared" si="232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228"/>
        <v>42031.965138888889</v>
      </c>
      <c r="L2439" s="12">
        <f t="shared" si="229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30"/>
        <v>0</v>
      </c>
      <c r="R2439" s="7">
        <v>0</v>
      </c>
      <c r="S2439" t="str">
        <f t="shared" si="231"/>
        <v>food</v>
      </c>
      <c r="T2439" t="str">
        <f t="shared" si="232"/>
        <v>food trucks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228"/>
        <v>42285.91506944444</v>
      </c>
      <c r="L2440" s="12">
        <f t="shared" si="229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30"/>
        <v>0.33333333333333337</v>
      </c>
      <c r="R2440" s="7">
        <f t="shared" si="233"/>
        <v>50</v>
      </c>
      <c r="S2440" t="str">
        <f t="shared" si="231"/>
        <v>food</v>
      </c>
      <c r="T2440" t="str">
        <f t="shared" si="232"/>
        <v>food trucks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228"/>
        <v>42265.818622685183</v>
      </c>
      <c r="L2441" s="12">
        <f t="shared" si="229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30"/>
        <v>0</v>
      </c>
      <c r="R2441" s="7">
        <v>0</v>
      </c>
      <c r="S2441" t="str">
        <f t="shared" si="231"/>
        <v>food</v>
      </c>
      <c r="T2441" t="str">
        <f t="shared" si="232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228"/>
        <v>42383.899456018517</v>
      </c>
      <c r="L2442" s="12">
        <f t="shared" si="229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30"/>
        <v>0.2</v>
      </c>
      <c r="R2442" s="7">
        <f t="shared" si="233"/>
        <v>5</v>
      </c>
      <c r="S2442" t="str">
        <f t="shared" si="231"/>
        <v>food</v>
      </c>
      <c r="T2442" t="str">
        <f t="shared" si="232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228"/>
        <v>42187.125625000001</v>
      </c>
      <c r="L2443" s="12">
        <f t="shared" si="229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30"/>
        <v>107.88</v>
      </c>
      <c r="R2443" s="7">
        <f t="shared" si="233"/>
        <v>74.22935779816514</v>
      </c>
      <c r="S2443" t="str">
        <f t="shared" si="231"/>
        <v>food</v>
      </c>
      <c r="T2443" t="str">
        <f t="shared" si="232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228"/>
        <v>42052.666990740734</v>
      </c>
      <c r="L2444" s="12">
        <f t="shared" si="229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30"/>
        <v>125.94166666666666</v>
      </c>
      <c r="R2444" s="7">
        <f t="shared" si="233"/>
        <v>81.252688172043008</v>
      </c>
      <c r="S2444" t="str">
        <f t="shared" si="231"/>
        <v>food</v>
      </c>
      <c r="T2444" t="str">
        <f t="shared" si="232"/>
        <v>small batch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228"/>
        <v>41836.625254629631</v>
      </c>
      <c r="L2445" s="12">
        <f t="shared" si="229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30"/>
        <v>202.51495</v>
      </c>
      <c r="R2445" s="7">
        <f t="shared" si="233"/>
        <v>130.23469453376205</v>
      </c>
      <c r="S2445" t="str">
        <f t="shared" si="231"/>
        <v>food</v>
      </c>
      <c r="T2445" t="str">
        <f t="shared" si="232"/>
        <v>small batch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228"/>
        <v>42485.754525462966</v>
      </c>
      <c r="L2446" s="12">
        <f t="shared" si="229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30"/>
        <v>108.60000000000001</v>
      </c>
      <c r="R2446" s="7">
        <f t="shared" si="233"/>
        <v>53.409836065573771</v>
      </c>
      <c r="S2446" t="str">
        <f t="shared" si="231"/>
        <v>food</v>
      </c>
      <c r="T2446" t="str">
        <f t="shared" si="232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228"/>
        <v>42243.190057870372</v>
      </c>
      <c r="L2447" s="12">
        <f t="shared" si="229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30"/>
        <v>172.8</v>
      </c>
      <c r="R2447" s="7">
        <f t="shared" si="233"/>
        <v>75.130434782608702</v>
      </c>
      <c r="S2447" t="str">
        <f t="shared" si="231"/>
        <v>food</v>
      </c>
      <c r="T2447" t="str">
        <f t="shared" si="232"/>
        <v>small batch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228"/>
        <v>42670.602673611109</v>
      </c>
      <c r="L2448" s="12">
        <f t="shared" si="229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30"/>
        <v>167.98</v>
      </c>
      <c r="R2448" s="7">
        <f t="shared" si="233"/>
        <v>75.666666666666671</v>
      </c>
      <c r="S2448" t="str">
        <f t="shared" si="231"/>
        <v>food</v>
      </c>
      <c r="T2448" t="str">
        <f t="shared" si="232"/>
        <v>small batch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228"/>
        <v>42654.469826388886</v>
      </c>
      <c r="L2449" s="12">
        <f t="shared" si="229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30"/>
        <v>427.20000000000005</v>
      </c>
      <c r="R2449" s="7">
        <f t="shared" si="233"/>
        <v>31.691394658753708</v>
      </c>
      <c r="S2449" t="str">
        <f t="shared" si="231"/>
        <v>food</v>
      </c>
      <c r="T2449" t="str">
        <f t="shared" si="232"/>
        <v>small batch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228"/>
        <v>42607.316122685181</v>
      </c>
      <c r="L2450" s="12">
        <f t="shared" si="229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30"/>
        <v>107.5</v>
      </c>
      <c r="R2450" s="7">
        <f t="shared" si="233"/>
        <v>47.777777777777779</v>
      </c>
      <c r="S2450" t="str">
        <f t="shared" si="231"/>
        <v>food</v>
      </c>
      <c r="T2450" t="str">
        <f t="shared" si="232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228"/>
        <v>41943.142534722225</v>
      </c>
      <c r="L2451" s="12">
        <f t="shared" si="229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30"/>
        <v>108</v>
      </c>
      <c r="R2451" s="7">
        <f t="shared" si="233"/>
        <v>90</v>
      </c>
      <c r="S2451" t="str">
        <f t="shared" si="231"/>
        <v>food</v>
      </c>
      <c r="T2451" t="str">
        <f t="shared" si="232"/>
        <v>small batch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228"/>
        <v>41902.07240740741</v>
      </c>
      <c r="L2452" s="12">
        <f t="shared" si="229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30"/>
        <v>101.53353333333335</v>
      </c>
      <c r="R2452" s="7">
        <f t="shared" si="233"/>
        <v>149.31401960784314</v>
      </c>
      <c r="S2452" t="str">
        <f t="shared" si="231"/>
        <v>food</v>
      </c>
      <c r="T2452" t="str">
        <f t="shared" si="232"/>
        <v>small batch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228"/>
        <v>42779.908449074079</v>
      </c>
      <c r="L2453" s="12">
        <f t="shared" si="229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30"/>
        <v>115.45</v>
      </c>
      <c r="R2453" s="7">
        <f t="shared" si="233"/>
        <v>62.06989247311828</v>
      </c>
      <c r="S2453" t="str">
        <f t="shared" si="231"/>
        <v>food</v>
      </c>
      <c r="T2453" t="str">
        <f t="shared" si="232"/>
        <v>small batch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228"/>
        <v>42338.84375</v>
      </c>
      <c r="L2454" s="12">
        <f t="shared" si="229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30"/>
        <v>133.5</v>
      </c>
      <c r="R2454" s="7">
        <f t="shared" si="233"/>
        <v>53.4</v>
      </c>
      <c r="S2454" t="str">
        <f t="shared" si="231"/>
        <v>food</v>
      </c>
      <c r="T2454" t="str">
        <f t="shared" si="232"/>
        <v>small batch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228"/>
        <v>42738.692233796297</v>
      </c>
      <c r="L2455" s="12">
        <f t="shared" si="229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30"/>
        <v>154.69999999999999</v>
      </c>
      <c r="R2455" s="7">
        <f t="shared" si="233"/>
        <v>69.268656716417908</v>
      </c>
      <c r="S2455" t="str">
        <f t="shared" si="231"/>
        <v>food</v>
      </c>
      <c r="T2455" t="str">
        <f t="shared" si="232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228"/>
        <v>42770.201481481476</v>
      </c>
      <c r="L2456" s="12">
        <f t="shared" si="229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30"/>
        <v>100.84571428571429</v>
      </c>
      <c r="R2456" s="7">
        <f t="shared" si="233"/>
        <v>271.50769230769231</v>
      </c>
      <c r="S2456" t="str">
        <f t="shared" si="231"/>
        <v>food</v>
      </c>
      <c r="T2456" t="str">
        <f t="shared" si="232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228"/>
        <v>42452.781828703708</v>
      </c>
      <c r="L2457" s="12">
        <f t="shared" si="229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30"/>
        <v>182</v>
      </c>
      <c r="R2457" s="7">
        <f t="shared" si="233"/>
        <v>34.125</v>
      </c>
      <c r="S2457" t="str">
        <f t="shared" si="231"/>
        <v>food</v>
      </c>
      <c r="T2457" t="str">
        <f t="shared" si="232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228"/>
        <v>42761.961099537039</v>
      </c>
      <c r="L2458" s="12">
        <f t="shared" si="229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30"/>
        <v>180.86666666666667</v>
      </c>
      <c r="R2458" s="7">
        <f t="shared" si="233"/>
        <v>40.492537313432834</v>
      </c>
      <c r="S2458" t="str">
        <f t="shared" si="231"/>
        <v>food</v>
      </c>
      <c r="T2458" t="str">
        <f t="shared" si="232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228"/>
        <v>42423.602500000001</v>
      </c>
      <c r="L2459" s="12">
        <f t="shared" si="229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30"/>
        <v>102.30434782608695</v>
      </c>
      <c r="R2459" s="7">
        <f t="shared" si="233"/>
        <v>189.75806451612902</v>
      </c>
      <c r="S2459" t="str">
        <f t="shared" si="231"/>
        <v>food</v>
      </c>
      <c r="T2459" t="str">
        <f t="shared" si="232"/>
        <v>small batch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228"/>
        <v>42495.871736111112</v>
      </c>
      <c r="L2460" s="12">
        <f t="shared" si="229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30"/>
        <v>110.17999999999999</v>
      </c>
      <c r="R2460" s="7">
        <f t="shared" si="233"/>
        <v>68.862499999999997</v>
      </c>
      <c r="S2460" t="str">
        <f t="shared" si="231"/>
        <v>food</v>
      </c>
      <c r="T2460" t="str">
        <f t="shared" si="232"/>
        <v>small batch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228"/>
        <v>42407.637557870374</v>
      </c>
      <c r="L2461" s="12">
        <f t="shared" si="229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30"/>
        <v>102.25</v>
      </c>
      <c r="R2461" s="7">
        <f t="shared" si="233"/>
        <v>108.77659574468085</v>
      </c>
      <c r="S2461" t="str">
        <f t="shared" si="231"/>
        <v>food</v>
      </c>
      <c r="T2461" t="str">
        <f t="shared" si="232"/>
        <v>small batch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228"/>
        <v>42704.187118055561</v>
      </c>
      <c r="L2462" s="12">
        <f t="shared" si="229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30"/>
        <v>100.78823529411764</v>
      </c>
      <c r="R2462" s="7">
        <f t="shared" si="233"/>
        <v>125.98529411764706</v>
      </c>
      <c r="S2462" t="str">
        <f t="shared" si="231"/>
        <v>food</v>
      </c>
      <c r="T2462" t="str">
        <f t="shared" si="232"/>
        <v>small batch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228"/>
        <v>40784.012696759259</v>
      </c>
      <c r="L2463" s="12">
        <f t="shared" si="229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30"/>
        <v>103.8</v>
      </c>
      <c r="R2463" s="7">
        <f t="shared" si="233"/>
        <v>90.523255813953483</v>
      </c>
      <c r="S2463" t="str">
        <f t="shared" si="231"/>
        <v>music</v>
      </c>
      <c r="T2463" t="str">
        <f t="shared" si="232"/>
        <v>indie rock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228"/>
        <v>41089.186296296299</v>
      </c>
      <c r="L2464" s="12">
        <f t="shared" si="229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30"/>
        <v>110.70833333333334</v>
      </c>
      <c r="R2464" s="7">
        <f t="shared" si="233"/>
        <v>28.880434782608695</v>
      </c>
      <c r="S2464" t="str">
        <f t="shared" si="231"/>
        <v>music</v>
      </c>
      <c r="T2464" t="str">
        <f t="shared" si="232"/>
        <v>indie rock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228"/>
        <v>41341.111400462964</v>
      </c>
      <c r="L2465" s="12">
        <f t="shared" si="229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30"/>
        <v>116.25000000000001</v>
      </c>
      <c r="R2465" s="7">
        <f t="shared" si="233"/>
        <v>31</v>
      </c>
      <c r="S2465" t="str">
        <f t="shared" si="231"/>
        <v>music</v>
      </c>
      <c r="T2465" t="str">
        <f t="shared" si="232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228"/>
        <v>42248.90042824074</v>
      </c>
      <c r="L2466" s="12">
        <f t="shared" si="229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30"/>
        <v>111.1</v>
      </c>
      <c r="R2466" s="7">
        <f t="shared" si="233"/>
        <v>51.674418604651166</v>
      </c>
      <c r="S2466" t="str">
        <f t="shared" si="231"/>
        <v>music</v>
      </c>
      <c r="T2466" t="str">
        <f t="shared" si="232"/>
        <v>indie rock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228"/>
        <v>41145.719305555554</v>
      </c>
      <c r="L2467" s="12">
        <f t="shared" si="229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30"/>
        <v>180.14285714285714</v>
      </c>
      <c r="R2467" s="7">
        <f t="shared" si="233"/>
        <v>26.270833333333332</v>
      </c>
      <c r="S2467" t="str">
        <f t="shared" si="231"/>
        <v>music</v>
      </c>
      <c r="T2467" t="str">
        <f t="shared" si="232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228"/>
        <v>41373.102465277778</v>
      </c>
      <c r="L2468" s="12">
        <f t="shared" si="229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30"/>
        <v>100</v>
      </c>
      <c r="R2468" s="7">
        <f t="shared" si="233"/>
        <v>48.07692307692308</v>
      </c>
      <c r="S2468" t="str">
        <f t="shared" si="231"/>
        <v>music</v>
      </c>
      <c r="T2468" t="str">
        <f t="shared" si="232"/>
        <v>indie rock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228"/>
        <v>41025.874201388891</v>
      </c>
      <c r="L2469" s="12">
        <f t="shared" si="229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30"/>
        <v>118.5</v>
      </c>
      <c r="R2469" s="7">
        <f t="shared" si="233"/>
        <v>27.558139534883722</v>
      </c>
      <c r="S2469" t="str">
        <f t="shared" si="231"/>
        <v>music</v>
      </c>
      <c r="T2469" t="str">
        <f t="shared" si="232"/>
        <v>indie rock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228"/>
        <v>41174.154178240737</v>
      </c>
      <c r="L2470" s="12">
        <f t="shared" si="229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30"/>
        <v>107.21700000000001</v>
      </c>
      <c r="R2470" s="7">
        <f t="shared" si="233"/>
        <v>36.97137931034483</v>
      </c>
      <c r="S2470" t="str">
        <f t="shared" si="231"/>
        <v>music</v>
      </c>
      <c r="T2470" t="str">
        <f t="shared" si="232"/>
        <v>indie rock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228"/>
        <v>40557.429733796293</v>
      </c>
      <c r="L2471" s="12">
        <f t="shared" si="229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30"/>
        <v>113.66666666666667</v>
      </c>
      <c r="R2471" s="7">
        <f t="shared" si="233"/>
        <v>29.021276595744681</v>
      </c>
      <c r="S2471" t="str">
        <f t="shared" si="231"/>
        <v>music</v>
      </c>
      <c r="T2471" t="str">
        <f t="shared" si="232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228"/>
        <v>41023.07471064815</v>
      </c>
      <c r="L2472" s="12">
        <f t="shared" si="229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30"/>
        <v>103.16400000000002</v>
      </c>
      <c r="R2472" s="7">
        <f t="shared" si="233"/>
        <v>28.65666666666667</v>
      </c>
      <c r="S2472" t="str">
        <f t="shared" si="231"/>
        <v>music</v>
      </c>
      <c r="T2472" t="str">
        <f t="shared" si="232"/>
        <v>indie rock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228"/>
        <v>40893.992962962962</v>
      </c>
      <c r="L2473" s="12">
        <f t="shared" si="229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30"/>
        <v>128</v>
      </c>
      <c r="R2473" s="7">
        <f t="shared" si="233"/>
        <v>37.647058823529413</v>
      </c>
      <c r="S2473" t="str">
        <f t="shared" si="231"/>
        <v>music</v>
      </c>
      <c r="T2473" t="str">
        <f t="shared" si="232"/>
        <v>indie rock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228"/>
        <v>40354.11550925926</v>
      </c>
      <c r="L2474" s="12">
        <f t="shared" si="229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30"/>
        <v>135.76026666666667</v>
      </c>
      <c r="R2474" s="7">
        <f t="shared" si="233"/>
        <v>97.904038461538462</v>
      </c>
      <c r="S2474" t="str">
        <f t="shared" si="231"/>
        <v>music</v>
      </c>
      <c r="T2474" t="str">
        <f t="shared" si="232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228"/>
        <v>41193.748483796298</v>
      </c>
      <c r="L2475" s="12">
        <f t="shared" si="229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30"/>
        <v>100</v>
      </c>
      <c r="R2475" s="7">
        <f t="shared" si="233"/>
        <v>42.553191489361701</v>
      </c>
      <c r="S2475" t="str">
        <f t="shared" si="231"/>
        <v>music</v>
      </c>
      <c r="T2475" t="str">
        <f t="shared" si="232"/>
        <v>indie rock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228"/>
        <v>40417.011296296296</v>
      </c>
      <c r="L2476" s="12">
        <f t="shared" si="229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30"/>
        <v>100.00360000000002</v>
      </c>
      <c r="R2476" s="7">
        <f t="shared" si="233"/>
        <v>131.58368421052631</v>
      </c>
      <c r="S2476" t="str">
        <f t="shared" si="231"/>
        <v>music</v>
      </c>
      <c r="T2476" t="str">
        <f t="shared" si="232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228"/>
        <v>40310.287673611114</v>
      </c>
      <c r="L2477" s="12">
        <f t="shared" si="229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30"/>
        <v>104.71999999999998</v>
      </c>
      <c r="R2477" s="7">
        <f t="shared" si="233"/>
        <v>32.320987654320987</v>
      </c>
      <c r="S2477" t="str">
        <f t="shared" si="231"/>
        <v>music</v>
      </c>
      <c r="T2477" t="str">
        <f t="shared" si="232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228"/>
        <v>41913.328356481477</v>
      </c>
      <c r="L2478" s="12">
        <f t="shared" si="229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30"/>
        <v>105.02249999999999</v>
      </c>
      <c r="R2478" s="7">
        <f t="shared" si="233"/>
        <v>61.103999999999999</v>
      </c>
      <c r="S2478" t="str">
        <f t="shared" si="231"/>
        <v>music</v>
      </c>
      <c r="T2478" t="str">
        <f t="shared" si="232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228"/>
        <v>41088.691493055558</v>
      </c>
      <c r="L2479" s="12">
        <f t="shared" si="229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30"/>
        <v>171.33333333333334</v>
      </c>
      <c r="R2479" s="7">
        <f t="shared" si="233"/>
        <v>31.341463414634145</v>
      </c>
      <c r="S2479" t="str">
        <f t="shared" si="231"/>
        <v>music</v>
      </c>
      <c r="T2479" t="str">
        <f t="shared" si="232"/>
        <v>indie rock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228"/>
        <v>41257.950381944444</v>
      </c>
      <c r="L2480" s="12">
        <f t="shared" si="229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30"/>
        <v>127.49999999999999</v>
      </c>
      <c r="R2480" s="7">
        <f t="shared" si="233"/>
        <v>129.1139240506329</v>
      </c>
      <c r="S2480" t="str">
        <f t="shared" si="231"/>
        <v>music</v>
      </c>
      <c r="T2480" t="str">
        <f t="shared" si="232"/>
        <v>indie rock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228"/>
        <v>41107.726782407408</v>
      </c>
      <c r="L2481" s="12">
        <f t="shared" si="229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30"/>
        <v>133.44333333333333</v>
      </c>
      <c r="R2481" s="7">
        <f t="shared" si="233"/>
        <v>25.020624999999999</v>
      </c>
      <c r="S2481" t="str">
        <f t="shared" si="231"/>
        <v>music</v>
      </c>
      <c r="T2481" t="str">
        <f t="shared" si="232"/>
        <v>indie rock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228"/>
        <v>42227.936157407406</v>
      </c>
      <c r="L2482" s="12">
        <f t="shared" si="229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30"/>
        <v>100</v>
      </c>
      <c r="R2482" s="7">
        <f t="shared" si="233"/>
        <v>250</v>
      </c>
      <c r="S2482" t="str">
        <f t="shared" si="231"/>
        <v>music</v>
      </c>
      <c r="T2482" t="str">
        <f t="shared" si="232"/>
        <v>indie rock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228"/>
        <v>40999.645925925928</v>
      </c>
      <c r="L2483" s="12">
        <f t="shared" si="229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30"/>
        <v>112.91099999999999</v>
      </c>
      <c r="R2483" s="7">
        <f t="shared" si="233"/>
        <v>47.541473684210523</v>
      </c>
      <c r="S2483" t="str">
        <f t="shared" si="231"/>
        <v>music</v>
      </c>
      <c r="T2483" t="str">
        <f t="shared" si="232"/>
        <v>indie rock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228"/>
        <v>40711.782210648147</v>
      </c>
      <c r="L2484" s="12">
        <f t="shared" si="229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30"/>
        <v>100.1</v>
      </c>
      <c r="R2484" s="7">
        <f t="shared" si="233"/>
        <v>40.04</v>
      </c>
      <c r="S2484" t="str">
        <f t="shared" si="231"/>
        <v>music</v>
      </c>
      <c r="T2484" t="str">
        <f t="shared" si="232"/>
        <v>indie rock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228"/>
        <v>40970.750034722223</v>
      </c>
      <c r="L2485" s="12">
        <f t="shared" si="229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30"/>
        <v>113.72727272727272</v>
      </c>
      <c r="R2485" s="7">
        <f t="shared" si="233"/>
        <v>65.84210526315789</v>
      </c>
      <c r="S2485" t="str">
        <f t="shared" si="231"/>
        <v>music</v>
      </c>
      <c r="T2485" t="str">
        <f t="shared" si="232"/>
        <v>indie rock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228"/>
        <v>40771.916701388887</v>
      </c>
      <c r="L2486" s="12">
        <f t="shared" si="229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30"/>
        <v>119.31742857142855</v>
      </c>
      <c r="R2486" s="7">
        <f t="shared" si="233"/>
        <v>46.401222222222216</v>
      </c>
      <c r="S2486" t="str">
        <f t="shared" si="231"/>
        <v>music</v>
      </c>
      <c r="T2486" t="str">
        <f t="shared" si="232"/>
        <v>indie rock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228"/>
        <v>40793.998599537037</v>
      </c>
      <c r="L2487" s="12">
        <f t="shared" si="229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30"/>
        <v>103.25</v>
      </c>
      <c r="R2487" s="7">
        <f t="shared" si="233"/>
        <v>50.365853658536587</v>
      </c>
      <c r="S2487" t="str">
        <f t="shared" si="231"/>
        <v>music</v>
      </c>
      <c r="T2487" t="str">
        <f t="shared" si="232"/>
        <v>indie rock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228"/>
        <v>40991.708055555559</v>
      </c>
      <c r="L2488" s="12">
        <f t="shared" si="229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30"/>
        <v>265.66666666666669</v>
      </c>
      <c r="R2488" s="7">
        <f t="shared" si="233"/>
        <v>26.566666666666666</v>
      </c>
      <c r="S2488" t="str">
        <f t="shared" si="231"/>
        <v>music</v>
      </c>
      <c r="T2488" t="str">
        <f t="shared" si="232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228"/>
        <v>41026.083298611113</v>
      </c>
      <c r="L2489" s="12">
        <f t="shared" si="229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30"/>
        <v>100.05066666666667</v>
      </c>
      <c r="R2489" s="7">
        <f t="shared" si="233"/>
        <v>39.493684210526318</v>
      </c>
      <c r="S2489" t="str">
        <f t="shared" si="231"/>
        <v>music</v>
      </c>
      <c r="T2489" t="str">
        <f t="shared" si="232"/>
        <v>indie rock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228"/>
        <v>40833.633194444446</v>
      </c>
      <c r="L2490" s="12">
        <f t="shared" si="229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30"/>
        <v>106.69999999999999</v>
      </c>
      <c r="R2490" s="7">
        <f t="shared" si="233"/>
        <v>49.246153846153845</v>
      </c>
      <c r="S2490" t="str">
        <f t="shared" si="231"/>
        <v>music</v>
      </c>
      <c r="T2490" t="str">
        <f t="shared" si="232"/>
        <v>indie rock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228"/>
        <v>41373.690266203703</v>
      </c>
      <c r="L2491" s="12">
        <f t="shared" si="229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30"/>
        <v>133.67142857142858</v>
      </c>
      <c r="R2491" s="7">
        <f t="shared" si="233"/>
        <v>62.38</v>
      </c>
      <c r="S2491" t="str">
        <f t="shared" si="231"/>
        <v>music</v>
      </c>
      <c r="T2491" t="str">
        <f t="shared" si="232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228"/>
        <v>41023.227731481478</v>
      </c>
      <c r="L2492" s="12">
        <f t="shared" si="229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30"/>
        <v>121.39999999999999</v>
      </c>
      <c r="R2492" s="7">
        <f t="shared" si="233"/>
        <v>37.9375</v>
      </c>
      <c r="S2492" t="str">
        <f t="shared" si="231"/>
        <v>music</v>
      </c>
      <c r="T2492" t="str">
        <f t="shared" si="232"/>
        <v>indie rock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228"/>
        <v>40542.839282407411</v>
      </c>
      <c r="L2493" s="12">
        <f t="shared" si="229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30"/>
        <v>103.2</v>
      </c>
      <c r="R2493" s="7">
        <f t="shared" si="233"/>
        <v>51.6</v>
      </c>
      <c r="S2493" t="str">
        <f t="shared" si="231"/>
        <v>music</v>
      </c>
      <c r="T2493" t="str">
        <f t="shared" si="232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228"/>
        <v>41024.985972222225</v>
      </c>
      <c r="L2494" s="12">
        <f t="shared" si="229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30"/>
        <v>125</v>
      </c>
      <c r="R2494" s="7">
        <f t="shared" si="233"/>
        <v>27.777777777777779</v>
      </c>
      <c r="S2494" t="str">
        <f t="shared" si="231"/>
        <v>music</v>
      </c>
      <c r="T2494" t="str">
        <f t="shared" si="232"/>
        <v>indie rock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228"/>
        <v>41348.168287037035</v>
      </c>
      <c r="L2495" s="12">
        <f t="shared" si="229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30"/>
        <v>128.69999999999999</v>
      </c>
      <c r="R2495" s="7">
        <f t="shared" si="233"/>
        <v>99.382239382239376</v>
      </c>
      <c r="S2495" t="str">
        <f t="shared" si="231"/>
        <v>music</v>
      </c>
      <c r="T2495" t="str">
        <f t="shared" si="232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228"/>
        <v>41022.645185185182</v>
      </c>
      <c r="L2496" s="12">
        <f t="shared" si="229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30"/>
        <v>101.00533333333333</v>
      </c>
      <c r="R2496" s="7">
        <f t="shared" si="233"/>
        <v>38.848205128205123</v>
      </c>
      <c r="S2496" t="str">
        <f t="shared" si="231"/>
        <v>music</v>
      </c>
      <c r="T2496" t="str">
        <f t="shared" si="232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228"/>
        <v>41036.946469907409</v>
      </c>
      <c r="L2497" s="12">
        <f t="shared" si="229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30"/>
        <v>127.53666666666665</v>
      </c>
      <c r="R2497" s="7">
        <f t="shared" si="233"/>
        <v>45.548809523809524</v>
      </c>
      <c r="S2497" t="str">
        <f t="shared" si="231"/>
        <v>music</v>
      </c>
      <c r="T2497" t="str">
        <f t="shared" si="232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228"/>
        <v>41327.996435185189</v>
      </c>
      <c r="L2498" s="12">
        <f t="shared" si="229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230"/>
        <v>100</v>
      </c>
      <c r="R2498" s="7">
        <f t="shared" si="233"/>
        <v>600</v>
      </c>
      <c r="S2498" t="str">
        <f t="shared" si="231"/>
        <v>music</v>
      </c>
      <c r="T2498" t="str">
        <f t="shared" si="232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234">(((J2499/60)/60)/24)+DATE(1970,1,1)</f>
        <v>40730.878912037035</v>
      </c>
      <c r="L2499" s="12">
        <f t="shared" ref="L2499:L2562" si="235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236">E2499/D2499*100</f>
        <v>112.7715</v>
      </c>
      <c r="R2499" s="7">
        <f t="shared" ref="R2499:R2562" si="237">E2499/N2499</f>
        <v>80.551071428571419</v>
      </c>
      <c r="S2499" t="str">
        <f t="shared" ref="S2499:S2562" si="238">LEFT(P2499, SEARCH("/",P2499,1)-1)</f>
        <v>music</v>
      </c>
      <c r="T2499" t="str">
        <f t="shared" ref="T2499:T2562" si="239">RIGHT(P2499,LEN(P2499)-SEARCH("/",P2499,SEARCH("/",P2499,1)))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234"/>
        <v>42017.967442129629</v>
      </c>
      <c r="L2500" s="12">
        <f t="shared" si="235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6"/>
        <v>105.60000000000001</v>
      </c>
      <c r="R2500" s="7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234"/>
        <v>41226.648576388885</v>
      </c>
      <c r="L2501" s="12">
        <f t="shared" si="235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6"/>
        <v>202.625</v>
      </c>
      <c r="R2501" s="7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234"/>
        <v>41053.772858796299</v>
      </c>
      <c r="L2502" s="12">
        <f t="shared" si="235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6"/>
        <v>113.33333333333333</v>
      </c>
      <c r="R2502" s="7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234"/>
        <v>42244.776666666665</v>
      </c>
      <c r="L2503" s="12">
        <f t="shared" si="235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6"/>
        <v>2.5545454545454547</v>
      </c>
      <c r="R2503" s="7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234"/>
        <v>41858.825439814813</v>
      </c>
      <c r="L2504" s="12">
        <f t="shared" si="235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6"/>
        <v>7.8181818181818186E-2</v>
      </c>
      <c r="R2504" s="7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234"/>
        <v>42498.899398148147</v>
      </c>
      <c r="L2505" s="12">
        <f t="shared" si="235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6"/>
        <v>0</v>
      </c>
      <c r="R2505" s="7">
        <v>0</v>
      </c>
      <c r="S2505" t="str">
        <f t="shared" si="238"/>
        <v>food</v>
      </c>
      <c r="T2505" t="str">
        <f t="shared" si="239"/>
        <v>restaurants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234"/>
        <v>41928.015439814815</v>
      </c>
      <c r="L2506" s="12">
        <f t="shared" si="235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6"/>
        <v>0</v>
      </c>
      <c r="R2506" s="7">
        <v>0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234"/>
        <v>42047.05574074074</v>
      </c>
      <c r="L2507" s="12">
        <f t="shared" si="235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6"/>
        <v>0</v>
      </c>
      <c r="R2507" s="7">
        <v>0</v>
      </c>
      <c r="S2507" t="str">
        <f t="shared" si="238"/>
        <v>food</v>
      </c>
      <c r="T2507" t="str">
        <f t="shared" si="239"/>
        <v>restaurants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234"/>
        <v>42258.297094907408</v>
      </c>
      <c r="L2508" s="12">
        <f t="shared" si="235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6"/>
        <v>0.6</v>
      </c>
      <c r="R2508" s="7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234"/>
        <v>42105.072962962964</v>
      </c>
      <c r="L2509" s="12">
        <f t="shared" si="235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6"/>
        <v>0</v>
      </c>
      <c r="R2509" s="7">
        <v>0</v>
      </c>
      <c r="S2509" t="str">
        <f t="shared" si="238"/>
        <v>food</v>
      </c>
      <c r="T2509" t="str">
        <f t="shared" si="239"/>
        <v>restaurants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234"/>
        <v>41835.951782407406</v>
      </c>
      <c r="L2510" s="12">
        <f t="shared" si="235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6"/>
        <v>0</v>
      </c>
      <c r="R2510" s="7">
        <v>0</v>
      </c>
      <c r="S2510" t="str">
        <f t="shared" si="238"/>
        <v>food</v>
      </c>
      <c r="T2510" t="str">
        <f t="shared" si="239"/>
        <v>restaurants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234"/>
        <v>42058.809594907405</v>
      </c>
      <c r="L2511" s="12">
        <f t="shared" si="235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6"/>
        <v>1.0526315789473684</v>
      </c>
      <c r="R2511" s="7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234"/>
        <v>42078.997361111105</v>
      </c>
      <c r="L2512" s="12">
        <f t="shared" si="235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6"/>
        <v>0.15</v>
      </c>
      <c r="R2512" s="7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234"/>
        <v>42371.446909722217</v>
      </c>
      <c r="L2513" s="12">
        <f t="shared" si="235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6"/>
        <v>0</v>
      </c>
      <c r="R2513" s="7">
        <v>0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234"/>
        <v>41971.876863425925</v>
      </c>
      <c r="L2514" s="12">
        <f t="shared" si="235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6"/>
        <v>0</v>
      </c>
      <c r="R2514" s="7">
        <v>0</v>
      </c>
      <c r="S2514" t="str">
        <f t="shared" si="238"/>
        <v>food</v>
      </c>
      <c r="T2514" t="str">
        <f t="shared" si="239"/>
        <v>restaurants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234"/>
        <v>42732.00681712963</v>
      </c>
      <c r="L2515" s="12">
        <f t="shared" si="235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6"/>
        <v>0</v>
      </c>
      <c r="R2515" s="7">
        <v>0</v>
      </c>
      <c r="S2515" t="str">
        <f t="shared" si="238"/>
        <v>food</v>
      </c>
      <c r="T2515" t="str">
        <f t="shared" si="239"/>
        <v>restaurants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234"/>
        <v>41854.389780092592</v>
      </c>
      <c r="L2516" s="12">
        <f t="shared" si="235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6"/>
        <v>1.7500000000000002</v>
      </c>
      <c r="R2516" s="7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234"/>
        <v>42027.839733796296</v>
      </c>
      <c r="L2517" s="12">
        <f t="shared" si="235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6"/>
        <v>18.600000000000001</v>
      </c>
      <c r="R2517" s="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234"/>
        <v>41942.653379629628</v>
      </c>
      <c r="L2518" s="12">
        <f t="shared" si="235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6"/>
        <v>0</v>
      </c>
      <c r="R2518" s="7">
        <v>0</v>
      </c>
      <c r="S2518" t="str">
        <f t="shared" si="238"/>
        <v>food</v>
      </c>
      <c r="T2518" t="str">
        <f t="shared" si="239"/>
        <v>restaurants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234"/>
        <v>42052.802430555559</v>
      </c>
      <c r="L2519" s="12">
        <f t="shared" si="235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6"/>
        <v>9.8166666666666664</v>
      </c>
      <c r="R2519" s="7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234"/>
        <v>41926.680879629632</v>
      </c>
      <c r="L2520" s="12">
        <f t="shared" si="235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6"/>
        <v>0</v>
      </c>
      <c r="R2520" s="7">
        <v>0</v>
      </c>
      <c r="S2520" t="str">
        <f t="shared" si="238"/>
        <v>food</v>
      </c>
      <c r="T2520" t="str">
        <f t="shared" si="239"/>
        <v>restaurants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234"/>
        <v>41809.155138888891</v>
      </c>
      <c r="L2521" s="12">
        <f t="shared" si="235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6"/>
        <v>4.3333333333333335E-2</v>
      </c>
      <c r="R2521" s="7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234"/>
        <v>42612.600520833337</v>
      </c>
      <c r="L2522" s="12">
        <f t="shared" si="235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6"/>
        <v>0</v>
      </c>
      <c r="R2522" s="7">
        <v>0</v>
      </c>
      <c r="S2522" t="str">
        <f t="shared" si="238"/>
        <v>food</v>
      </c>
      <c r="T2522" t="str">
        <f t="shared" si="239"/>
        <v>restaurants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234"/>
        <v>42269.967835648145</v>
      </c>
      <c r="L2523" s="12">
        <f t="shared" si="235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6"/>
        <v>109.48792</v>
      </c>
      <c r="R2523" s="7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234"/>
        <v>42460.573611111111</v>
      </c>
      <c r="L2524" s="12">
        <f t="shared" si="235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6"/>
        <v>100</v>
      </c>
      <c r="R2524" s="7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234"/>
        <v>41930.975601851853</v>
      </c>
      <c r="L2525" s="12">
        <f t="shared" si="235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6"/>
        <v>156.44444444444446</v>
      </c>
      <c r="R2525" s="7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234"/>
        <v>41961.807372685187</v>
      </c>
      <c r="L2526" s="12">
        <f t="shared" si="235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6"/>
        <v>101.6</v>
      </c>
      <c r="R2526" s="7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234"/>
        <v>41058.844571759262</v>
      </c>
      <c r="L2527" s="12">
        <f t="shared" si="235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6"/>
        <v>100.325</v>
      </c>
      <c r="R2527" s="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234"/>
        <v>41953.091134259259</v>
      </c>
      <c r="L2528" s="12">
        <f t="shared" si="235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6"/>
        <v>112.94999999999999</v>
      </c>
      <c r="R2528" s="7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234"/>
        <v>41546.75105324074</v>
      </c>
      <c r="L2529" s="12">
        <f t="shared" si="235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6"/>
        <v>102.125</v>
      </c>
      <c r="R2529" s="7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234"/>
        <v>42217.834525462968</v>
      </c>
      <c r="L2530" s="12">
        <f t="shared" si="235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6"/>
        <v>107.24974999999999</v>
      </c>
      <c r="R2530" s="7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234"/>
        <v>40948.080729166664</v>
      </c>
      <c r="L2531" s="12">
        <f t="shared" si="235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6"/>
        <v>104.28333333333333</v>
      </c>
      <c r="R2531" s="7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234"/>
        <v>42081.864641203705</v>
      </c>
      <c r="L2532" s="12">
        <f t="shared" si="235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6"/>
        <v>100</v>
      </c>
      <c r="R2532" s="7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234"/>
        <v>42208.680023148147</v>
      </c>
      <c r="L2533" s="12">
        <f t="shared" si="235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6"/>
        <v>100.4</v>
      </c>
      <c r="R2533" s="7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234"/>
        <v>41107.849143518521</v>
      </c>
      <c r="L2534" s="12">
        <f t="shared" si="235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6"/>
        <v>126.125</v>
      </c>
      <c r="R2534" s="7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234"/>
        <v>41304.751284722224</v>
      </c>
      <c r="L2535" s="12">
        <f t="shared" si="235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6"/>
        <v>110.66666666666667</v>
      </c>
      <c r="R2535" s="7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234"/>
        <v>40127.700370370374</v>
      </c>
      <c r="L2536" s="12">
        <f t="shared" si="235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6"/>
        <v>105</v>
      </c>
      <c r="R2536" s="7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234"/>
        <v>41943.791030092594</v>
      </c>
      <c r="L2537" s="12">
        <f t="shared" si="235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6"/>
        <v>103.77499999999999</v>
      </c>
      <c r="R2537" s="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234"/>
        <v>41464.106087962966</v>
      </c>
      <c r="L2538" s="12">
        <f t="shared" si="235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6"/>
        <v>115.99999999999999</v>
      </c>
      <c r="R2538" s="7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234"/>
        <v>40696.648784722223</v>
      </c>
      <c r="L2539" s="12">
        <f t="shared" si="235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6"/>
        <v>110.00000000000001</v>
      </c>
      <c r="R2539" s="7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234"/>
        <v>41298.509965277779</v>
      </c>
      <c r="L2540" s="12">
        <f t="shared" si="235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6"/>
        <v>113.01761111111111</v>
      </c>
      <c r="R2540" s="7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234"/>
        <v>41977.902222222227</v>
      </c>
      <c r="L2541" s="12">
        <f t="shared" si="235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6"/>
        <v>100.25</v>
      </c>
      <c r="R2541" s="7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234"/>
        <v>40785.675011574072</v>
      </c>
      <c r="L2542" s="12">
        <f t="shared" si="235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6"/>
        <v>103.4</v>
      </c>
      <c r="R2542" s="7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234"/>
        <v>41483.449282407404</v>
      </c>
      <c r="L2543" s="12">
        <f t="shared" si="235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6"/>
        <v>107.02857142857142</v>
      </c>
      <c r="R2543" s="7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234"/>
        <v>41509.426585648151</v>
      </c>
      <c r="L2544" s="12">
        <f t="shared" si="235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6"/>
        <v>103.57142857142858</v>
      </c>
      <c r="R2544" s="7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234"/>
        <v>40514.107615740737</v>
      </c>
      <c r="L2545" s="12">
        <f t="shared" si="235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6"/>
        <v>156.4</v>
      </c>
      <c r="R2545" s="7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234"/>
        <v>41068.520474537036</v>
      </c>
      <c r="L2546" s="12">
        <f t="shared" si="235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6"/>
        <v>100.82</v>
      </c>
      <c r="R2546" s="7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234"/>
        <v>42027.13817129629</v>
      </c>
      <c r="L2547" s="12">
        <f t="shared" si="235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6"/>
        <v>195.3</v>
      </c>
      <c r="R2547" s="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234"/>
        <v>41524.858553240738</v>
      </c>
      <c r="L2548" s="12">
        <f t="shared" si="235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6"/>
        <v>111.71428571428572</v>
      </c>
      <c r="R2548" s="7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234"/>
        <v>40973.773182870369</v>
      </c>
      <c r="L2549" s="12">
        <f t="shared" si="235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6"/>
        <v>119.85454545454546</v>
      </c>
      <c r="R2549" s="7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234"/>
        <v>42618.625428240746</v>
      </c>
      <c r="L2550" s="12">
        <f t="shared" si="235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6"/>
        <v>101.85</v>
      </c>
      <c r="R2550" s="7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234"/>
        <v>41390.757754629631</v>
      </c>
      <c r="L2551" s="12">
        <f t="shared" si="235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6"/>
        <v>102.80254777070064</v>
      </c>
      <c r="R2551" s="7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234"/>
        <v>42228.634328703702</v>
      </c>
      <c r="L2552" s="12">
        <f t="shared" si="235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6"/>
        <v>100.84615384615385</v>
      </c>
      <c r="R2552" s="7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234"/>
        <v>40961.252141203702</v>
      </c>
      <c r="L2553" s="12">
        <f t="shared" si="235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6"/>
        <v>102.73469387755102</v>
      </c>
      <c r="R2553" s="7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234"/>
        <v>42769.809965277775</v>
      </c>
      <c r="L2554" s="12">
        <f t="shared" si="235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6"/>
        <v>106.5</v>
      </c>
      <c r="R2554" s="7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234"/>
        <v>41113.199155092596</v>
      </c>
      <c r="L2555" s="12">
        <f t="shared" si="235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6"/>
        <v>155.53333333333333</v>
      </c>
      <c r="R2555" s="7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234"/>
        <v>42125.078275462962</v>
      </c>
      <c r="L2556" s="12">
        <f t="shared" si="235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6"/>
        <v>122.8</v>
      </c>
      <c r="R2556" s="7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234"/>
        <v>41026.655011574076</v>
      </c>
      <c r="L2557" s="12">
        <f t="shared" si="235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6"/>
        <v>107.35</v>
      </c>
      <c r="R2557" s="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234"/>
        <v>41222.991400462961</v>
      </c>
      <c r="L2558" s="12">
        <f t="shared" si="235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6"/>
        <v>105.50335570469798</v>
      </c>
      <c r="R2558" s="7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234"/>
        <v>41744.745208333334</v>
      </c>
      <c r="L2559" s="12">
        <f t="shared" si="235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6"/>
        <v>118.44444444444444</v>
      </c>
      <c r="R2559" s="7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234"/>
        <v>42093.860023148154</v>
      </c>
      <c r="L2560" s="12">
        <f t="shared" si="235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6"/>
        <v>108.88</v>
      </c>
      <c r="R2560" s="7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234"/>
        <v>40829.873657407406</v>
      </c>
      <c r="L2561" s="12">
        <f t="shared" si="235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6"/>
        <v>111.25</v>
      </c>
      <c r="R2561" s="7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234"/>
        <v>42039.951087962967</v>
      </c>
      <c r="L2562" s="12">
        <f t="shared" si="235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236"/>
        <v>100.1</v>
      </c>
      <c r="R2562" s="7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240">(((J2563/60)/60)/24)+DATE(1970,1,1)</f>
        <v>42260.528807870374</v>
      </c>
      <c r="L2563" s="12">
        <f t="shared" ref="L2563:L2626" si="24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242">E2563/D2563*100</f>
        <v>0</v>
      </c>
      <c r="R2563" s="7">
        <v>0</v>
      </c>
      <c r="S2563" t="str">
        <f t="shared" ref="S2563:S2626" si="243">LEFT(P2563, SEARCH("/",P2563,1)-1)</f>
        <v>food</v>
      </c>
      <c r="T2563" t="str">
        <f t="shared" ref="T2563:T2626" si="244">RIGHT(P2563,LEN(P2563)-SEARCH("/",P2563,SEARCH("/",P2563,1)))</f>
        <v>food trucks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240"/>
        <v>42594.524756944447</v>
      </c>
      <c r="L2564" s="12">
        <f t="shared" si="24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2"/>
        <v>0.75</v>
      </c>
      <c r="R2564" s="7">
        <f t="shared" ref="R2563:R2626" si="245">E2564/N2564</f>
        <v>25</v>
      </c>
      <c r="S2564" t="str">
        <f t="shared" si="243"/>
        <v>food</v>
      </c>
      <c r="T2564" t="str">
        <f t="shared" si="244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240"/>
        <v>42155.139479166668</v>
      </c>
      <c r="L2565" s="12">
        <f t="shared" si="24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2"/>
        <v>0</v>
      </c>
      <c r="R2565" s="7">
        <v>0</v>
      </c>
      <c r="S2565" t="str">
        <f t="shared" si="243"/>
        <v>food</v>
      </c>
      <c r="T2565" t="str">
        <f t="shared" si="244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240"/>
        <v>41822.040497685186</v>
      </c>
      <c r="L2566" s="12">
        <f t="shared" si="24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2"/>
        <v>0</v>
      </c>
      <c r="R2566" s="7">
        <v>0</v>
      </c>
      <c r="S2566" t="str">
        <f t="shared" si="243"/>
        <v>food</v>
      </c>
      <c r="T2566" t="str">
        <f t="shared" si="244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240"/>
        <v>42440.650335648148</v>
      </c>
      <c r="L2567" s="12">
        <f t="shared" si="24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2"/>
        <v>1</v>
      </c>
      <c r="R2567" s="7">
        <f t="shared" si="245"/>
        <v>100</v>
      </c>
      <c r="S2567" t="str">
        <f t="shared" si="243"/>
        <v>food</v>
      </c>
      <c r="T2567" t="str">
        <f t="shared" si="244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240"/>
        <v>41842.980879629627</v>
      </c>
      <c r="L2568" s="12">
        <f t="shared" si="24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2"/>
        <v>0</v>
      </c>
      <c r="R2568" s="7">
        <v>0</v>
      </c>
      <c r="S2568" t="str">
        <f t="shared" si="243"/>
        <v>food</v>
      </c>
      <c r="T2568" t="str">
        <f t="shared" si="244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240"/>
        <v>42087.878912037035</v>
      </c>
      <c r="L2569" s="12">
        <f t="shared" si="24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2"/>
        <v>0.26666666666666666</v>
      </c>
      <c r="R2569" s="7">
        <f t="shared" si="245"/>
        <v>60</v>
      </c>
      <c r="S2569" t="str">
        <f t="shared" si="243"/>
        <v>food</v>
      </c>
      <c r="T2569" t="str">
        <f t="shared" si="244"/>
        <v>food trucks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240"/>
        <v>42584.666597222225</v>
      </c>
      <c r="L2570" s="12">
        <f t="shared" si="24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2"/>
        <v>0.5</v>
      </c>
      <c r="R2570" s="7">
        <f t="shared" si="245"/>
        <v>50</v>
      </c>
      <c r="S2570" t="str">
        <f t="shared" si="243"/>
        <v>food</v>
      </c>
      <c r="T2570" t="str">
        <f t="shared" si="244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240"/>
        <v>42234.105462962965</v>
      </c>
      <c r="L2571" s="12">
        <f t="shared" si="24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2"/>
        <v>2.2307692307692308</v>
      </c>
      <c r="R2571" s="7">
        <f t="shared" si="245"/>
        <v>72.5</v>
      </c>
      <c r="S2571" t="str">
        <f t="shared" si="243"/>
        <v>food</v>
      </c>
      <c r="T2571" t="str">
        <f t="shared" si="244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240"/>
        <v>42744.903182870374</v>
      </c>
      <c r="L2572" s="12">
        <f t="shared" si="24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2"/>
        <v>0.84285714285714297</v>
      </c>
      <c r="R2572" s="7">
        <f t="shared" si="245"/>
        <v>29.5</v>
      </c>
      <c r="S2572" t="str">
        <f t="shared" si="243"/>
        <v>food</v>
      </c>
      <c r="T2572" t="str">
        <f t="shared" si="244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240"/>
        <v>42449.341678240744</v>
      </c>
      <c r="L2573" s="12">
        <f t="shared" si="24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2"/>
        <v>0.25</v>
      </c>
      <c r="R2573" s="7">
        <f t="shared" si="245"/>
        <v>62.5</v>
      </c>
      <c r="S2573" t="str">
        <f t="shared" si="243"/>
        <v>food</v>
      </c>
      <c r="T2573" t="str">
        <f t="shared" si="244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240"/>
        <v>42077.119409722218</v>
      </c>
      <c r="L2574" s="12">
        <f t="shared" si="24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2"/>
        <v>0</v>
      </c>
      <c r="R2574" s="7">
        <v>0</v>
      </c>
      <c r="S2574" t="str">
        <f t="shared" si="243"/>
        <v>food</v>
      </c>
      <c r="T2574" t="str">
        <f t="shared" si="244"/>
        <v>food trucks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240"/>
        <v>41829.592002314814</v>
      </c>
      <c r="L2575" s="12">
        <f t="shared" si="24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2"/>
        <v>0</v>
      </c>
      <c r="R2575" s="7">
        <v>0</v>
      </c>
      <c r="S2575" t="str">
        <f t="shared" si="243"/>
        <v>food</v>
      </c>
      <c r="T2575" t="str">
        <f t="shared" si="244"/>
        <v>food trucks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240"/>
        <v>42487.825752314813</v>
      </c>
      <c r="L2576" s="12">
        <f t="shared" si="24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2"/>
        <v>0</v>
      </c>
      <c r="R2576" s="7">
        <v>0</v>
      </c>
      <c r="S2576" t="str">
        <f t="shared" si="243"/>
        <v>food</v>
      </c>
      <c r="T2576" t="str">
        <f t="shared" si="244"/>
        <v>food trucks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240"/>
        <v>41986.108726851846</v>
      </c>
      <c r="L2577" s="12">
        <f t="shared" si="24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2"/>
        <v>0</v>
      </c>
      <c r="R2577" s="7">
        <v>0</v>
      </c>
      <c r="S2577" t="str">
        <f t="shared" si="243"/>
        <v>food</v>
      </c>
      <c r="T2577" t="str">
        <f t="shared" si="244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240"/>
        <v>42060.00980324074</v>
      </c>
      <c r="L2578" s="12">
        <f t="shared" si="24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2"/>
        <v>0</v>
      </c>
      <c r="R2578" s="7">
        <v>0</v>
      </c>
      <c r="S2578" t="str">
        <f t="shared" si="243"/>
        <v>food</v>
      </c>
      <c r="T2578" t="str">
        <f t="shared" si="244"/>
        <v>food trucks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240"/>
        <v>41830.820567129631</v>
      </c>
      <c r="L2579" s="12">
        <f t="shared" si="24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2"/>
        <v>0</v>
      </c>
      <c r="R2579" s="7">
        <v>0</v>
      </c>
      <c r="S2579" t="str">
        <f t="shared" si="243"/>
        <v>food</v>
      </c>
      <c r="T2579" t="str">
        <f t="shared" si="244"/>
        <v>food trucks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240"/>
        <v>42238.022905092599</v>
      </c>
      <c r="L2580" s="12">
        <f t="shared" si="24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2"/>
        <v>0</v>
      </c>
      <c r="R2580" s="7">
        <v>0</v>
      </c>
      <c r="S2580" t="str">
        <f t="shared" si="243"/>
        <v>food</v>
      </c>
      <c r="T2580" t="str">
        <f t="shared" si="244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240"/>
        <v>41837.829895833333</v>
      </c>
      <c r="L2581" s="12">
        <f t="shared" si="24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2"/>
        <v>0.13849999999999998</v>
      </c>
      <c r="R2581" s="7">
        <f t="shared" si="245"/>
        <v>23.083333333333332</v>
      </c>
      <c r="S2581" t="str">
        <f t="shared" si="243"/>
        <v>food</v>
      </c>
      <c r="T2581" t="str">
        <f t="shared" si="244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240"/>
        <v>42110.326423611114</v>
      </c>
      <c r="L2582" s="12">
        <f t="shared" si="241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2"/>
        <v>0.6</v>
      </c>
      <c r="R2582" s="7">
        <f t="shared" si="245"/>
        <v>25.5</v>
      </c>
      <c r="S2582" t="str">
        <f t="shared" si="243"/>
        <v>food</v>
      </c>
      <c r="T2582" t="str">
        <f t="shared" si="244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240"/>
        <v>42294.628449074073</v>
      </c>
      <c r="L2583" s="12">
        <f t="shared" si="24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2"/>
        <v>10.6</v>
      </c>
      <c r="R2583" s="7">
        <f t="shared" si="245"/>
        <v>48.18181818181818</v>
      </c>
      <c r="S2583" t="str">
        <f t="shared" si="243"/>
        <v>food</v>
      </c>
      <c r="T2583" t="str">
        <f t="shared" si="244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240"/>
        <v>42642.988819444443</v>
      </c>
      <c r="L2584" s="12">
        <f t="shared" si="24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2"/>
        <v>1.1111111111111111E-3</v>
      </c>
      <c r="R2584" s="7">
        <f t="shared" si="245"/>
        <v>1</v>
      </c>
      <c r="S2584" t="str">
        <f t="shared" si="243"/>
        <v>food</v>
      </c>
      <c r="T2584" t="str">
        <f t="shared" si="244"/>
        <v>food trucks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240"/>
        <v>42019.76944444445</v>
      </c>
      <c r="L2585" s="12">
        <f t="shared" si="24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2"/>
        <v>0.5</v>
      </c>
      <c r="R2585" s="7">
        <f t="shared" si="245"/>
        <v>1</v>
      </c>
      <c r="S2585" t="str">
        <f t="shared" si="243"/>
        <v>food</v>
      </c>
      <c r="T2585" t="str">
        <f t="shared" si="244"/>
        <v>food trucks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240"/>
        <v>42140.173252314817</v>
      </c>
      <c r="L2586" s="12">
        <f t="shared" si="24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2"/>
        <v>0</v>
      </c>
      <c r="R2586" s="7">
        <v>0</v>
      </c>
      <c r="S2586" t="str">
        <f t="shared" si="243"/>
        <v>food</v>
      </c>
      <c r="T2586" t="str">
        <f t="shared" si="244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240"/>
        <v>41795.963333333333</v>
      </c>
      <c r="L2587" s="12">
        <f t="shared" si="24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2"/>
        <v>0.16666666666666669</v>
      </c>
      <c r="R2587" s="7">
        <f t="shared" si="245"/>
        <v>50</v>
      </c>
      <c r="S2587" t="str">
        <f t="shared" si="243"/>
        <v>food</v>
      </c>
      <c r="T2587" t="str">
        <f t="shared" si="244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240"/>
        <v>42333.330277777779</v>
      </c>
      <c r="L2588" s="12">
        <f t="shared" si="24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2"/>
        <v>0.16666666666666669</v>
      </c>
      <c r="R2588" s="7">
        <f t="shared" si="245"/>
        <v>5</v>
      </c>
      <c r="S2588" t="str">
        <f t="shared" si="243"/>
        <v>food</v>
      </c>
      <c r="T2588" t="str">
        <f t="shared" si="244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240"/>
        <v>42338.675381944442</v>
      </c>
      <c r="L2589" s="12">
        <f t="shared" si="24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2"/>
        <v>2.4340000000000002</v>
      </c>
      <c r="R2589" s="7">
        <f t="shared" si="245"/>
        <v>202.83333333333334</v>
      </c>
      <c r="S2589" t="str">
        <f t="shared" si="243"/>
        <v>food</v>
      </c>
      <c r="T2589" t="str">
        <f t="shared" si="244"/>
        <v>food trucks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240"/>
        <v>42042.676226851851</v>
      </c>
      <c r="L2590" s="12">
        <f t="shared" si="24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2"/>
        <v>3.8833333333333329</v>
      </c>
      <c r="R2590" s="7">
        <f t="shared" si="245"/>
        <v>29.125</v>
      </c>
      <c r="S2590" t="str">
        <f t="shared" si="243"/>
        <v>food</v>
      </c>
      <c r="T2590" t="str">
        <f t="shared" si="244"/>
        <v>food trucks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240"/>
        <v>42422.536192129628</v>
      </c>
      <c r="L2591" s="12">
        <f t="shared" si="24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2"/>
        <v>0.01</v>
      </c>
      <c r="R2591" s="7">
        <f t="shared" si="245"/>
        <v>5</v>
      </c>
      <c r="S2591" t="str">
        <f t="shared" si="243"/>
        <v>food</v>
      </c>
      <c r="T2591" t="str">
        <f t="shared" si="244"/>
        <v>food trucks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240"/>
        <v>42388.589085648149</v>
      </c>
      <c r="L2592" s="12">
        <f t="shared" si="24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2"/>
        <v>0</v>
      </c>
      <c r="R2592" s="7">
        <v>0</v>
      </c>
      <c r="S2592" t="str">
        <f t="shared" si="243"/>
        <v>food</v>
      </c>
      <c r="T2592" t="str">
        <f t="shared" si="244"/>
        <v>food trucks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240"/>
        <v>42382.906527777777</v>
      </c>
      <c r="L2593" s="12">
        <f t="shared" si="24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2"/>
        <v>1.7333333333333332</v>
      </c>
      <c r="R2593" s="7">
        <f t="shared" si="245"/>
        <v>13</v>
      </c>
      <c r="S2593" t="str">
        <f t="shared" si="243"/>
        <v>food</v>
      </c>
      <c r="T2593" t="str">
        <f t="shared" si="244"/>
        <v>food trucks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240"/>
        <v>41887.801168981481</v>
      </c>
      <c r="L2594" s="12">
        <f t="shared" si="24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2"/>
        <v>0.16666666666666669</v>
      </c>
      <c r="R2594" s="7">
        <f t="shared" si="245"/>
        <v>50</v>
      </c>
      <c r="S2594" t="str">
        <f t="shared" si="243"/>
        <v>food</v>
      </c>
      <c r="T2594" t="str">
        <f t="shared" si="244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240"/>
        <v>42089.84520833334</v>
      </c>
      <c r="L2595" s="12">
        <f t="shared" si="24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2"/>
        <v>0</v>
      </c>
      <c r="R2595" s="7">
        <v>0</v>
      </c>
      <c r="S2595" t="str">
        <f t="shared" si="243"/>
        <v>food</v>
      </c>
      <c r="T2595" t="str">
        <f t="shared" si="244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240"/>
        <v>41828.967916666668</v>
      </c>
      <c r="L2596" s="12">
        <f t="shared" si="24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2"/>
        <v>1.25E-3</v>
      </c>
      <c r="R2596" s="7">
        <f t="shared" si="245"/>
        <v>1</v>
      </c>
      <c r="S2596" t="str">
        <f t="shared" si="243"/>
        <v>food</v>
      </c>
      <c r="T2596" t="str">
        <f t="shared" si="244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240"/>
        <v>42760.244212962964</v>
      </c>
      <c r="L2597" s="12">
        <f t="shared" si="24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2"/>
        <v>12.166666666666668</v>
      </c>
      <c r="R2597" s="7">
        <f t="shared" si="245"/>
        <v>96.05263157894737</v>
      </c>
      <c r="S2597" t="str">
        <f t="shared" si="243"/>
        <v>food</v>
      </c>
      <c r="T2597" t="str">
        <f t="shared" si="244"/>
        <v>food trucks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240"/>
        <v>41828.664456018516</v>
      </c>
      <c r="L2598" s="12">
        <f t="shared" si="24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2"/>
        <v>23.588571428571427</v>
      </c>
      <c r="R2598" s="7">
        <f t="shared" si="245"/>
        <v>305.77777777777777</v>
      </c>
      <c r="S2598" t="str">
        <f t="shared" si="243"/>
        <v>food</v>
      </c>
      <c r="T2598" t="str">
        <f t="shared" si="244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240"/>
        <v>42510.341631944444</v>
      </c>
      <c r="L2599" s="12">
        <f t="shared" si="24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2"/>
        <v>5.6666666666666661</v>
      </c>
      <c r="R2599" s="7">
        <f t="shared" si="245"/>
        <v>12.142857142857142</v>
      </c>
      <c r="S2599" t="str">
        <f t="shared" si="243"/>
        <v>food</v>
      </c>
      <c r="T2599" t="str">
        <f t="shared" si="244"/>
        <v>food trucks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240"/>
        <v>42240.840289351851</v>
      </c>
      <c r="L2600" s="12">
        <f t="shared" si="24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2"/>
        <v>39</v>
      </c>
      <c r="R2600" s="7">
        <f t="shared" si="245"/>
        <v>83.571428571428569</v>
      </c>
      <c r="S2600" t="str">
        <f t="shared" si="243"/>
        <v>food</v>
      </c>
      <c r="T2600" t="str">
        <f t="shared" si="244"/>
        <v>food trucks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240"/>
        <v>41809.754016203704</v>
      </c>
      <c r="L2601" s="12">
        <f t="shared" si="24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2"/>
        <v>0.99546510341776351</v>
      </c>
      <c r="R2601" s="7">
        <f t="shared" si="245"/>
        <v>18</v>
      </c>
      <c r="S2601" t="str">
        <f t="shared" si="243"/>
        <v>food</v>
      </c>
      <c r="T2601" t="str">
        <f t="shared" si="244"/>
        <v>food trucks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240"/>
        <v>42394.900462962964</v>
      </c>
      <c r="L2602" s="12">
        <f t="shared" si="24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2"/>
        <v>6.9320000000000004</v>
      </c>
      <c r="R2602" s="7">
        <f t="shared" si="245"/>
        <v>115.53333333333333</v>
      </c>
      <c r="S2602" t="str">
        <f t="shared" si="243"/>
        <v>food</v>
      </c>
      <c r="T2602" t="str">
        <f t="shared" si="244"/>
        <v>food trucks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240"/>
        <v>41150.902187499996</v>
      </c>
      <c r="L2603" s="12">
        <f t="shared" si="24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2"/>
        <v>661.4</v>
      </c>
      <c r="R2603" s="7">
        <f t="shared" si="245"/>
        <v>21.900662251655628</v>
      </c>
      <c r="S2603" t="str">
        <f t="shared" si="243"/>
        <v>technology</v>
      </c>
      <c r="T2603" t="str">
        <f t="shared" si="244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240"/>
        <v>41915.747314814813</v>
      </c>
      <c r="L2604" s="12">
        <f t="shared" si="24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2"/>
        <v>326.0916666666667</v>
      </c>
      <c r="R2604" s="7">
        <f t="shared" si="245"/>
        <v>80.022494887525568</v>
      </c>
      <c r="S2604" t="str">
        <f t="shared" si="243"/>
        <v>technology</v>
      </c>
      <c r="T2604" t="str">
        <f t="shared" si="244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240"/>
        <v>41617.912662037037</v>
      </c>
      <c r="L2605" s="12">
        <f t="shared" si="24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2"/>
        <v>101.48571428571429</v>
      </c>
      <c r="R2605" s="7">
        <f t="shared" si="245"/>
        <v>35.520000000000003</v>
      </c>
      <c r="S2605" t="str">
        <f t="shared" si="243"/>
        <v>technology</v>
      </c>
      <c r="T2605" t="str">
        <f t="shared" si="244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240"/>
        <v>40998.051192129627</v>
      </c>
      <c r="L2606" s="12">
        <f t="shared" si="24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2"/>
        <v>104.21799999999999</v>
      </c>
      <c r="R2606" s="7">
        <f t="shared" si="245"/>
        <v>64.933333333333323</v>
      </c>
      <c r="S2606" t="str">
        <f t="shared" si="243"/>
        <v>technology</v>
      </c>
      <c r="T2606" t="str">
        <f t="shared" si="244"/>
        <v>space exploration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240"/>
        <v>42508.541550925926</v>
      </c>
      <c r="L2607" s="12">
        <f t="shared" si="24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2"/>
        <v>107.42157000000002</v>
      </c>
      <c r="R2607" s="7">
        <f t="shared" si="245"/>
        <v>60.965703745743475</v>
      </c>
      <c r="S2607" t="str">
        <f t="shared" si="243"/>
        <v>technology</v>
      </c>
      <c r="T2607" t="str">
        <f t="shared" si="244"/>
        <v>space exploration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240"/>
        <v>41726.712754629632</v>
      </c>
      <c r="L2608" s="12">
        <f t="shared" si="24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2"/>
        <v>110.05454545454545</v>
      </c>
      <c r="R2608" s="7">
        <f t="shared" si="245"/>
        <v>31.444155844155844</v>
      </c>
      <c r="S2608" t="str">
        <f t="shared" si="243"/>
        <v>technology</v>
      </c>
      <c r="T2608" t="str">
        <f t="shared" si="244"/>
        <v>space exploration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240"/>
        <v>42184.874675925923</v>
      </c>
      <c r="L2609" s="12">
        <f t="shared" si="24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2"/>
        <v>407.7</v>
      </c>
      <c r="R2609" s="7">
        <f t="shared" si="245"/>
        <v>81.949748743718587</v>
      </c>
      <c r="S2609" t="str">
        <f t="shared" si="243"/>
        <v>technology</v>
      </c>
      <c r="T2609" t="str">
        <f t="shared" si="244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240"/>
        <v>42767.801712962959</v>
      </c>
      <c r="L2610" s="12">
        <f t="shared" si="241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2"/>
        <v>223.92500000000001</v>
      </c>
      <c r="R2610" s="7">
        <f t="shared" si="245"/>
        <v>58.92763157894737</v>
      </c>
      <c r="S2610" t="str">
        <f t="shared" si="243"/>
        <v>technology</v>
      </c>
      <c r="T2610" t="str">
        <f t="shared" si="244"/>
        <v>space exploration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240"/>
        <v>41075.237858796296</v>
      </c>
      <c r="L2611" s="12">
        <f t="shared" si="24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2"/>
        <v>303.80111428571428</v>
      </c>
      <c r="R2611" s="7">
        <f t="shared" si="245"/>
        <v>157.29347633136095</v>
      </c>
      <c r="S2611" t="str">
        <f t="shared" si="243"/>
        <v>technology</v>
      </c>
      <c r="T2611" t="str">
        <f t="shared" si="244"/>
        <v>space exploration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240"/>
        <v>42564.881076388891</v>
      </c>
      <c r="L2612" s="12">
        <f t="shared" si="24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2"/>
        <v>141.3251043268175</v>
      </c>
      <c r="R2612" s="7">
        <f t="shared" si="245"/>
        <v>55.758509532062391</v>
      </c>
      <c r="S2612" t="str">
        <f t="shared" si="243"/>
        <v>technology</v>
      </c>
      <c r="T2612" t="str">
        <f t="shared" si="244"/>
        <v>space exploration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240"/>
        <v>42704.335810185185</v>
      </c>
      <c r="L2613" s="12">
        <f t="shared" si="24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2"/>
        <v>2790.6363636363635</v>
      </c>
      <c r="R2613" s="7">
        <f t="shared" si="245"/>
        <v>83.802893802893806</v>
      </c>
      <c r="S2613" t="str">
        <f t="shared" si="243"/>
        <v>technology</v>
      </c>
      <c r="T2613" t="str">
        <f t="shared" si="244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240"/>
        <v>41982.143171296295</v>
      </c>
      <c r="L2614" s="12">
        <f t="shared" si="24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2"/>
        <v>171.76130000000001</v>
      </c>
      <c r="R2614" s="7">
        <f t="shared" si="245"/>
        <v>58.422210884353746</v>
      </c>
      <c r="S2614" t="str">
        <f t="shared" si="243"/>
        <v>technology</v>
      </c>
      <c r="T2614" t="str">
        <f t="shared" si="244"/>
        <v>space exploration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240"/>
        <v>41143.81821759259</v>
      </c>
      <c r="L2615" s="12">
        <f t="shared" si="24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2"/>
        <v>101.01333333333334</v>
      </c>
      <c r="R2615" s="7">
        <f t="shared" si="245"/>
        <v>270.57142857142856</v>
      </c>
      <c r="S2615" t="str">
        <f t="shared" si="243"/>
        <v>technology</v>
      </c>
      <c r="T2615" t="str">
        <f t="shared" si="244"/>
        <v>space exploration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240"/>
        <v>41730.708472222221</v>
      </c>
      <c r="L2616" s="12">
        <f t="shared" si="24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2"/>
        <v>102</v>
      </c>
      <c r="R2616" s="7">
        <f t="shared" si="245"/>
        <v>107.1</v>
      </c>
      <c r="S2616" t="str">
        <f t="shared" si="243"/>
        <v>technology</v>
      </c>
      <c r="T2616" t="str">
        <f t="shared" si="244"/>
        <v>space exploration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240"/>
        <v>42453.49726851852</v>
      </c>
      <c r="L2617" s="12">
        <f t="shared" si="241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2"/>
        <v>169.76511744127936</v>
      </c>
      <c r="R2617" s="7">
        <f t="shared" si="245"/>
        <v>47.180555555555557</v>
      </c>
      <c r="S2617" t="str">
        <f t="shared" si="243"/>
        <v>technology</v>
      </c>
      <c r="T2617" t="str">
        <f t="shared" si="244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240"/>
        <v>42211.99454861111</v>
      </c>
      <c r="L2618" s="12">
        <f t="shared" si="24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2"/>
        <v>114.53400000000001</v>
      </c>
      <c r="R2618" s="7">
        <f t="shared" si="245"/>
        <v>120.30882352941177</v>
      </c>
      <c r="S2618" t="str">
        <f t="shared" si="243"/>
        <v>technology</v>
      </c>
      <c r="T2618" t="str">
        <f t="shared" si="244"/>
        <v>space exploration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240"/>
        <v>41902.874432870369</v>
      </c>
      <c r="L2619" s="12">
        <f t="shared" si="24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2"/>
        <v>877.6</v>
      </c>
      <c r="R2619" s="7">
        <f t="shared" si="245"/>
        <v>27.59748427672956</v>
      </c>
      <c r="S2619" t="str">
        <f t="shared" si="243"/>
        <v>technology</v>
      </c>
      <c r="T2619" t="str">
        <f t="shared" si="244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240"/>
        <v>42279.792372685188</v>
      </c>
      <c r="L2620" s="12">
        <f t="shared" si="24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2"/>
        <v>105.38666666666667</v>
      </c>
      <c r="R2620" s="7">
        <f t="shared" si="245"/>
        <v>205.2987012987013</v>
      </c>
      <c r="S2620" t="str">
        <f t="shared" si="243"/>
        <v>technology</v>
      </c>
      <c r="T2620" t="str">
        <f t="shared" si="244"/>
        <v>space exploration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240"/>
        <v>42273.884305555555</v>
      </c>
      <c r="L2621" s="12">
        <f t="shared" si="24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2"/>
        <v>188.39999999999998</v>
      </c>
      <c r="R2621" s="7">
        <f t="shared" si="245"/>
        <v>35.547169811320757</v>
      </c>
      <c r="S2621" t="str">
        <f t="shared" si="243"/>
        <v>technology</v>
      </c>
      <c r="T2621" t="str">
        <f t="shared" si="244"/>
        <v>space exploration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240"/>
        <v>42251.16715277778</v>
      </c>
      <c r="L2622" s="12">
        <f t="shared" si="24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2"/>
        <v>143.65230769230772</v>
      </c>
      <c r="R2622" s="7">
        <f t="shared" si="245"/>
        <v>74.639488409272587</v>
      </c>
      <c r="S2622" t="str">
        <f t="shared" si="243"/>
        <v>technology</v>
      </c>
      <c r="T2622" t="str">
        <f t="shared" si="244"/>
        <v>space exploration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240"/>
        <v>42115.74754629629</v>
      </c>
      <c r="L2623" s="12">
        <f t="shared" si="24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2"/>
        <v>145.88</v>
      </c>
      <c r="R2623" s="7">
        <f t="shared" si="245"/>
        <v>47.058064516129029</v>
      </c>
      <c r="S2623" t="str">
        <f t="shared" si="243"/>
        <v>technology</v>
      </c>
      <c r="T2623" t="str">
        <f t="shared" si="244"/>
        <v>space exploration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240"/>
        <v>42689.74324074074</v>
      </c>
      <c r="L2624" s="12">
        <f t="shared" si="24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2"/>
        <v>131.184</v>
      </c>
      <c r="R2624" s="7">
        <f t="shared" si="245"/>
        <v>26.591351351351353</v>
      </c>
      <c r="S2624" t="str">
        <f t="shared" si="243"/>
        <v>technology</v>
      </c>
      <c r="T2624" t="str">
        <f t="shared" si="244"/>
        <v>space exploration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240"/>
        <v>42692.256550925929</v>
      </c>
      <c r="L2625" s="12">
        <f t="shared" si="24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2"/>
        <v>113.99999999999999</v>
      </c>
      <c r="R2625" s="7">
        <f t="shared" si="245"/>
        <v>36.774193548387096</v>
      </c>
      <c r="S2625" t="str">
        <f t="shared" si="243"/>
        <v>technology</v>
      </c>
      <c r="T2625" t="str">
        <f t="shared" si="244"/>
        <v>space exploration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240"/>
        <v>41144.42155092593</v>
      </c>
      <c r="L2626" s="12">
        <f t="shared" si="24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242"/>
        <v>1379.4206249999997</v>
      </c>
      <c r="R2626" s="7">
        <f t="shared" si="245"/>
        <v>31.820544982698959</v>
      </c>
      <c r="S2626" t="str">
        <f t="shared" si="243"/>
        <v>technology</v>
      </c>
      <c r="T2626" t="str">
        <f t="shared" si="244"/>
        <v>space exploration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246">(((J2627/60)/60)/24)+DATE(1970,1,1)</f>
        <v>42658.810277777782</v>
      </c>
      <c r="L2627" s="12">
        <f t="shared" ref="L2627:L2690" si="247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248">E2627/D2627*100</f>
        <v>956</v>
      </c>
      <c r="R2627" s="7">
        <f t="shared" ref="R2627:R2690" si="249">E2627/N2627</f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RIGHT(P2627,LEN(P2627)-SEARCH("/",P2627,SEARCH("/",P2627,1)))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246"/>
        <v>42128.628113425926</v>
      </c>
      <c r="L2628" s="12">
        <f t="shared" si="24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8"/>
        <v>112.00000000000001</v>
      </c>
      <c r="R2628" s="7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246"/>
        <v>42304.829409722224</v>
      </c>
      <c r="L2629" s="12">
        <f t="shared" si="24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8"/>
        <v>646.66666666666663</v>
      </c>
      <c r="R2629" s="7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246"/>
        <v>41953.966053240743</v>
      </c>
      <c r="L2630" s="12">
        <f t="shared" si="24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8"/>
        <v>110.36948748510132</v>
      </c>
      <c r="R2630" s="7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246"/>
        <v>42108.538449074069</v>
      </c>
      <c r="L2631" s="12">
        <f t="shared" si="24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8"/>
        <v>127.74000000000001</v>
      </c>
      <c r="R2631" s="7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246"/>
        <v>42524.105462962965</v>
      </c>
      <c r="L2632" s="12">
        <f t="shared" si="24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8"/>
        <v>157.9</v>
      </c>
      <c r="R2632" s="7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246"/>
        <v>42218.169293981482</v>
      </c>
      <c r="L2633" s="12">
        <f t="shared" si="24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8"/>
        <v>114.66525000000001</v>
      </c>
      <c r="R2633" s="7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246"/>
        <v>42494.061793981484</v>
      </c>
      <c r="L2634" s="12">
        <f t="shared" si="24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8"/>
        <v>137.00934579439252</v>
      </c>
      <c r="R2634" s="7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246"/>
        <v>41667.823287037041</v>
      </c>
      <c r="L2635" s="12">
        <f t="shared" si="24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8"/>
        <v>354.62</v>
      </c>
      <c r="R2635" s="7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246"/>
        <v>42612.656493055561</v>
      </c>
      <c r="L2636" s="12">
        <f t="shared" si="24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8"/>
        <v>106.02150537634409</v>
      </c>
      <c r="R2636" s="7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246"/>
        <v>42037.950937500005</v>
      </c>
      <c r="L2637" s="12">
        <f t="shared" si="24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8"/>
        <v>100</v>
      </c>
      <c r="R2637" s="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246"/>
        <v>42636.614745370374</v>
      </c>
      <c r="L2638" s="12">
        <f t="shared" si="24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8"/>
        <v>187.3</v>
      </c>
      <c r="R2638" s="7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246"/>
        <v>42639.549479166672</v>
      </c>
      <c r="L2639" s="12">
        <f t="shared" si="24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8"/>
        <v>166.2</v>
      </c>
      <c r="R2639" s="7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246"/>
        <v>41989.913136574076</v>
      </c>
      <c r="L2640" s="12">
        <f t="shared" si="24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8"/>
        <v>101.72910662824208</v>
      </c>
      <c r="R2640" s="7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246"/>
        <v>42024.86513888889</v>
      </c>
      <c r="L2641" s="12">
        <f t="shared" si="24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8"/>
        <v>164</v>
      </c>
      <c r="R2641" s="7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246"/>
        <v>42103.160578703704</v>
      </c>
      <c r="L2642" s="12">
        <f t="shared" si="24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8"/>
        <v>105.66666666666666</v>
      </c>
      <c r="R2642" s="7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246"/>
        <v>41880.827118055553</v>
      </c>
      <c r="L2643" s="12">
        <f t="shared" si="24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8"/>
        <v>1</v>
      </c>
      <c r="R2643" s="7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246"/>
        <v>42536.246620370366</v>
      </c>
      <c r="L2644" s="12">
        <f t="shared" si="24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8"/>
        <v>0</v>
      </c>
      <c r="R2644" s="7"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246"/>
        <v>42689.582349537035</v>
      </c>
      <c r="L2645" s="12">
        <f t="shared" si="24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8"/>
        <v>33.559730999999999</v>
      </c>
      <c r="R2645" s="7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246"/>
        <v>42774.792071759264</v>
      </c>
      <c r="L2646" s="12">
        <f t="shared" si="24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8"/>
        <v>2.0529999999999999</v>
      </c>
      <c r="R2646" s="7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246"/>
        <v>41921.842627314814</v>
      </c>
      <c r="L2647" s="12">
        <f t="shared" si="24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8"/>
        <v>10.5</v>
      </c>
      <c r="R2647" s="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246"/>
        <v>42226.313298611116</v>
      </c>
      <c r="L2648" s="12">
        <f t="shared" si="24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8"/>
        <v>8.4172840000000004</v>
      </c>
      <c r="R2648" s="7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246"/>
        <v>42200.261793981481</v>
      </c>
      <c r="L2649" s="12">
        <f t="shared" si="24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8"/>
        <v>1.44</v>
      </c>
      <c r="R2649" s="7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246"/>
        <v>42408.714814814812</v>
      </c>
      <c r="L2650" s="12">
        <f t="shared" si="24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8"/>
        <v>0.88333333333333341</v>
      </c>
      <c r="R2650" s="7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246"/>
        <v>42341.99700231482</v>
      </c>
      <c r="L2651" s="12">
        <f t="shared" si="24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8"/>
        <v>9.920000000000001E-2</v>
      </c>
      <c r="R2651" s="7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246"/>
        <v>42695.624340277776</v>
      </c>
      <c r="L2652" s="12">
        <f t="shared" si="24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8"/>
        <v>0.59666666666666668</v>
      </c>
      <c r="R2652" s="7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246"/>
        <v>42327.805659722217</v>
      </c>
      <c r="L2653" s="12">
        <f t="shared" si="24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8"/>
        <v>1.8689285714285715</v>
      </c>
      <c r="R2653" s="7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246"/>
        <v>41953.158854166672</v>
      </c>
      <c r="L2654" s="12">
        <f t="shared" si="24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8"/>
        <v>0.88500000000000001</v>
      </c>
      <c r="R2654" s="7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246"/>
        <v>41771.651932870373</v>
      </c>
      <c r="L2655" s="12">
        <f t="shared" si="24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8"/>
        <v>11.52156862745098</v>
      </c>
      <c r="R2655" s="7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246"/>
        <v>42055.600995370376</v>
      </c>
      <c r="L2656" s="12">
        <f t="shared" si="24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8"/>
        <v>5.1000000000000004E-2</v>
      </c>
      <c r="R2656" s="7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246"/>
        <v>42381.866284722222</v>
      </c>
      <c r="L2657" s="12">
        <f t="shared" si="24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8"/>
        <v>21.033333333333335</v>
      </c>
      <c r="R2657" s="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246"/>
        <v>42767.688518518517</v>
      </c>
      <c r="L2658" s="12">
        <f t="shared" si="24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8"/>
        <v>11.436666666666667</v>
      </c>
      <c r="R2658" s="7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246"/>
        <v>42551.928854166668</v>
      </c>
      <c r="L2659" s="12">
        <f t="shared" si="247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8"/>
        <v>18.737933333333334</v>
      </c>
      <c r="R2659" s="7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246"/>
        <v>42551.884189814817</v>
      </c>
      <c r="L2660" s="12">
        <f t="shared" si="24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8"/>
        <v>9.285714285714286E-2</v>
      </c>
      <c r="R2660" s="7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246"/>
        <v>42082.069560185191</v>
      </c>
      <c r="L2661" s="12">
        <f t="shared" si="24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8"/>
        <v>2.7204081632653061</v>
      </c>
      <c r="R2661" s="7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246"/>
        <v>42272.713171296295</v>
      </c>
      <c r="L2662" s="12">
        <f t="shared" si="24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8"/>
        <v>9.5000000000000001E-2</v>
      </c>
      <c r="R2662" s="7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246"/>
        <v>41542.958449074074</v>
      </c>
      <c r="L2663" s="12">
        <f t="shared" si="24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8"/>
        <v>102.89999999999999</v>
      </c>
      <c r="R2663" s="7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246"/>
        <v>42207.746678240743</v>
      </c>
      <c r="L2664" s="12">
        <f t="shared" si="24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8"/>
        <v>106.80000000000001</v>
      </c>
      <c r="R2664" s="7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246"/>
        <v>42222.622766203705</v>
      </c>
      <c r="L2665" s="12">
        <f t="shared" si="247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8"/>
        <v>104.59625</v>
      </c>
      <c r="R2665" s="7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246"/>
        <v>42313.02542824074</v>
      </c>
      <c r="L2666" s="12">
        <f t="shared" si="24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8"/>
        <v>103.42857142857143</v>
      </c>
      <c r="R2666" s="7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246"/>
        <v>42083.895532407405</v>
      </c>
      <c r="L2667" s="12">
        <f t="shared" si="24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8"/>
        <v>123.14285714285715</v>
      </c>
      <c r="R2667" s="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246"/>
        <v>42235.764340277776</v>
      </c>
      <c r="L2668" s="12">
        <f t="shared" si="247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8"/>
        <v>159.29509999999999</v>
      </c>
      <c r="R2668" s="7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246"/>
        <v>42380.926111111112</v>
      </c>
      <c r="L2669" s="12">
        <f t="shared" si="24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8"/>
        <v>110.66666666666667</v>
      </c>
      <c r="R2669" s="7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246"/>
        <v>42275.588715277772</v>
      </c>
      <c r="L2670" s="12">
        <f t="shared" si="24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8"/>
        <v>170.70000000000002</v>
      </c>
      <c r="R2670" s="7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246"/>
        <v>42319.035833333335</v>
      </c>
      <c r="L2671" s="12">
        <f t="shared" si="24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8"/>
        <v>125.125</v>
      </c>
      <c r="R2671" s="7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246"/>
        <v>41821.020601851851</v>
      </c>
      <c r="L2672" s="12">
        <f t="shared" si="24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8"/>
        <v>6.4158609339642041</v>
      </c>
      <c r="R2672" s="7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246"/>
        <v>41962.749027777783</v>
      </c>
      <c r="L2673" s="12">
        <f t="shared" si="24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8"/>
        <v>11.343999999999999</v>
      </c>
      <c r="R2673" s="7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246"/>
        <v>42344.884143518517</v>
      </c>
      <c r="L2674" s="12">
        <f t="shared" si="247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8"/>
        <v>33.19</v>
      </c>
      <c r="R2674" s="7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246"/>
        <v>41912.541655092595</v>
      </c>
      <c r="L2675" s="12">
        <f t="shared" si="24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8"/>
        <v>27.58</v>
      </c>
      <c r="R2675" s="7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246"/>
        <v>42529.632754629631</v>
      </c>
      <c r="L2676" s="12">
        <f t="shared" si="24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8"/>
        <v>62.839999999999996</v>
      </c>
      <c r="R2676" s="7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246"/>
        <v>41923.857511574075</v>
      </c>
      <c r="L2677" s="12">
        <f t="shared" si="24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8"/>
        <v>7.5880000000000001</v>
      </c>
      <c r="R2677" s="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246"/>
        <v>42482.624699074076</v>
      </c>
      <c r="L2678" s="12">
        <f t="shared" si="24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8"/>
        <v>50.38095238095238</v>
      </c>
      <c r="R2678" s="7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246"/>
        <v>41793.029432870368</v>
      </c>
      <c r="L2679" s="12">
        <f t="shared" si="24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8"/>
        <v>17.512820512820511</v>
      </c>
      <c r="R2679" s="7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246"/>
        <v>42241.798206018517</v>
      </c>
      <c r="L2680" s="12">
        <f t="shared" si="24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8"/>
        <v>1.375E-2</v>
      </c>
      <c r="R2680" s="7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246"/>
        <v>42033.001087962963</v>
      </c>
      <c r="L2681" s="12">
        <f t="shared" si="24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8"/>
        <v>0.33</v>
      </c>
      <c r="R2681" s="7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246"/>
        <v>42436.211701388893</v>
      </c>
      <c r="L2682" s="12">
        <f t="shared" si="24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8"/>
        <v>0.86250000000000004</v>
      </c>
      <c r="R2682" s="7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246"/>
        <v>41805.895254629628</v>
      </c>
      <c r="L2683" s="12">
        <f t="shared" si="24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8"/>
        <v>0.6875</v>
      </c>
      <c r="R2683" s="7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246"/>
        <v>41932.871990740743</v>
      </c>
      <c r="L2684" s="12">
        <f t="shared" si="24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8"/>
        <v>28.299999999999997</v>
      </c>
      <c r="R2684" s="7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246"/>
        <v>42034.75509259259</v>
      </c>
      <c r="L2685" s="12">
        <f t="shared" si="24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8"/>
        <v>0.24</v>
      </c>
      <c r="R2685" s="7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246"/>
        <v>41820.914641203701</v>
      </c>
      <c r="L2686" s="12">
        <f t="shared" si="24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8"/>
        <v>1.1428571428571428</v>
      </c>
      <c r="R2686" s="7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246"/>
        <v>42061.69594907407</v>
      </c>
      <c r="L2687" s="12">
        <f t="shared" si="24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8"/>
        <v>0.02</v>
      </c>
      <c r="R2687" s="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246"/>
        <v>41892.974803240737</v>
      </c>
      <c r="L2688" s="12">
        <f t="shared" si="24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8"/>
        <v>0</v>
      </c>
      <c r="R2688" s="7">
        <v>0</v>
      </c>
      <c r="S2688" t="str">
        <f t="shared" si="250"/>
        <v>food</v>
      </c>
      <c r="T2688" t="str">
        <f t="shared" si="251"/>
        <v>food trucks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246"/>
        <v>42154.64025462963</v>
      </c>
      <c r="L2689" s="12">
        <f t="shared" si="24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8"/>
        <v>0</v>
      </c>
      <c r="R2689" s="7">
        <v>0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246"/>
        <v>42028.118865740747</v>
      </c>
      <c r="L2690" s="12">
        <f t="shared" si="247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248"/>
        <v>0.14799999999999999</v>
      </c>
      <c r="R2690" s="7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252">(((J2691/60)/60)/24)+DATE(1970,1,1)</f>
        <v>42551.961689814809</v>
      </c>
      <c r="L2691" s="12">
        <f t="shared" ref="L2691:L2754" si="253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254">E2691/D2691*100</f>
        <v>2.8571428571428571E-3</v>
      </c>
      <c r="R2691" s="7">
        <f t="shared" ref="R2691:R2754" si="255">E2691/N2691</f>
        <v>1</v>
      </c>
      <c r="S2691" t="str">
        <f t="shared" ref="S2691:S2754" si="256">LEFT(P2691, SEARCH("/",P2691,1)-1)</f>
        <v>food</v>
      </c>
      <c r="T2691" t="str">
        <f t="shared" ref="T2691:T2754" si="257">RIGHT(P2691,LEN(P2691)-SEARCH("/",P2691,SEARCH("/",P2691,1)))</f>
        <v>food trucks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252"/>
        <v>42113.105046296296</v>
      </c>
      <c r="L2692" s="12">
        <f t="shared" si="253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4"/>
        <v>10.7325</v>
      </c>
      <c r="R2692" s="7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252"/>
        <v>42089.724039351851</v>
      </c>
      <c r="L2693" s="12">
        <f t="shared" si="253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4"/>
        <v>5.3846153846153842E-2</v>
      </c>
      <c r="R2693" s="7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252"/>
        <v>42058.334027777775</v>
      </c>
      <c r="L2694" s="12">
        <f t="shared" si="253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4"/>
        <v>0.7142857142857143</v>
      </c>
      <c r="R2694" s="7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252"/>
        <v>41834.138495370367</v>
      </c>
      <c r="L2695" s="12">
        <f t="shared" si="253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4"/>
        <v>0.8</v>
      </c>
      <c r="R2695" s="7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252"/>
        <v>41878.140497685185</v>
      </c>
      <c r="L2696" s="12">
        <f t="shared" si="253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4"/>
        <v>3.3333333333333335E-3</v>
      </c>
      <c r="R2696" s="7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252"/>
        <v>42048.181921296295</v>
      </c>
      <c r="L2697" s="12">
        <f t="shared" si="253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4"/>
        <v>0.47333333333333333</v>
      </c>
      <c r="R2697" s="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252"/>
        <v>41964.844444444447</v>
      </c>
      <c r="L2698" s="12">
        <f t="shared" si="253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4"/>
        <v>5.65</v>
      </c>
      <c r="R2698" s="7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252"/>
        <v>42187.940081018518</v>
      </c>
      <c r="L2699" s="12">
        <f t="shared" si="253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4"/>
        <v>26.35217391304348</v>
      </c>
      <c r="R2699" s="7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252"/>
        <v>41787.898240740738</v>
      </c>
      <c r="L2700" s="12">
        <f t="shared" si="253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4"/>
        <v>0.325125</v>
      </c>
      <c r="R2700" s="7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252"/>
        <v>41829.896562499998</v>
      </c>
      <c r="L2701" s="12">
        <f t="shared" si="253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4"/>
        <v>0</v>
      </c>
      <c r="R2701" s="7">
        <v>0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252"/>
        <v>41870.87467592593</v>
      </c>
      <c r="L2702" s="12">
        <f t="shared" si="253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4"/>
        <v>0.7000700070007001</v>
      </c>
      <c r="R2702" s="7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252"/>
        <v>42801.774699074071</v>
      </c>
      <c r="L2703" s="12">
        <f t="shared" si="253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4"/>
        <v>46.176470588235297</v>
      </c>
      <c r="R2703" s="7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252"/>
        <v>42800.801817129628</v>
      </c>
      <c r="L2704" s="12">
        <f t="shared" si="253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4"/>
        <v>34.410000000000004</v>
      </c>
      <c r="R2704" s="7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252"/>
        <v>42756.690162037034</v>
      </c>
      <c r="L2705" s="12">
        <f t="shared" si="253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4"/>
        <v>103.75000000000001</v>
      </c>
      <c r="R2705" s="7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252"/>
        <v>42787.862430555557</v>
      </c>
      <c r="L2706" s="12">
        <f t="shared" si="253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4"/>
        <v>6.0263157894736841</v>
      </c>
      <c r="R2706" s="7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252"/>
        <v>42773.916180555556</v>
      </c>
      <c r="L2707" s="12">
        <f t="shared" si="253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4"/>
        <v>10.539393939393939</v>
      </c>
      <c r="R2707" s="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252"/>
        <v>41899.294942129629</v>
      </c>
      <c r="L2708" s="12">
        <f t="shared" si="253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4"/>
        <v>112.29714285714284</v>
      </c>
      <c r="R2708" s="7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252"/>
        <v>41391.782905092594</v>
      </c>
      <c r="L2709" s="12">
        <f t="shared" si="253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4"/>
        <v>350.84462500000001</v>
      </c>
      <c r="R2709" s="7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252"/>
        <v>42512.698217592595</v>
      </c>
      <c r="L2710" s="12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4"/>
        <v>233.21535</v>
      </c>
      <c r="R2710" s="7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252"/>
        <v>42612.149780092594</v>
      </c>
      <c r="L2711" s="12">
        <f t="shared" si="253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4"/>
        <v>101.60599999999999</v>
      </c>
      <c r="R2711" s="7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252"/>
        <v>41828.229490740741</v>
      </c>
      <c r="L2712" s="12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4"/>
        <v>153.90035000000003</v>
      </c>
      <c r="R2712" s="7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252"/>
        <v>41780.745254629634</v>
      </c>
      <c r="L2713" s="12">
        <f t="shared" si="253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4"/>
        <v>100.7161125319693</v>
      </c>
      <c r="R2713" s="7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252"/>
        <v>41432.062037037038</v>
      </c>
      <c r="L2714" s="12">
        <f t="shared" si="253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4"/>
        <v>131.38181818181818</v>
      </c>
      <c r="R2714" s="7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252"/>
        <v>42322.653749999998</v>
      </c>
      <c r="L2715" s="12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4"/>
        <v>102.24133333333334</v>
      </c>
      <c r="R2715" s="7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252"/>
        <v>42629.655046296291</v>
      </c>
      <c r="L2716" s="12">
        <f t="shared" si="253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4"/>
        <v>116.35599999999999</v>
      </c>
      <c r="R2716" s="7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252"/>
        <v>42387.398472222223</v>
      </c>
      <c r="L2717" s="12">
        <f t="shared" si="253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4"/>
        <v>264.62241666666665</v>
      </c>
      <c r="R2717" s="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252"/>
        <v>42255.333252314813</v>
      </c>
      <c r="L2718" s="12">
        <f t="shared" si="253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4"/>
        <v>119.98010000000001</v>
      </c>
      <c r="R2718" s="7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252"/>
        <v>41934.914918981485</v>
      </c>
      <c r="L2719" s="12">
        <f t="shared" si="253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4"/>
        <v>120.10400000000001</v>
      </c>
      <c r="R2719" s="7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252"/>
        <v>42465.596585648149</v>
      </c>
      <c r="L2720" s="12">
        <f t="shared" si="253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4"/>
        <v>103.58333333333334</v>
      </c>
      <c r="R2720" s="7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252"/>
        <v>42418.031180555554</v>
      </c>
      <c r="L2721" s="12">
        <f t="shared" si="253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4"/>
        <v>108.83333333333334</v>
      </c>
      <c r="R2721" s="7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252"/>
        <v>42655.465891203698</v>
      </c>
      <c r="L2722" s="12">
        <f t="shared" si="253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4"/>
        <v>118.12400000000001</v>
      </c>
      <c r="R2722" s="7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252"/>
        <v>41493.543958333335</v>
      </c>
      <c r="L2723" s="12">
        <f t="shared" si="253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4"/>
        <v>1462</v>
      </c>
      <c r="R2723" s="7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252"/>
        <v>42704.857094907406</v>
      </c>
      <c r="L2724" s="12">
        <f t="shared" si="253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4"/>
        <v>252.54</v>
      </c>
      <c r="R2724" s="7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252"/>
        <v>41944.83898148148</v>
      </c>
      <c r="L2725" s="12">
        <f t="shared" si="253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4"/>
        <v>140.05000000000001</v>
      </c>
      <c r="R2725" s="7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252"/>
        <v>42199.32707175926</v>
      </c>
      <c r="L2726" s="12">
        <f t="shared" si="253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4"/>
        <v>296.87520259319291</v>
      </c>
      <c r="R2726" s="7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252"/>
        <v>42745.744618055556</v>
      </c>
      <c r="L2727" s="12">
        <f t="shared" si="253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4"/>
        <v>144.54249999999999</v>
      </c>
      <c r="R2727" s="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252"/>
        <v>42452.579988425925</v>
      </c>
      <c r="L2728" s="12">
        <f t="shared" si="253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4"/>
        <v>105.745</v>
      </c>
      <c r="R2728" s="7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252"/>
        <v>42198.676655092597</v>
      </c>
      <c r="L2729" s="12">
        <f t="shared" si="253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4"/>
        <v>493.21000000000004</v>
      </c>
      <c r="R2729" s="7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252"/>
        <v>42333.59993055556</v>
      </c>
      <c r="L2730" s="12">
        <f t="shared" si="253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4"/>
        <v>201.82666666666668</v>
      </c>
      <c r="R2730" s="7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252"/>
        <v>42095.240706018521</v>
      </c>
      <c r="L2731" s="12">
        <f t="shared" si="253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4"/>
        <v>104.44</v>
      </c>
      <c r="R2731" s="7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252"/>
        <v>41351.541377314818</v>
      </c>
      <c r="L2732" s="12">
        <f t="shared" si="253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4"/>
        <v>170.29262962962963</v>
      </c>
      <c r="R2732" s="7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252"/>
        <v>41872.525717592594</v>
      </c>
      <c r="L2733" s="12">
        <f t="shared" si="253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4"/>
        <v>104.30333333333333</v>
      </c>
      <c r="R2733" s="7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252"/>
        <v>41389.808194444442</v>
      </c>
      <c r="L2734" s="12">
        <f t="shared" si="253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4"/>
        <v>118.25000000000001</v>
      </c>
      <c r="R2734" s="7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252"/>
        <v>42044.272847222222</v>
      </c>
      <c r="L2735" s="12">
        <f t="shared" si="253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4"/>
        <v>107.538</v>
      </c>
      <c r="R2735" s="7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252"/>
        <v>42626.668888888889</v>
      </c>
      <c r="L2736" s="12">
        <f t="shared" si="253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4"/>
        <v>2260300</v>
      </c>
      <c r="R2736" s="7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252"/>
        <v>41316.120949074073</v>
      </c>
      <c r="L2737" s="12">
        <f t="shared" si="253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4"/>
        <v>978.13466666666682</v>
      </c>
      <c r="R2737" s="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252"/>
        <v>41722.666354166664</v>
      </c>
      <c r="L2738" s="12">
        <f t="shared" si="253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4"/>
        <v>122.9</v>
      </c>
      <c r="R2738" s="7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252"/>
        <v>41611.917673611111</v>
      </c>
      <c r="L2739" s="12">
        <f t="shared" si="253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4"/>
        <v>246.0608</v>
      </c>
      <c r="R2739" s="7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252"/>
        <v>42620.143564814818</v>
      </c>
      <c r="L2740" s="12">
        <f t="shared" si="253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4"/>
        <v>147.94</v>
      </c>
      <c r="R2740" s="7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252"/>
        <v>41719.887928240743</v>
      </c>
      <c r="L2741" s="12">
        <f t="shared" si="253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4"/>
        <v>384.09090909090907</v>
      </c>
      <c r="R2741" s="7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252"/>
        <v>42045.031851851847</v>
      </c>
      <c r="L2742" s="12">
        <f t="shared" si="253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4"/>
        <v>103.33333333333334</v>
      </c>
      <c r="R2742" s="7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252"/>
        <v>41911.657430555555</v>
      </c>
      <c r="L2743" s="12">
        <f t="shared" si="253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4"/>
        <v>0.43750000000000006</v>
      </c>
      <c r="R2743" s="7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252"/>
        <v>41030.719756944447</v>
      </c>
      <c r="L2744" s="12">
        <f t="shared" si="253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4"/>
        <v>29.24</v>
      </c>
      <c r="R2744" s="7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252"/>
        <v>42632.328784722224</v>
      </c>
      <c r="L2745" s="12">
        <f t="shared" si="253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4"/>
        <v>0</v>
      </c>
      <c r="R2745" s="7">
        <v>0</v>
      </c>
      <c r="S2745" t="str">
        <f t="shared" si="256"/>
        <v>publishing</v>
      </c>
      <c r="T2745" t="str">
        <f t="shared" si="257"/>
        <v>children's books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252"/>
        <v>40938.062476851854</v>
      </c>
      <c r="L2746" s="12">
        <f t="shared" si="253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4"/>
        <v>5.21875</v>
      </c>
      <c r="R2746" s="7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252"/>
        <v>41044.988055555557</v>
      </c>
      <c r="L2747" s="12">
        <f t="shared" si="253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4"/>
        <v>21.887499999999999</v>
      </c>
      <c r="R2747" s="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252"/>
        <v>41850.781377314815</v>
      </c>
      <c r="L2748" s="12">
        <f t="shared" si="253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4"/>
        <v>26.700000000000003</v>
      </c>
      <c r="R2748" s="7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252"/>
        <v>41044.64811342593</v>
      </c>
      <c r="L2749" s="12">
        <f t="shared" si="253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4"/>
        <v>28.000000000000004</v>
      </c>
      <c r="R2749" s="7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252"/>
        <v>42585.7106712963</v>
      </c>
      <c r="L2750" s="12">
        <f t="shared" si="253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4"/>
        <v>1.06</v>
      </c>
      <c r="R2750" s="7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252"/>
        <v>42068.799039351856</v>
      </c>
      <c r="L2751" s="12">
        <f t="shared" si="253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4"/>
        <v>1.0999999999999999</v>
      </c>
      <c r="R2751" s="7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252"/>
        <v>41078.899826388886</v>
      </c>
      <c r="L2752" s="12">
        <f t="shared" si="253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4"/>
        <v>0</v>
      </c>
      <c r="R2752" s="7">
        <v>0</v>
      </c>
      <c r="S2752" t="str">
        <f t="shared" si="256"/>
        <v>publishing</v>
      </c>
      <c r="T2752" t="str">
        <f t="shared" si="257"/>
        <v>children's books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252"/>
        <v>41747.887060185189</v>
      </c>
      <c r="L2753" s="12">
        <f t="shared" si="253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4"/>
        <v>0</v>
      </c>
      <c r="R2753" s="7">
        <v>0</v>
      </c>
      <c r="S2753" t="str">
        <f t="shared" si="256"/>
        <v>publishing</v>
      </c>
      <c r="T2753" t="str">
        <f t="shared" si="257"/>
        <v>children's books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252"/>
        <v>40855.765092592592</v>
      </c>
      <c r="L2754" s="12">
        <f t="shared" si="253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254"/>
        <v>11.458333333333332</v>
      </c>
      <c r="R2754" s="7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258">(((J2755/60)/60)/24)+DATE(1970,1,1)</f>
        <v>41117.900729166664</v>
      </c>
      <c r="L2755" s="12">
        <f t="shared" ref="L2755:L2818" si="259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260">E2755/D2755*100</f>
        <v>19</v>
      </c>
      <c r="R2755" s="7">
        <f t="shared" ref="R2755:R2818" si="261">E2755/N2755</f>
        <v>47.5</v>
      </c>
      <c r="S2755" t="str">
        <f t="shared" ref="S2755:S2818" si="262">LEFT(P2755, SEARCH("/",P2755,1)-1)</f>
        <v>publishing</v>
      </c>
      <c r="T2755" t="str">
        <f t="shared" ref="T2755:T2818" si="263">RIGHT(P2755,LEN(P2755)-SEARCH("/",P2755,SEARCH("/",P2755,1)))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258"/>
        <v>41863.636006944449</v>
      </c>
      <c r="L2756" s="12">
        <f t="shared" si="259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60"/>
        <v>0</v>
      </c>
      <c r="R2756" s="7">
        <v>0</v>
      </c>
      <c r="S2756" t="str">
        <f t="shared" si="262"/>
        <v>publishing</v>
      </c>
      <c r="T2756" t="str">
        <f t="shared" si="263"/>
        <v>children's books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258"/>
        <v>42072.790821759263</v>
      </c>
      <c r="L2757" s="12">
        <f t="shared" si="259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60"/>
        <v>52</v>
      </c>
      <c r="R2757" s="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258"/>
        <v>41620.90047453704</v>
      </c>
      <c r="L2758" s="12">
        <f t="shared" si="259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60"/>
        <v>10.48</v>
      </c>
      <c r="R2758" s="7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258"/>
        <v>42573.65662037037</v>
      </c>
      <c r="L2759" s="12">
        <f t="shared" si="259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60"/>
        <v>0.66666666666666674</v>
      </c>
      <c r="R2759" s="7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258"/>
        <v>42639.441932870366</v>
      </c>
      <c r="L2760" s="12">
        <f t="shared" si="259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60"/>
        <v>11.700000000000001</v>
      </c>
      <c r="R2760" s="7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258"/>
        <v>42524.36650462963</v>
      </c>
      <c r="L2761" s="12">
        <f t="shared" si="259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60"/>
        <v>10.5</v>
      </c>
      <c r="R2761" s="7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258"/>
        <v>41415.461319444446</v>
      </c>
      <c r="L2762" s="12">
        <f t="shared" si="259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60"/>
        <v>0</v>
      </c>
      <c r="R2762" s="7">
        <v>0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258"/>
        <v>41247.063576388886</v>
      </c>
      <c r="L2763" s="12">
        <f t="shared" si="259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60"/>
        <v>0.72</v>
      </c>
      <c r="R2763" s="7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258"/>
        <v>40927.036979166667</v>
      </c>
      <c r="L2764" s="12">
        <f t="shared" si="259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60"/>
        <v>0.76923076923076927</v>
      </c>
      <c r="R2764" s="7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258"/>
        <v>41373.579675925925</v>
      </c>
      <c r="L2765" s="12">
        <f t="shared" si="259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60"/>
        <v>0.22842639593908631</v>
      </c>
      <c r="R2765" s="7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258"/>
        <v>41030.292025462964</v>
      </c>
      <c r="L2766" s="12">
        <f t="shared" si="259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60"/>
        <v>1.125</v>
      </c>
      <c r="R2766" s="7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258"/>
        <v>41194.579027777778</v>
      </c>
      <c r="L2767" s="12">
        <f t="shared" si="259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60"/>
        <v>0</v>
      </c>
      <c r="R2767" s="7">
        <v>0</v>
      </c>
      <c r="S2767" t="str">
        <f t="shared" si="262"/>
        <v>publishing</v>
      </c>
      <c r="T2767" t="str">
        <f t="shared" si="263"/>
        <v>children's books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258"/>
        <v>40736.668032407404</v>
      </c>
      <c r="L2768" s="12">
        <f t="shared" si="259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60"/>
        <v>2</v>
      </c>
      <c r="R2768" s="7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258"/>
        <v>42172.958912037036</v>
      </c>
      <c r="L2769" s="12">
        <f t="shared" si="259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60"/>
        <v>0.85000000000000009</v>
      </c>
      <c r="R2769" s="7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258"/>
        <v>40967.614849537036</v>
      </c>
      <c r="L2770" s="12">
        <f t="shared" si="259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60"/>
        <v>14.314285714285715</v>
      </c>
      <c r="R2770" s="7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258"/>
        <v>41745.826273148145</v>
      </c>
      <c r="L2771" s="12">
        <f t="shared" si="259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60"/>
        <v>0.25</v>
      </c>
      <c r="R2771" s="7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258"/>
        <v>41686.705208333333</v>
      </c>
      <c r="L2772" s="12">
        <f t="shared" si="259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60"/>
        <v>10.411249999999999</v>
      </c>
      <c r="R2772" s="7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258"/>
        <v>41257.531712962962</v>
      </c>
      <c r="L2773" s="12">
        <f t="shared" si="259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60"/>
        <v>0</v>
      </c>
      <c r="R2773" s="7">
        <v>0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258"/>
        <v>41537.869143518517</v>
      </c>
      <c r="L2774" s="12">
        <f t="shared" si="259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60"/>
        <v>0</v>
      </c>
      <c r="R2774" s="7">
        <v>0</v>
      </c>
      <c r="S2774" t="str">
        <f t="shared" si="262"/>
        <v>publishing</v>
      </c>
      <c r="T2774" t="str">
        <f t="shared" si="263"/>
        <v>children's books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258"/>
        <v>42474.86482638889</v>
      </c>
      <c r="L2775" s="12">
        <f t="shared" si="259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60"/>
        <v>0.18867924528301888</v>
      </c>
      <c r="R2775" s="7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258"/>
        <v>41311.126481481479</v>
      </c>
      <c r="L2776" s="12">
        <f t="shared" si="259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60"/>
        <v>14.249999999999998</v>
      </c>
      <c r="R2776" s="7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258"/>
        <v>40863.013356481482</v>
      </c>
      <c r="L2777" s="12">
        <f t="shared" si="259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60"/>
        <v>3</v>
      </c>
      <c r="R2777" s="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258"/>
        <v>42136.297175925924</v>
      </c>
      <c r="L2778" s="12">
        <f t="shared" si="259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60"/>
        <v>7.8809523809523814</v>
      </c>
      <c r="R2778" s="7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258"/>
        <v>42172.669027777782</v>
      </c>
      <c r="L2779" s="12">
        <f t="shared" si="259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60"/>
        <v>0.33333333333333337</v>
      </c>
      <c r="R2779" s="7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258"/>
        <v>41846.978078703702</v>
      </c>
      <c r="L2780" s="12">
        <f t="shared" si="259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60"/>
        <v>25.545454545454543</v>
      </c>
      <c r="R2780" s="7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258"/>
        <v>42300.585891203707</v>
      </c>
      <c r="L2781" s="12">
        <f t="shared" si="259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60"/>
        <v>2.12</v>
      </c>
      <c r="R2781" s="7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258"/>
        <v>42774.447777777779</v>
      </c>
      <c r="L2782" s="12">
        <f t="shared" si="259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60"/>
        <v>0</v>
      </c>
      <c r="R2782" s="7">
        <v>0</v>
      </c>
      <c r="S2782" t="str">
        <f t="shared" si="262"/>
        <v>publishing</v>
      </c>
      <c r="T2782" t="str">
        <f t="shared" si="263"/>
        <v>children's books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258"/>
        <v>42018.94159722222</v>
      </c>
      <c r="L2783" s="12">
        <f t="shared" si="259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60"/>
        <v>105.28</v>
      </c>
      <c r="R2783" s="7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258"/>
        <v>42026.924976851849</v>
      </c>
      <c r="L2784" s="12">
        <f t="shared" si="259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60"/>
        <v>120</v>
      </c>
      <c r="R2784" s="7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258"/>
        <v>42103.535254629634</v>
      </c>
      <c r="L2785" s="12">
        <f t="shared" si="259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60"/>
        <v>114.5</v>
      </c>
      <c r="R2785" s="7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258"/>
        <v>41920.787534722222</v>
      </c>
      <c r="L2786" s="12">
        <f t="shared" si="259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60"/>
        <v>119</v>
      </c>
      <c r="R2786" s="7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258"/>
        <v>42558.189432870371</v>
      </c>
      <c r="L2787" s="12">
        <f t="shared" si="259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60"/>
        <v>104.67999999999999</v>
      </c>
      <c r="R2787" s="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258"/>
        <v>41815.569212962961</v>
      </c>
      <c r="L2788" s="12">
        <f t="shared" si="259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60"/>
        <v>117.83999999999999</v>
      </c>
      <c r="R2788" s="7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258"/>
        <v>41808.198518518519</v>
      </c>
      <c r="L2789" s="12">
        <f t="shared" si="259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60"/>
        <v>119.7</v>
      </c>
      <c r="R2789" s="7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258"/>
        <v>42550.701886574068</v>
      </c>
      <c r="L2790" s="12">
        <f t="shared" si="259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60"/>
        <v>102.49999999999999</v>
      </c>
      <c r="R2790" s="7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258"/>
        <v>42056.013124999998</v>
      </c>
      <c r="L2791" s="12">
        <f t="shared" si="259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60"/>
        <v>101.16666666666667</v>
      </c>
      <c r="R2791" s="7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258"/>
        <v>42016.938692129625</v>
      </c>
      <c r="L2792" s="12">
        <f t="shared" si="259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60"/>
        <v>105.33333333333333</v>
      </c>
      <c r="R2792" s="7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258"/>
        <v>42591.899988425925</v>
      </c>
      <c r="L2793" s="12">
        <f t="shared" si="259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60"/>
        <v>102.49999999999999</v>
      </c>
      <c r="R2793" s="7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258"/>
        <v>42183.231006944443</v>
      </c>
      <c r="L2794" s="12">
        <f t="shared" si="259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60"/>
        <v>107.60000000000001</v>
      </c>
      <c r="R2794" s="7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258"/>
        <v>42176.419039351851</v>
      </c>
      <c r="L2795" s="12">
        <f t="shared" si="259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60"/>
        <v>110.5675</v>
      </c>
      <c r="R2795" s="7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258"/>
        <v>42416.691655092596</v>
      </c>
      <c r="L2796" s="12">
        <f t="shared" si="259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60"/>
        <v>150</v>
      </c>
      <c r="R2796" s="7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258"/>
        <v>41780.525937500002</v>
      </c>
      <c r="L2797" s="12">
        <f t="shared" si="259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60"/>
        <v>104.28571428571429</v>
      </c>
      <c r="R2797" s="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258"/>
        <v>41795.528101851851</v>
      </c>
      <c r="L2798" s="12">
        <f t="shared" si="259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60"/>
        <v>115.5</v>
      </c>
      <c r="R2798" s="7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258"/>
        <v>41798.94027777778</v>
      </c>
      <c r="L2799" s="12">
        <f t="shared" si="259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60"/>
        <v>102.64512500000001</v>
      </c>
      <c r="R2799" s="7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258"/>
        <v>42201.675011574072</v>
      </c>
      <c r="L2800" s="12">
        <f t="shared" si="259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60"/>
        <v>101.4</v>
      </c>
      <c r="R2800" s="7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258"/>
        <v>42507.264699074076</v>
      </c>
      <c r="L2801" s="12">
        <f t="shared" si="259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60"/>
        <v>116.6348</v>
      </c>
      <c r="R2801" s="7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258"/>
        <v>41948.552847222221</v>
      </c>
      <c r="L2802" s="12">
        <f t="shared" si="259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60"/>
        <v>133</v>
      </c>
      <c r="R2802" s="7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258"/>
        <v>41900.243159722224</v>
      </c>
      <c r="L2803" s="12">
        <f t="shared" si="259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60"/>
        <v>133.20000000000002</v>
      </c>
      <c r="R2803" s="7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258"/>
        <v>42192.64707175926</v>
      </c>
      <c r="L2804" s="12">
        <f t="shared" si="259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60"/>
        <v>101.83333333333333</v>
      </c>
      <c r="R2804" s="7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258"/>
        <v>42158.065694444449</v>
      </c>
      <c r="L2805" s="12">
        <f t="shared" si="259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60"/>
        <v>127.95</v>
      </c>
      <c r="R2805" s="7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258"/>
        <v>41881.453587962962</v>
      </c>
      <c r="L2806" s="12">
        <f t="shared" si="259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60"/>
        <v>114.99999999999999</v>
      </c>
      <c r="R2806" s="7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258"/>
        <v>42213.505474537036</v>
      </c>
      <c r="L2807" s="12">
        <f t="shared" si="259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60"/>
        <v>110.00000000000001</v>
      </c>
      <c r="R2807" s="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258"/>
        <v>42185.267245370371</v>
      </c>
      <c r="L2808" s="12">
        <f t="shared" si="259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60"/>
        <v>112.1</v>
      </c>
      <c r="R2808" s="7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258"/>
        <v>42154.873124999998</v>
      </c>
      <c r="L2809" s="12">
        <f t="shared" si="259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60"/>
        <v>126</v>
      </c>
      <c r="R2809" s="7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258"/>
        <v>42208.84646990741</v>
      </c>
      <c r="L2810" s="12">
        <f t="shared" si="259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60"/>
        <v>100.24444444444444</v>
      </c>
      <c r="R2810" s="7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258"/>
        <v>42451.496817129635</v>
      </c>
      <c r="L2811" s="12">
        <f t="shared" si="259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60"/>
        <v>102.4</v>
      </c>
      <c r="R2811" s="7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258"/>
        <v>41759.13962962963</v>
      </c>
      <c r="L2812" s="12">
        <f t="shared" si="259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60"/>
        <v>108.2</v>
      </c>
      <c r="R2812" s="7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258"/>
        <v>42028.496562500004</v>
      </c>
      <c r="L2813" s="12">
        <f t="shared" si="259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60"/>
        <v>100.27</v>
      </c>
      <c r="R2813" s="7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258"/>
        <v>42054.74418981481</v>
      </c>
      <c r="L2814" s="12">
        <f t="shared" si="259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60"/>
        <v>113.3</v>
      </c>
      <c r="R2814" s="7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258"/>
        <v>42693.742604166662</v>
      </c>
      <c r="L2815" s="12">
        <f t="shared" si="259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60"/>
        <v>127.57571428571428</v>
      </c>
      <c r="R2815" s="7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258"/>
        <v>42103.399479166663</v>
      </c>
      <c r="L2816" s="12">
        <f t="shared" si="259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60"/>
        <v>107.73333333333332</v>
      </c>
      <c r="R2816" s="7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258"/>
        <v>42559.776724537034</v>
      </c>
      <c r="L2817" s="12">
        <f t="shared" si="259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60"/>
        <v>242</v>
      </c>
      <c r="R2817" s="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258"/>
        <v>42188.467499999999</v>
      </c>
      <c r="L2818" s="12">
        <f t="shared" si="259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260"/>
        <v>141.56666666666666</v>
      </c>
      <c r="R2818" s="7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264">(((J2819/60)/60)/24)+DATE(1970,1,1)</f>
        <v>42023.634976851856</v>
      </c>
      <c r="L2819" s="12">
        <f t="shared" ref="L2819:L2882" si="265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266">E2819/D2819*100</f>
        <v>130</v>
      </c>
      <c r="R2819" s="7">
        <f t="shared" ref="R2819:R2882" si="267">E2819/N2819</f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RIGHT(P2819,LEN(P2819)-SEARCH("/",P2819,SEARCH("/",P2819,1)))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264"/>
        <v>42250.598217592589</v>
      </c>
      <c r="L2820" s="12">
        <f t="shared" si="265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6"/>
        <v>106.03</v>
      </c>
      <c r="R2820" s="7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264"/>
        <v>42139.525567129633</v>
      </c>
      <c r="L2821" s="12">
        <f t="shared" si="265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6"/>
        <v>104.80000000000001</v>
      </c>
      <c r="R2821" s="7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264"/>
        <v>42401.610983796301</v>
      </c>
      <c r="L2822" s="12">
        <f t="shared" si="265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6"/>
        <v>136</v>
      </c>
      <c r="R2822" s="7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264"/>
        <v>41875.922858796301</v>
      </c>
      <c r="L2823" s="12">
        <f t="shared" si="265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6"/>
        <v>100</v>
      </c>
      <c r="R2823" s="7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264"/>
        <v>42060.683935185181</v>
      </c>
      <c r="L2824" s="12">
        <f t="shared" si="265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6"/>
        <v>100</v>
      </c>
      <c r="R2824" s="7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264"/>
        <v>42067.011643518519</v>
      </c>
      <c r="L2825" s="12">
        <f t="shared" si="265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6"/>
        <v>124</v>
      </c>
      <c r="R2825" s="7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264"/>
        <v>42136.270787037036</v>
      </c>
      <c r="L2826" s="12">
        <f t="shared" si="265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6"/>
        <v>116.92307692307693</v>
      </c>
      <c r="R2826" s="7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264"/>
        <v>42312.792662037042</v>
      </c>
      <c r="L2827" s="12">
        <f t="shared" si="265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6"/>
        <v>103.33333333333334</v>
      </c>
      <c r="R2827" s="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264"/>
        <v>42171.034861111111</v>
      </c>
      <c r="L2828" s="12">
        <f t="shared" si="265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6"/>
        <v>107.74999999999999</v>
      </c>
      <c r="R2828" s="7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264"/>
        <v>42494.683634259258</v>
      </c>
      <c r="L2829" s="12">
        <f t="shared" si="265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6"/>
        <v>120.24999999999999</v>
      </c>
      <c r="R2829" s="7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264"/>
        <v>42254.264687499999</v>
      </c>
      <c r="L2830" s="12">
        <f t="shared" si="265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6"/>
        <v>100.37894736842105</v>
      </c>
      <c r="R2830" s="7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264"/>
        <v>42495.434236111112</v>
      </c>
      <c r="L2831" s="12">
        <f t="shared" si="265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6"/>
        <v>106.52</v>
      </c>
      <c r="R2831" s="7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264"/>
        <v>41758.839675925927</v>
      </c>
      <c r="L2832" s="12">
        <f t="shared" si="265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6"/>
        <v>100</v>
      </c>
      <c r="R2832" s="7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264"/>
        <v>42171.824884259258</v>
      </c>
      <c r="L2833" s="12">
        <f t="shared" si="265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6"/>
        <v>110.66666666666667</v>
      </c>
      <c r="R2833" s="7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264"/>
        <v>41938.709421296298</v>
      </c>
      <c r="L2834" s="12">
        <f t="shared" si="265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6"/>
        <v>114.71959999999999</v>
      </c>
      <c r="R2834" s="7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264"/>
        <v>42268.127696759257</v>
      </c>
      <c r="L2835" s="12">
        <f t="shared" si="265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6"/>
        <v>108.25925925925925</v>
      </c>
      <c r="R2835" s="7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264"/>
        <v>42019.959837962961</v>
      </c>
      <c r="L2836" s="12">
        <f t="shared" si="265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6"/>
        <v>170</v>
      </c>
      <c r="R2836" s="7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264"/>
        <v>42313.703900462962</v>
      </c>
      <c r="L2837" s="12">
        <f t="shared" si="265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6"/>
        <v>187.09899999999999</v>
      </c>
      <c r="R2837" s="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264"/>
        <v>42746.261782407411</v>
      </c>
      <c r="L2838" s="12">
        <f t="shared" si="265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6"/>
        <v>107.77777777777777</v>
      </c>
      <c r="R2838" s="7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264"/>
        <v>42307.908379629633</v>
      </c>
      <c r="L2839" s="12">
        <f t="shared" si="265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6"/>
        <v>100</v>
      </c>
      <c r="R2839" s="7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264"/>
        <v>41842.607592592591</v>
      </c>
      <c r="L2840" s="12">
        <f t="shared" si="265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6"/>
        <v>120.24999999999999</v>
      </c>
      <c r="R2840" s="7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264"/>
        <v>41853.240208333329</v>
      </c>
      <c r="L2841" s="12">
        <f t="shared" si="265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6"/>
        <v>111.42857142857143</v>
      </c>
      <c r="R2841" s="7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264"/>
        <v>42060.035636574074</v>
      </c>
      <c r="L2842" s="12">
        <f t="shared" si="265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6"/>
        <v>104</v>
      </c>
      <c r="R2842" s="7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264"/>
        <v>42291.739548611105</v>
      </c>
      <c r="L2843" s="12">
        <f t="shared" si="265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6"/>
        <v>1</v>
      </c>
      <c r="R2843" s="7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264"/>
        <v>41784.952488425923</v>
      </c>
      <c r="L2844" s="12">
        <f t="shared" si="265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6"/>
        <v>0</v>
      </c>
      <c r="R2844" s="7">
        <v>0</v>
      </c>
      <c r="S2844" t="str">
        <f t="shared" si="268"/>
        <v>theater</v>
      </c>
      <c r="T2844" t="str">
        <f t="shared" si="269"/>
        <v>plays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264"/>
        <v>42492.737847222219</v>
      </c>
      <c r="L2845" s="12">
        <f t="shared" si="265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6"/>
        <v>0</v>
      </c>
      <c r="R2845" s="7">
        <v>0</v>
      </c>
      <c r="S2845" t="str">
        <f t="shared" si="268"/>
        <v>theater</v>
      </c>
      <c r="T2845" t="str">
        <f t="shared" si="269"/>
        <v>plays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264"/>
        <v>42709.546064814815</v>
      </c>
      <c r="L2846" s="12">
        <f t="shared" si="265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6"/>
        <v>5.4545454545454541</v>
      </c>
      <c r="R2846" s="7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264"/>
        <v>42103.016585648147</v>
      </c>
      <c r="L2847" s="12">
        <f t="shared" si="265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6"/>
        <v>31.546666666666667</v>
      </c>
      <c r="R2847" s="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264"/>
        <v>42108.692060185189</v>
      </c>
      <c r="L2848" s="12">
        <f t="shared" si="265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6"/>
        <v>0</v>
      </c>
      <c r="R2848" s="7">
        <v>0</v>
      </c>
      <c r="S2848" t="str">
        <f t="shared" si="268"/>
        <v>theater</v>
      </c>
      <c r="T2848" t="str">
        <f t="shared" si="269"/>
        <v>plays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264"/>
        <v>42453.806307870371</v>
      </c>
      <c r="L2849" s="12">
        <f t="shared" si="265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6"/>
        <v>0</v>
      </c>
      <c r="R2849" s="7">
        <v>0</v>
      </c>
      <c r="S2849" t="str">
        <f t="shared" si="268"/>
        <v>theater</v>
      </c>
      <c r="T2849" t="str">
        <f t="shared" si="269"/>
        <v>plays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264"/>
        <v>42123.648831018523</v>
      </c>
      <c r="L2850" s="12">
        <f t="shared" si="265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6"/>
        <v>0.2</v>
      </c>
      <c r="R2850" s="7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264"/>
        <v>42453.428240740745</v>
      </c>
      <c r="L2851" s="12">
        <f t="shared" si="265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6"/>
        <v>1</v>
      </c>
      <c r="R2851" s="7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264"/>
        <v>41858.007071759261</v>
      </c>
      <c r="L2852" s="12">
        <f t="shared" si="265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6"/>
        <v>3.8875000000000002</v>
      </c>
      <c r="R2852" s="7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264"/>
        <v>42390.002650462964</v>
      </c>
      <c r="L2853" s="12">
        <f t="shared" si="265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6"/>
        <v>0</v>
      </c>
      <c r="R2853" s="7">
        <v>0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264"/>
        <v>41781.045173611114</v>
      </c>
      <c r="L2854" s="12">
        <f t="shared" si="265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6"/>
        <v>1.9</v>
      </c>
      <c r="R2854" s="7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264"/>
        <v>41836.190937499996</v>
      </c>
      <c r="L2855" s="12">
        <f t="shared" si="265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6"/>
        <v>0</v>
      </c>
      <c r="R2855" s="7">
        <v>0</v>
      </c>
      <c r="S2855" t="str">
        <f t="shared" si="268"/>
        <v>theater</v>
      </c>
      <c r="T2855" t="str">
        <f t="shared" si="269"/>
        <v>plays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264"/>
        <v>42111.71665509259</v>
      </c>
      <c r="L2856" s="12">
        <f t="shared" si="265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6"/>
        <v>41.699999999999996</v>
      </c>
      <c r="R2856" s="7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264"/>
        <v>42370.007766203707</v>
      </c>
      <c r="L2857" s="12">
        <f t="shared" si="265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6"/>
        <v>50</v>
      </c>
      <c r="R2857" s="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264"/>
        <v>42165.037581018521</v>
      </c>
      <c r="L2858" s="12">
        <f t="shared" si="265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6"/>
        <v>4.8666666666666663</v>
      </c>
      <c r="R2858" s="7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264"/>
        <v>42726.920081018514</v>
      </c>
      <c r="L2859" s="12">
        <f t="shared" si="265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6"/>
        <v>19.736842105263158</v>
      </c>
      <c r="R2859" s="7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264"/>
        <v>41954.545081018514</v>
      </c>
      <c r="L2860" s="12">
        <f t="shared" si="265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6"/>
        <v>0</v>
      </c>
      <c r="R2860" s="7">
        <v>0</v>
      </c>
      <c r="S2860" t="str">
        <f t="shared" si="268"/>
        <v>theater</v>
      </c>
      <c r="T2860" t="str">
        <f t="shared" si="269"/>
        <v>plays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264"/>
        <v>42233.362314814818</v>
      </c>
      <c r="L2861" s="12">
        <f t="shared" si="265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6"/>
        <v>1.7500000000000002</v>
      </c>
      <c r="R2861" s="7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264"/>
        <v>42480.800648148142</v>
      </c>
      <c r="L2862" s="12">
        <f t="shared" si="265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6"/>
        <v>6.65</v>
      </c>
      <c r="R2862" s="7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264"/>
        <v>42257.590833333335</v>
      </c>
      <c r="L2863" s="12">
        <f t="shared" si="265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6"/>
        <v>32</v>
      </c>
      <c r="R2863" s="7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264"/>
        <v>41784.789687500001</v>
      </c>
      <c r="L2864" s="12">
        <f t="shared" si="265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6"/>
        <v>0.43307086614173229</v>
      </c>
      <c r="R2864" s="7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264"/>
        <v>41831.675034722226</v>
      </c>
      <c r="L2865" s="12">
        <f t="shared" si="265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6"/>
        <v>0.04</v>
      </c>
      <c r="R2865" s="7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264"/>
        <v>42172.613506944443</v>
      </c>
      <c r="L2866" s="12">
        <f t="shared" si="265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6"/>
        <v>1.6</v>
      </c>
      <c r="R2866" s="7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264"/>
        <v>41950.114108796297</v>
      </c>
      <c r="L2867" s="12">
        <f t="shared" si="265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6"/>
        <v>0</v>
      </c>
      <c r="R2867" s="7">
        <v>0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264"/>
        <v>42627.955104166671</v>
      </c>
      <c r="L2868" s="12">
        <f t="shared" si="265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6"/>
        <v>0.89999999999999991</v>
      </c>
      <c r="R2868" s="7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264"/>
        <v>42531.195277777777</v>
      </c>
      <c r="L2869" s="12">
        <f t="shared" si="265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6"/>
        <v>20.16</v>
      </c>
      <c r="R2869" s="7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264"/>
        <v>42618.827013888891</v>
      </c>
      <c r="L2870" s="12">
        <f t="shared" si="265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6"/>
        <v>42.011733333333332</v>
      </c>
      <c r="R2870" s="7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264"/>
        <v>42540.593530092592</v>
      </c>
      <c r="L2871" s="12">
        <f t="shared" si="265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6"/>
        <v>0.88500000000000001</v>
      </c>
      <c r="R2871" s="7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264"/>
        <v>41746.189409722225</v>
      </c>
      <c r="L2872" s="12">
        <f t="shared" si="265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6"/>
        <v>15</v>
      </c>
      <c r="R2872" s="7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264"/>
        <v>41974.738576388889</v>
      </c>
      <c r="L2873" s="12">
        <f t="shared" si="265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6"/>
        <v>4.67</v>
      </c>
      <c r="R2873" s="7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264"/>
        <v>42115.11618055556</v>
      </c>
      <c r="L2874" s="12">
        <f t="shared" si="265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6"/>
        <v>0</v>
      </c>
      <c r="R2874" s="7">
        <v>0</v>
      </c>
      <c r="S2874" t="str">
        <f t="shared" si="268"/>
        <v>theater</v>
      </c>
      <c r="T2874" t="str">
        <f t="shared" si="269"/>
        <v>plays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264"/>
        <v>42002.817488425921</v>
      </c>
      <c r="L2875" s="12">
        <f t="shared" si="265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6"/>
        <v>38.119999999999997</v>
      </c>
      <c r="R2875" s="7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264"/>
        <v>42722.84474537037</v>
      </c>
      <c r="L2876" s="12">
        <f t="shared" si="265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6"/>
        <v>5.42</v>
      </c>
      <c r="R2876" s="7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264"/>
        <v>42465.128391203703</v>
      </c>
      <c r="L2877" s="12">
        <f t="shared" si="265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6"/>
        <v>3.4999999999999996E-2</v>
      </c>
      <c r="R2877" s="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264"/>
        <v>42171.743969907402</v>
      </c>
      <c r="L2878" s="12">
        <f t="shared" si="265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6"/>
        <v>0</v>
      </c>
      <c r="R2878" s="7">
        <v>0</v>
      </c>
      <c r="S2878" t="str">
        <f t="shared" si="268"/>
        <v>theater</v>
      </c>
      <c r="T2878" t="str">
        <f t="shared" si="269"/>
        <v>plays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264"/>
        <v>42672.955138888887</v>
      </c>
      <c r="L2879" s="12">
        <f t="shared" si="265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6"/>
        <v>10.833333333333334</v>
      </c>
      <c r="R2879" s="7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264"/>
        <v>42128.615682870368</v>
      </c>
      <c r="L2880" s="12">
        <f t="shared" si="265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6"/>
        <v>2.1</v>
      </c>
      <c r="R2880" s="7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264"/>
        <v>42359.725243055553</v>
      </c>
      <c r="L2881" s="12">
        <f t="shared" si="265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6"/>
        <v>0.2589285714285714</v>
      </c>
      <c r="R2881" s="7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264"/>
        <v>42192.905694444446</v>
      </c>
      <c r="L2882" s="12">
        <f t="shared" si="265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266"/>
        <v>23.333333333333332</v>
      </c>
      <c r="R2882" s="7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270">(((J2883/60)/60)/24)+DATE(1970,1,1)</f>
        <v>41916.597638888888</v>
      </c>
      <c r="L2883" s="12">
        <f t="shared" ref="L2883:L2946" si="27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272">E2883/D2883*100</f>
        <v>0</v>
      </c>
      <c r="R2883" s="7">
        <v>0</v>
      </c>
      <c r="S2883" t="str">
        <f t="shared" ref="S2883:S2946" si="273">LEFT(P2883, SEARCH("/",P2883,1)-1)</f>
        <v>theater</v>
      </c>
      <c r="T2883" t="str">
        <f t="shared" ref="T2883:T2946" si="274">RIGHT(P2883,LEN(P2883)-SEARCH("/",P2883,SEARCH("/",P2883,1)))</f>
        <v>plays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270"/>
        <v>42461.596273148149</v>
      </c>
      <c r="L2884" s="12">
        <f t="shared" si="27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2"/>
        <v>33.6</v>
      </c>
      <c r="R2884" s="7">
        <f t="shared" ref="R2883:R2946" si="275">E2884/N2884</f>
        <v>63</v>
      </c>
      <c r="S2884" t="str">
        <f t="shared" si="273"/>
        <v>theater</v>
      </c>
      <c r="T2884" t="str">
        <f t="shared" si="274"/>
        <v>plays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270"/>
        <v>42370.90320601852</v>
      </c>
      <c r="L2885" s="12">
        <f t="shared" si="27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2"/>
        <v>19.079999999999998</v>
      </c>
      <c r="R2885" s="7">
        <f t="shared" si="275"/>
        <v>381.6</v>
      </c>
      <c r="S2885" t="str">
        <f t="shared" si="273"/>
        <v>theater</v>
      </c>
      <c r="T2885" t="str">
        <f t="shared" si="274"/>
        <v>plays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270"/>
        <v>41948.727256944447</v>
      </c>
      <c r="L2886" s="12">
        <f t="shared" si="27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2"/>
        <v>0.41111111111111115</v>
      </c>
      <c r="R2886" s="7">
        <f t="shared" si="275"/>
        <v>46.25</v>
      </c>
      <c r="S2886" t="str">
        <f t="shared" si="273"/>
        <v>theater</v>
      </c>
      <c r="T2886" t="str">
        <f t="shared" si="274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270"/>
        <v>42047.07640046296</v>
      </c>
      <c r="L2887" s="12">
        <f t="shared" si="27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2"/>
        <v>32.5</v>
      </c>
      <c r="R2887" s="7">
        <f t="shared" si="275"/>
        <v>26</v>
      </c>
      <c r="S2887" t="str">
        <f t="shared" si="273"/>
        <v>theater</v>
      </c>
      <c r="T2887" t="str">
        <f t="shared" si="274"/>
        <v>plays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270"/>
        <v>42261.632916666669</v>
      </c>
      <c r="L2888" s="12">
        <f t="shared" si="27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2"/>
        <v>5</v>
      </c>
      <c r="R2888" s="7">
        <f t="shared" si="275"/>
        <v>10</v>
      </c>
      <c r="S2888" t="str">
        <f t="shared" si="273"/>
        <v>theater</v>
      </c>
      <c r="T2888" t="str">
        <f t="shared" si="274"/>
        <v>plays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270"/>
        <v>41985.427361111113</v>
      </c>
      <c r="L2889" s="12">
        <f t="shared" si="27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2"/>
        <v>0.16666666666666669</v>
      </c>
      <c r="R2889" s="7">
        <f t="shared" si="275"/>
        <v>5</v>
      </c>
      <c r="S2889" t="str">
        <f t="shared" si="273"/>
        <v>theater</v>
      </c>
      <c r="T2889" t="str">
        <f t="shared" si="274"/>
        <v>plays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270"/>
        <v>41922.535185185188</v>
      </c>
      <c r="L2890" s="12">
        <f t="shared" si="27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2"/>
        <v>0</v>
      </c>
      <c r="R2890" s="7">
        <v>0</v>
      </c>
      <c r="S2890" t="str">
        <f t="shared" si="273"/>
        <v>theater</v>
      </c>
      <c r="T2890" t="str">
        <f t="shared" si="274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270"/>
        <v>41850.863252314812</v>
      </c>
      <c r="L2891" s="12">
        <f t="shared" si="27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2"/>
        <v>38.066666666666663</v>
      </c>
      <c r="R2891" s="7">
        <f t="shared" si="275"/>
        <v>81.571428571428569</v>
      </c>
      <c r="S2891" t="str">
        <f t="shared" si="273"/>
        <v>theater</v>
      </c>
      <c r="T2891" t="str">
        <f t="shared" si="274"/>
        <v>plays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270"/>
        <v>41831.742962962962</v>
      </c>
      <c r="L2892" s="12">
        <f t="shared" si="271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2"/>
        <v>1.05</v>
      </c>
      <c r="R2892" s="7">
        <f t="shared" si="275"/>
        <v>7</v>
      </c>
      <c r="S2892" t="str">
        <f t="shared" si="273"/>
        <v>theater</v>
      </c>
      <c r="T2892" t="str">
        <f t="shared" si="274"/>
        <v>plays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270"/>
        <v>42415.883425925931</v>
      </c>
      <c r="L2893" s="12">
        <f t="shared" si="27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2"/>
        <v>2.73</v>
      </c>
      <c r="R2893" s="7">
        <f t="shared" si="275"/>
        <v>27.3</v>
      </c>
      <c r="S2893" t="str">
        <f t="shared" si="273"/>
        <v>theater</v>
      </c>
      <c r="T2893" t="str">
        <f t="shared" si="274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270"/>
        <v>41869.714166666665</v>
      </c>
      <c r="L2894" s="12">
        <f t="shared" si="271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2"/>
        <v>9.0909090909090917</v>
      </c>
      <c r="R2894" s="7">
        <f t="shared" si="275"/>
        <v>29.411764705882351</v>
      </c>
      <c r="S2894" t="str">
        <f t="shared" si="273"/>
        <v>theater</v>
      </c>
      <c r="T2894" t="str">
        <f t="shared" si="274"/>
        <v>plays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270"/>
        <v>41953.773090277777</v>
      </c>
      <c r="L2895" s="12">
        <f t="shared" si="27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2"/>
        <v>0.5</v>
      </c>
      <c r="R2895" s="7">
        <f t="shared" si="275"/>
        <v>12.5</v>
      </c>
      <c r="S2895" t="str">
        <f t="shared" si="273"/>
        <v>theater</v>
      </c>
      <c r="T2895" t="str">
        <f t="shared" si="274"/>
        <v>plays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270"/>
        <v>42037.986284722225</v>
      </c>
      <c r="L2896" s="12">
        <f t="shared" si="27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2"/>
        <v>0</v>
      </c>
      <c r="R2896" s="7">
        <v>0</v>
      </c>
      <c r="S2896" t="str">
        <f t="shared" si="273"/>
        <v>theater</v>
      </c>
      <c r="T2896" t="str">
        <f t="shared" si="274"/>
        <v>plays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270"/>
        <v>41811.555462962962</v>
      </c>
      <c r="L2897" s="12">
        <f t="shared" si="271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2"/>
        <v>4.5999999999999996</v>
      </c>
      <c r="R2897" s="7">
        <f t="shared" si="275"/>
        <v>5.75</v>
      </c>
      <c r="S2897" t="str">
        <f t="shared" si="273"/>
        <v>theater</v>
      </c>
      <c r="T2897" t="str">
        <f t="shared" si="274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270"/>
        <v>42701.908807870372</v>
      </c>
      <c r="L2898" s="12">
        <f t="shared" si="271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2"/>
        <v>20.833333333333336</v>
      </c>
      <c r="R2898" s="7">
        <f t="shared" si="275"/>
        <v>52.083333333333336</v>
      </c>
      <c r="S2898" t="str">
        <f t="shared" si="273"/>
        <v>theater</v>
      </c>
      <c r="T2898" t="str">
        <f t="shared" si="274"/>
        <v>plays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270"/>
        <v>42258.646504629629</v>
      </c>
      <c r="L2899" s="12">
        <f t="shared" si="27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2"/>
        <v>4.583333333333333</v>
      </c>
      <c r="R2899" s="7">
        <f t="shared" si="275"/>
        <v>183.33333333333334</v>
      </c>
      <c r="S2899" t="str">
        <f t="shared" si="273"/>
        <v>theater</v>
      </c>
      <c r="T2899" t="str">
        <f t="shared" si="274"/>
        <v>plays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270"/>
        <v>42278.664965277778</v>
      </c>
      <c r="L2900" s="12">
        <f t="shared" si="27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2"/>
        <v>4.2133333333333338</v>
      </c>
      <c r="R2900" s="7">
        <f t="shared" si="275"/>
        <v>26.333333333333332</v>
      </c>
      <c r="S2900" t="str">
        <f t="shared" si="273"/>
        <v>theater</v>
      </c>
      <c r="T2900" t="str">
        <f t="shared" si="274"/>
        <v>plays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270"/>
        <v>42515.078217592592</v>
      </c>
      <c r="L2901" s="12">
        <f t="shared" si="27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2"/>
        <v>0</v>
      </c>
      <c r="R2901" s="7">
        <v>0</v>
      </c>
      <c r="S2901" t="str">
        <f t="shared" si="273"/>
        <v>theater</v>
      </c>
      <c r="T2901" t="str">
        <f t="shared" si="274"/>
        <v>plays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270"/>
        <v>41830.234166666669</v>
      </c>
      <c r="L2902" s="12">
        <f t="shared" si="27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2"/>
        <v>61.909090909090914</v>
      </c>
      <c r="R2902" s="7">
        <f t="shared" si="275"/>
        <v>486.42857142857144</v>
      </c>
      <c r="S2902" t="str">
        <f t="shared" si="273"/>
        <v>theater</v>
      </c>
      <c r="T2902" t="str">
        <f t="shared" si="274"/>
        <v>plays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270"/>
        <v>41982.904386574075</v>
      </c>
      <c r="L2903" s="12">
        <f t="shared" si="27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2"/>
        <v>0.8</v>
      </c>
      <c r="R2903" s="7">
        <f t="shared" si="275"/>
        <v>3</v>
      </c>
      <c r="S2903" t="str">
        <f t="shared" si="273"/>
        <v>theater</v>
      </c>
      <c r="T2903" t="str">
        <f t="shared" si="274"/>
        <v>plays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270"/>
        <v>42210.439768518518</v>
      </c>
      <c r="L2904" s="12">
        <f t="shared" si="27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2"/>
        <v>1.6666666666666666E-2</v>
      </c>
      <c r="R2904" s="7">
        <f t="shared" si="275"/>
        <v>25</v>
      </c>
      <c r="S2904" t="str">
        <f t="shared" si="273"/>
        <v>theater</v>
      </c>
      <c r="T2904" t="str">
        <f t="shared" si="274"/>
        <v>plays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270"/>
        <v>42196.166874999995</v>
      </c>
      <c r="L2905" s="12">
        <f t="shared" si="27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2"/>
        <v>0.77999999999999992</v>
      </c>
      <c r="R2905" s="7">
        <f t="shared" si="275"/>
        <v>9.75</v>
      </c>
      <c r="S2905" t="str">
        <f t="shared" si="273"/>
        <v>theater</v>
      </c>
      <c r="T2905" t="str">
        <f t="shared" si="274"/>
        <v>plays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270"/>
        <v>41940.967951388891</v>
      </c>
      <c r="L2906" s="12">
        <f t="shared" si="271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2"/>
        <v>5</v>
      </c>
      <c r="R2906" s="7">
        <f t="shared" si="275"/>
        <v>18.75</v>
      </c>
      <c r="S2906" t="str">
        <f t="shared" si="273"/>
        <v>theater</v>
      </c>
      <c r="T2906" t="str">
        <f t="shared" si="274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270"/>
        <v>42606.056863425925</v>
      </c>
      <c r="L2907" s="12">
        <f t="shared" si="27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2"/>
        <v>17.771428571428572</v>
      </c>
      <c r="R2907" s="7">
        <f t="shared" si="275"/>
        <v>36.588235294117645</v>
      </c>
      <c r="S2907" t="str">
        <f t="shared" si="273"/>
        <v>theater</v>
      </c>
      <c r="T2907" t="str">
        <f t="shared" si="274"/>
        <v>plays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270"/>
        <v>42199.648912037039</v>
      </c>
      <c r="L2908" s="12">
        <f t="shared" si="27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2"/>
        <v>9.4166666666666661</v>
      </c>
      <c r="R2908" s="7">
        <f t="shared" si="275"/>
        <v>80.714285714285708</v>
      </c>
      <c r="S2908" t="str">
        <f t="shared" si="273"/>
        <v>theater</v>
      </c>
      <c r="T2908" t="str">
        <f t="shared" si="274"/>
        <v>plays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270"/>
        <v>42444.877743055549</v>
      </c>
      <c r="L2909" s="12">
        <f t="shared" si="27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2"/>
        <v>0.08</v>
      </c>
      <c r="R2909" s="7">
        <f t="shared" si="275"/>
        <v>1</v>
      </c>
      <c r="S2909" t="str">
        <f t="shared" si="273"/>
        <v>theater</v>
      </c>
      <c r="T2909" t="str">
        <f t="shared" si="274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270"/>
        <v>42499.731701388882</v>
      </c>
      <c r="L2910" s="12">
        <f t="shared" si="27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2"/>
        <v>2.75</v>
      </c>
      <c r="R2910" s="7">
        <f t="shared" si="275"/>
        <v>52.8</v>
      </c>
      <c r="S2910" t="str">
        <f t="shared" si="273"/>
        <v>theater</v>
      </c>
      <c r="T2910" t="str">
        <f t="shared" si="274"/>
        <v>plays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270"/>
        <v>41929.266215277778</v>
      </c>
      <c r="L2911" s="12">
        <f t="shared" si="27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2"/>
        <v>1.1111111111111112E-2</v>
      </c>
      <c r="R2911" s="7">
        <f t="shared" si="275"/>
        <v>20</v>
      </c>
      <c r="S2911" t="str">
        <f t="shared" si="273"/>
        <v>theater</v>
      </c>
      <c r="T2911" t="str">
        <f t="shared" si="274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270"/>
        <v>42107.841284722221</v>
      </c>
      <c r="L2912" s="12">
        <f t="shared" si="27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2"/>
        <v>3.3333333333333335E-3</v>
      </c>
      <c r="R2912" s="7">
        <f t="shared" si="275"/>
        <v>1</v>
      </c>
      <c r="S2912" t="str">
        <f t="shared" si="273"/>
        <v>theater</v>
      </c>
      <c r="T2912" t="str">
        <f t="shared" si="274"/>
        <v>plays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270"/>
        <v>42142.768819444449</v>
      </c>
      <c r="L2913" s="12">
        <f t="shared" si="27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2"/>
        <v>36.5</v>
      </c>
      <c r="R2913" s="7">
        <f t="shared" si="275"/>
        <v>46.928571428571431</v>
      </c>
      <c r="S2913" t="str">
        <f t="shared" si="273"/>
        <v>theater</v>
      </c>
      <c r="T2913" t="str">
        <f t="shared" si="274"/>
        <v>plays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270"/>
        <v>42354.131643518514</v>
      </c>
      <c r="L2914" s="12">
        <f t="shared" si="27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2"/>
        <v>14.058171745152354</v>
      </c>
      <c r="R2914" s="7">
        <f t="shared" si="275"/>
        <v>78.07692307692308</v>
      </c>
      <c r="S2914" t="str">
        <f t="shared" si="273"/>
        <v>theater</v>
      </c>
      <c r="T2914" t="str">
        <f t="shared" si="274"/>
        <v>plays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270"/>
        <v>41828.922905092593</v>
      </c>
      <c r="L2915" s="12">
        <f t="shared" si="27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2"/>
        <v>0.02</v>
      </c>
      <c r="R2915" s="7">
        <f t="shared" si="275"/>
        <v>1</v>
      </c>
      <c r="S2915" t="str">
        <f t="shared" si="273"/>
        <v>theater</v>
      </c>
      <c r="T2915" t="str">
        <f t="shared" si="274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270"/>
        <v>42017.907337962963</v>
      </c>
      <c r="L2916" s="12">
        <f t="shared" si="27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2"/>
        <v>4.0000000000000001E-3</v>
      </c>
      <c r="R2916" s="7">
        <f t="shared" si="275"/>
        <v>1</v>
      </c>
      <c r="S2916" t="str">
        <f t="shared" si="273"/>
        <v>theater</v>
      </c>
      <c r="T2916" t="str">
        <f t="shared" si="274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270"/>
        <v>42415.398032407407</v>
      </c>
      <c r="L2917" s="12">
        <f t="shared" si="27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2"/>
        <v>61.1</v>
      </c>
      <c r="R2917" s="7">
        <f t="shared" si="275"/>
        <v>203.66666666666666</v>
      </c>
      <c r="S2917" t="str">
        <f t="shared" si="273"/>
        <v>theater</v>
      </c>
      <c r="T2917" t="str">
        <f t="shared" si="274"/>
        <v>plays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270"/>
        <v>41755.476724537039</v>
      </c>
      <c r="L2918" s="12">
        <f t="shared" si="27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2"/>
        <v>7.8378378378378386</v>
      </c>
      <c r="R2918" s="7">
        <f t="shared" si="275"/>
        <v>20.714285714285715</v>
      </c>
      <c r="S2918" t="str">
        <f t="shared" si="273"/>
        <v>theater</v>
      </c>
      <c r="T2918" t="str">
        <f t="shared" si="274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270"/>
        <v>42245.234340277777</v>
      </c>
      <c r="L2919" s="12">
        <f t="shared" si="27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2"/>
        <v>21.85</v>
      </c>
      <c r="R2919" s="7">
        <f t="shared" si="275"/>
        <v>48.555555555555557</v>
      </c>
      <c r="S2919" t="str">
        <f t="shared" si="273"/>
        <v>theater</v>
      </c>
      <c r="T2919" t="str">
        <f t="shared" si="274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270"/>
        <v>42278.629710648151</v>
      </c>
      <c r="L2920" s="12">
        <f t="shared" si="27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2"/>
        <v>27.24</v>
      </c>
      <c r="R2920" s="7">
        <f t="shared" si="275"/>
        <v>68.099999999999994</v>
      </c>
      <c r="S2920" t="str">
        <f t="shared" si="273"/>
        <v>theater</v>
      </c>
      <c r="T2920" t="str">
        <f t="shared" si="274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270"/>
        <v>41826.61954861111</v>
      </c>
      <c r="L2921" s="12">
        <f t="shared" si="27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2"/>
        <v>8.5</v>
      </c>
      <c r="R2921" s="7">
        <f t="shared" si="275"/>
        <v>8.5</v>
      </c>
      <c r="S2921" t="str">
        <f t="shared" si="273"/>
        <v>theater</v>
      </c>
      <c r="T2921" t="str">
        <f t="shared" si="274"/>
        <v>plays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270"/>
        <v>42058.792476851857</v>
      </c>
      <c r="L2922" s="12">
        <f t="shared" si="27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2"/>
        <v>26.840000000000003</v>
      </c>
      <c r="R2922" s="7">
        <f t="shared" si="275"/>
        <v>51.615384615384613</v>
      </c>
      <c r="S2922" t="str">
        <f t="shared" si="273"/>
        <v>theater</v>
      </c>
      <c r="T2922" t="str">
        <f t="shared" si="274"/>
        <v>plays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270"/>
        <v>41877.886620370373</v>
      </c>
      <c r="L2923" s="12">
        <f t="shared" si="27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2"/>
        <v>129</v>
      </c>
      <c r="R2923" s="7">
        <f t="shared" si="275"/>
        <v>43</v>
      </c>
      <c r="S2923" t="str">
        <f t="shared" si="273"/>
        <v>theater</v>
      </c>
      <c r="T2923" t="str">
        <f t="shared" si="274"/>
        <v>musical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270"/>
        <v>42097.874155092592</v>
      </c>
      <c r="L2924" s="12">
        <f t="shared" si="27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2"/>
        <v>100</v>
      </c>
      <c r="R2924" s="7">
        <f t="shared" si="275"/>
        <v>83.333333333333329</v>
      </c>
      <c r="S2924" t="str">
        <f t="shared" si="273"/>
        <v>theater</v>
      </c>
      <c r="T2924" t="str">
        <f t="shared" si="274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270"/>
        <v>42013.15253472222</v>
      </c>
      <c r="L2925" s="12">
        <f t="shared" si="271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2"/>
        <v>100</v>
      </c>
      <c r="R2925" s="7">
        <f t="shared" si="275"/>
        <v>30</v>
      </c>
      <c r="S2925" t="str">
        <f t="shared" si="273"/>
        <v>theater</v>
      </c>
      <c r="T2925" t="str">
        <f t="shared" si="274"/>
        <v>musical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270"/>
        <v>42103.556828703702</v>
      </c>
      <c r="L2926" s="12">
        <f t="shared" si="27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2"/>
        <v>103.2</v>
      </c>
      <c r="R2926" s="7">
        <f t="shared" si="275"/>
        <v>175.51020408163265</v>
      </c>
      <c r="S2926" t="str">
        <f t="shared" si="273"/>
        <v>theater</v>
      </c>
      <c r="T2926" t="str">
        <f t="shared" si="274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270"/>
        <v>41863.584120370368</v>
      </c>
      <c r="L2927" s="12">
        <f t="shared" si="27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2"/>
        <v>102.44597777777777</v>
      </c>
      <c r="R2927" s="7">
        <f t="shared" si="275"/>
        <v>231.66175879396985</v>
      </c>
      <c r="S2927" t="str">
        <f t="shared" si="273"/>
        <v>theater</v>
      </c>
      <c r="T2927" t="str">
        <f t="shared" si="274"/>
        <v>musical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270"/>
        <v>42044.765960648147</v>
      </c>
      <c r="L2928" s="12">
        <f t="shared" si="27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2"/>
        <v>125</v>
      </c>
      <c r="R2928" s="7">
        <f t="shared" si="275"/>
        <v>75</v>
      </c>
      <c r="S2928" t="str">
        <f t="shared" si="273"/>
        <v>theater</v>
      </c>
      <c r="T2928" t="str">
        <f t="shared" si="274"/>
        <v>musical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270"/>
        <v>41806.669317129628</v>
      </c>
      <c r="L2929" s="12">
        <f t="shared" si="27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2"/>
        <v>130.83333333333334</v>
      </c>
      <c r="R2929" s="7">
        <f t="shared" si="275"/>
        <v>112.14285714285714</v>
      </c>
      <c r="S2929" t="str">
        <f t="shared" si="273"/>
        <v>theater</v>
      </c>
      <c r="T2929" t="str">
        <f t="shared" si="274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270"/>
        <v>42403.998217592598</v>
      </c>
      <c r="L2930" s="12">
        <f t="shared" si="27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2"/>
        <v>100</v>
      </c>
      <c r="R2930" s="7">
        <f t="shared" si="275"/>
        <v>41.666666666666664</v>
      </c>
      <c r="S2930" t="str">
        <f t="shared" si="273"/>
        <v>theater</v>
      </c>
      <c r="T2930" t="str">
        <f t="shared" si="274"/>
        <v>musical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270"/>
        <v>41754.564328703702</v>
      </c>
      <c r="L2931" s="12">
        <f t="shared" si="27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2"/>
        <v>102.06937499999999</v>
      </c>
      <c r="R2931" s="7">
        <f t="shared" si="275"/>
        <v>255.17343750000001</v>
      </c>
      <c r="S2931" t="str">
        <f t="shared" si="273"/>
        <v>theater</v>
      </c>
      <c r="T2931" t="str">
        <f t="shared" si="274"/>
        <v>musical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270"/>
        <v>42101.584074074075</v>
      </c>
      <c r="L2932" s="12">
        <f t="shared" si="27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2"/>
        <v>100.92000000000002</v>
      </c>
      <c r="R2932" s="7">
        <f t="shared" si="275"/>
        <v>162.7741935483871</v>
      </c>
      <c r="S2932" t="str">
        <f t="shared" si="273"/>
        <v>theater</v>
      </c>
      <c r="T2932" t="str">
        <f t="shared" si="274"/>
        <v>musical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270"/>
        <v>41872.291238425925</v>
      </c>
      <c r="L2933" s="12">
        <f t="shared" si="27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2"/>
        <v>106</v>
      </c>
      <c r="R2933" s="7">
        <f t="shared" si="275"/>
        <v>88.333333333333329</v>
      </c>
      <c r="S2933" t="str">
        <f t="shared" si="273"/>
        <v>theater</v>
      </c>
      <c r="T2933" t="str">
        <f t="shared" si="274"/>
        <v>musical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270"/>
        <v>42025.164780092593</v>
      </c>
      <c r="L2934" s="12">
        <f t="shared" si="27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2"/>
        <v>105.0967741935484</v>
      </c>
      <c r="R2934" s="7">
        <f t="shared" si="275"/>
        <v>85.736842105263165</v>
      </c>
      <c r="S2934" t="str">
        <f t="shared" si="273"/>
        <v>theater</v>
      </c>
      <c r="T2934" t="str">
        <f t="shared" si="274"/>
        <v>musical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270"/>
        <v>42495.956631944442</v>
      </c>
      <c r="L2935" s="12">
        <f t="shared" si="27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2"/>
        <v>102.76</v>
      </c>
      <c r="R2935" s="7">
        <f t="shared" si="275"/>
        <v>47.574074074074076</v>
      </c>
      <c r="S2935" t="str">
        <f t="shared" si="273"/>
        <v>theater</v>
      </c>
      <c r="T2935" t="str">
        <f t="shared" si="274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270"/>
        <v>41775.636157407411</v>
      </c>
      <c r="L2936" s="12">
        <f t="shared" si="27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2"/>
        <v>108</v>
      </c>
      <c r="R2936" s="7">
        <f t="shared" si="275"/>
        <v>72.972972972972968</v>
      </c>
      <c r="S2936" t="str">
        <f t="shared" si="273"/>
        <v>theater</v>
      </c>
      <c r="T2936" t="str">
        <f t="shared" si="274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270"/>
        <v>42553.583425925928</v>
      </c>
      <c r="L2937" s="12">
        <f t="shared" si="27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2"/>
        <v>100.88571428571429</v>
      </c>
      <c r="R2937" s="7">
        <f t="shared" si="275"/>
        <v>90.538461538461533</v>
      </c>
      <c r="S2937" t="str">
        <f t="shared" si="273"/>
        <v>theater</v>
      </c>
      <c r="T2937" t="str">
        <f t="shared" si="274"/>
        <v>musical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270"/>
        <v>41912.650729166664</v>
      </c>
      <c r="L2938" s="12">
        <f t="shared" si="27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2"/>
        <v>128</v>
      </c>
      <c r="R2938" s="7">
        <f t="shared" si="275"/>
        <v>37.647058823529413</v>
      </c>
      <c r="S2938" t="str">
        <f t="shared" si="273"/>
        <v>theater</v>
      </c>
      <c r="T2938" t="str">
        <f t="shared" si="274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270"/>
        <v>41803.457326388889</v>
      </c>
      <c r="L2939" s="12">
        <f t="shared" si="27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2"/>
        <v>133.33333333333331</v>
      </c>
      <c r="R2939" s="7">
        <f t="shared" si="275"/>
        <v>36.363636363636367</v>
      </c>
      <c r="S2939" t="str">
        <f t="shared" si="273"/>
        <v>theater</v>
      </c>
      <c r="T2939" t="str">
        <f t="shared" si="274"/>
        <v>musical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270"/>
        <v>42004.703865740739</v>
      </c>
      <c r="L2940" s="12">
        <f t="shared" si="27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2"/>
        <v>101.375</v>
      </c>
      <c r="R2940" s="7">
        <f t="shared" si="275"/>
        <v>126.71875</v>
      </c>
      <c r="S2940" t="str">
        <f t="shared" si="273"/>
        <v>theater</v>
      </c>
      <c r="T2940" t="str">
        <f t="shared" si="274"/>
        <v>musical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270"/>
        <v>41845.809166666666</v>
      </c>
      <c r="L2941" s="12">
        <f t="shared" si="27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2"/>
        <v>102.875</v>
      </c>
      <c r="R2941" s="7">
        <f t="shared" si="275"/>
        <v>329.2</v>
      </c>
      <c r="S2941" t="str">
        <f t="shared" si="273"/>
        <v>theater</v>
      </c>
      <c r="T2941" t="str">
        <f t="shared" si="274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270"/>
        <v>41982.773356481484</v>
      </c>
      <c r="L2942" s="12">
        <f t="shared" si="27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2"/>
        <v>107.24000000000001</v>
      </c>
      <c r="R2942" s="7">
        <f t="shared" si="275"/>
        <v>81.242424242424249</v>
      </c>
      <c r="S2942" t="str">
        <f t="shared" si="273"/>
        <v>theater</v>
      </c>
      <c r="T2942" t="str">
        <f t="shared" si="274"/>
        <v>musical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270"/>
        <v>42034.960127314815</v>
      </c>
      <c r="L2943" s="12">
        <f t="shared" si="27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2"/>
        <v>4.0000000000000001E-3</v>
      </c>
      <c r="R2943" s="7">
        <f t="shared" si="275"/>
        <v>1</v>
      </c>
      <c r="S2943" t="str">
        <f t="shared" si="273"/>
        <v>theater</v>
      </c>
      <c r="T2943" t="str">
        <f t="shared" si="274"/>
        <v>spaces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270"/>
        <v>42334.803923611107</v>
      </c>
      <c r="L2944" s="12">
        <f t="shared" si="27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2"/>
        <v>20.424999999999997</v>
      </c>
      <c r="R2944" s="7">
        <f t="shared" si="275"/>
        <v>202.22772277227722</v>
      </c>
      <c r="S2944" t="str">
        <f t="shared" si="273"/>
        <v>theater</v>
      </c>
      <c r="T2944" t="str">
        <f t="shared" si="274"/>
        <v>spaces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270"/>
        <v>42077.129398148143</v>
      </c>
      <c r="L2945" s="12">
        <f t="shared" si="27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2"/>
        <v>0</v>
      </c>
      <c r="R2945" s="7">
        <v>0</v>
      </c>
      <c r="S2945" t="str">
        <f t="shared" si="273"/>
        <v>theater</v>
      </c>
      <c r="T2945" t="str">
        <f t="shared" si="274"/>
        <v>spaces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270"/>
        <v>42132.9143287037</v>
      </c>
      <c r="L2946" s="12">
        <f t="shared" si="27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272"/>
        <v>1</v>
      </c>
      <c r="R2946" s="7">
        <f t="shared" si="275"/>
        <v>100</v>
      </c>
      <c r="S2946" t="str">
        <f t="shared" si="273"/>
        <v>theater</v>
      </c>
      <c r="T2946" t="str">
        <f t="shared" si="274"/>
        <v>spaces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276">(((J2947/60)/60)/24)+DATE(1970,1,1)</f>
        <v>42118.139583333337</v>
      </c>
      <c r="L2947" s="12">
        <f t="shared" ref="L2947:L3010" si="277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278">E2947/D2947*100</f>
        <v>0</v>
      </c>
      <c r="R2947" s="7">
        <v>0</v>
      </c>
      <c r="S2947" t="str">
        <f t="shared" ref="S2947:S3010" si="279">LEFT(P2947, SEARCH("/",P2947,1)-1)</f>
        <v>theater</v>
      </c>
      <c r="T2947" t="str">
        <f t="shared" ref="T2947:T3010" si="280">RIGHT(P2947,LEN(P2947)-SEARCH("/",P2947,SEARCH("/",P2947,1)))</f>
        <v>spaces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276"/>
        <v>42567.531157407408</v>
      </c>
      <c r="L2948" s="12">
        <f t="shared" si="27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8"/>
        <v>0.1</v>
      </c>
      <c r="R2948" s="7">
        <f t="shared" ref="R2947:R3010" si="281">E2948/N2948</f>
        <v>1</v>
      </c>
      <c r="S2948" t="str">
        <f t="shared" si="279"/>
        <v>theater</v>
      </c>
      <c r="T2948" t="str">
        <f t="shared" si="280"/>
        <v>spaces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276"/>
        <v>42649.562118055561</v>
      </c>
      <c r="L2949" s="12">
        <f t="shared" si="27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8"/>
        <v>4.2880000000000003</v>
      </c>
      <c r="R2949" s="7">
        <f t="shared" si="281"/>
        <v>82.461538461538467</v>
      </c>
      <c r="S2949" t="str">
        <f t="shared" si="279"/>
        <v>theater</v>
      </c>
      <c r="T2949" t="str">
        <f t="shared" si="280"/>
        <v>spaces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276"/>
        <v>42097.649224537032</v>
      </c>
      <c r="L2950" s="12">
        <f t="shared" si="27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8"/>
        <v>4.8000000000000004E-3</v>
      </c>
      <c r="R2950" s="7">
        <f t="shared" si="281"/>
        <v>2.6666666666666665</v>
      </c>
      <c r="S2950" t="str">
        <f t="shared" si="279"/>
        <v>theater</v>
      </c>
      <c r="T2950" t="str">
        <f t="shared" si="280"/>
        <v>spaces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276"/>
        <v>42297.823113425926</v>
      </c>
      <c r="L2951" s="12">
        <f t="shared" si="27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8"/>
        <v>2.5</v>
      </c>
      <c r="R2951" s="7">
        <f t="shared" si="281"/>
        <v>12.5</v>
      </c>
      <c r="S2951" t="str">
        <f t="shared" si="279"/>
        <v>theater</v>
      </c>
      <c r="T2951" t="str">
        <f t="shared" si="280"/>
        <v>spaces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276"/>
        <v>42362.36518518519</v>
      </c>
      <c r="L2952" s="12">
        <f t="shared" si="27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8"/>
        <v>0</v>
      </c>
      <c r="R2952" s="7">
        <v>0</v>
      </c>
      <c r="S2952" t="str">
        <f t="shared" si="279"/>
        <v>theater</v>
      </c>
      <c r="T2952" t="str">
        <f t="shared" si="280"/>
        <v>spaces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276"/>
        <v>41872.802928240737</v>
      </c>
      <c r="L2953" s="12">
        <f t="shared" si="27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8"/>
        <v>2.1919999999999997</v>
      </c>
      <c r="R2953" s="7">
        <f t="shared" si="281"/>
        <v>18.896551724137932</v>
      </c>
      <c r="S2953" t="str">
        <f t="shared" si="279"/>
        <v>theater</v>
      </c>
      <c r="T2953" t="str">
        <f t="shared" si="280"/>
        <v>spaces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276"/>
        <v>42628.690266203703</v>
      </c>
      <c r="L2954" s="12">
        <f t="shared" si="27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8"/>
        <v>8.0250000000000004</v>
      </c>
      <c r="R2954" s="7">
        <f t="shared" si="281"/>
        <v>200.625</v>
      </c>
      <c r="S2954" t="str">
        <f t="shared" si="279"/>
        <v>theater</v>
      </c>
      <c r="T2954" t="str">
        <f t="shared" si="280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276"/>
        <v>42255.791909722218</v>
      </c>
      <c r="L2955" s="12">
        <f t="shared" si="27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8"/>
        <v>0.15125</v>
      </c>
      <c r="R2955" s="7">
        <f t="shared" si="281"/>
        <v>201.66666666666666</v>
      </c>
      <c r="S2955" t="str">
        <f t="shared" si="279"/>
        <v>theater</v>
      </c>
      <c r="T2955" t="str">
        <f t="shared" si="280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276"/>
        <v>42790.583368055552</v>
      </c>
      <c r="L2956" s="12">
        <f t="shared" si="27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8"/>
        <v>0</v>
      </c>
      <c r="R2956" s="7">
        <v>0</v>
      </c>
      <c r="S2956" t="str">
        <f t="shared" si="279"/>
        <v>theater</v>
      </c>
      <c r="T2956" t="str">
        <f t="shared" si="280"/>
        <v>spaces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276"/>
        <v>42141.741307870368</v>
      </c>
      <c r="L2957" s="12">
        <f t="shared" si="27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8"/>
        <v>59.583333333333336</v>
      </c>
      <c r="R2957" s="7">
        <f t="shared" si="281"/>
        <v>65</v>
      </c>
      <c r="S2957" t="str">
        <f t="shared" si="279"/>
        <v>theater</v>
      </c>
      <c r="T2957" t="str">
        <f t="shared" si="280"/>
        <v>spaces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276"/>
        <v>42464.958912037036</v>
      </c>
      <c r="L2958" s="12">
        <f t="shared" si="27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8"/>
        <v>16.734177215189874</v>
      </c>
      <c r="R2958" s="7">
        <f t="shared" si="281"/>
        <v>66.099999999999994</v>
      </c>
      <c r="S2958" t="str">
        <f t="shared" si="279"/>
        <v>theater</v>
      </c>
      <c r="T2958" t="str">
        <f t="shared" si="280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276"/>
        <v>42031.011249999996</v>
      </c>
      <c r="L2959" s="12">
        <f t="shared" si="27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8"/>
        <v>1.8666666666666669</v>
      </c>
      <c r="R2959" s="7">
        <f t="shared" si="281"/>
        <v>93.333333333333329</v>
      </c>
      <c r="S2959" t="str">
        <f t="shared" si="279"/>
        <v>theater</v>
      </c>
      <c r="T2959" t="str">
        <f t="shared" si="280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276"/>
        <v>42438.779131944444</v>
      </c>
      <c r="L2960" s="12">
        <f t="shared" si="27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8"/>
        <v>0</v>
      </c>
      <c r="R2960" s="7">
        <v>0</v>
      </c>
      <c r="S2960" t="str">
        <f t="shared" si="279"/>
        <v>theater</v>
      </c>
      <c r="T2960" t="str">
        <f t="shared" si="280"/>
        <v>spaces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276"/>
        <v>42498.008391203708</v>
      </c>
      <c r="L2961" s="12">
        <f t="shared" si="27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8"/>
        <v>0</v>
      </c>
      <c r="R2961" s="7">
        <v>0</v>
      </c>
      <c r="S2961" t="str">
        <f t="shared" si="279"/>
        <v>theater</v>
      </c>
      <c r="T2961" t="str">
        <f t="shared" si="280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276"/>
        <v>41863.757210648146</v>
      </c>
      <c r="L2962" s="12">
        <f t="shared" si="27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8"/>
        <v>0</v>
      </c>
      <c r="R2962" s="7">
        <v>0</v>
      </c>
      <c r="S2962" t="str">
        <f t="shared" si="279"/>
        <v>theater</v>
      </c>
      <c r="T2962" t="str">
        <f t="shared" si="280"/>
        <v>spaces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276"/>
        <v>42061.212488425925</v>
      </c>
      <c r="L2963" s="12">
        <f t="shared" si="27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8"/>
        <v>109.62</v>
      </c>
      <c r="R2963" s="7">
        <f t="shared" si="281"/>
        <v>50.75</v>
      </c>
      <c r="S2963" t="str">
        <f t="shared" si="279"/>
        <v>theater</v>
      </c>
      <c r="T2963" t="str">
        <f t="shared" si="280"/>
        <v>plays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276"/>
        <v>42036.24428240741</v>
      </c>
      <c r="L2964" s="12">
        <f t="shared" si="27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8"/>
        <v>121.8</v>
      </c>
      <c r="R2964" s="7">
        <f t="shared" si="281"/>
        <v>60.9</v>
      </c>
      <c r="S2964" t="str">
        <f t="shared" si="279"/>
        <v>theater</v>
      </c>
      <c r="T2964" t="str">
        <f t="shared" si="280"/>
        <v>plays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276"/>
        <v>42157.470185185186</v>
      </c>
      <c r="L2965" s="12">
        <f t="shared" si="27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8"/>
        <v>106.85</v>
      </c>
      <c r="R2965" s="7">
        <f t="shared" si="281"/>
        <v>109.03061224489795</v>
      </c>
      <c r="S2965" t="str">
        <f t="shared" si="279"/>
        <v>theater</v>
      </c>
      <c r="T2965" t="str">
        <f t="shared" si="280"/>
        <v>plays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276"/>
        <v>41827.909942129627</v>
      </c>
      <c r="L2966" s="12">
        <f t="shared" si="27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8"/>
        <v>100.71379999999999</v>
      </c>
      <c r="R2966" s="7">
        <f t="shared" si="281"/>
        <v>25.692295918367346</v>
      </c>
      <c r="S2966" t="str">
        <f t="shared" si="279"/>
        <v>theater</v>
      </c>
      <c r="T2966" t="str">
        <f t="shared" si="280"/>
        <v>plays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276"/>
        <v>42162.729548611111</v>
      </c>
      <c r="L2967" s="12">
        <f t="shared" si="27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8"/>
        <v>109.00000000000001</v>
      </c>
      <c r="R2967" s="7">
        <f t="shared" si="281"/>
        <v>41.92307692307692</v>
      </c>
      <c r="S2967" t="str">
        <f t="shared" si="279"/>
        <v>theater</v>
      </c>
      <c r="T2967" t="str">
        <f t="shared" si="280"/>
        <v>plays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276"/>
        <v>42233.738564814819</v>
      </c>
      <c r="L2968" s="12">
        <f t="shared" si="27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8"/>
        <v>113.63000000000001</v>
      </c>
      <c r="R2968" s="7">
        <f t="shared" si="281"/>
        <v>88.7734375</v>
      </c>
      <c r="S2968" t="str">
        <f t="shared" si="279"/>
        <v>theater</v>
      </c>
      <c r="T2968" t="str">
        <f t="shared" si="280"/>
        <v>plays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276"/>
        <v>42042.197824074072</v>
      </c>
      <c r="L2969" s="12">
        <f t="shared" si="27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8"/>
        <v>113.92</v>
      </c>
      <c r="R2969" s="7">
        <f t="shared" si="281"/>
        <v>80.225352112676063</v>
      </c>
      <c r="S2969" t="str">
        <f t="shared" si="279"/>
        <v>theater</v>
      </c>
      <c r="T2969" t="str">
        <f t="shared" si="280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276"/>
        <v>42585.523842592593</v>
      </c>
      <c r="L2970" s="12">
        <f t="shared" si="27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8"/>
        <v>106</v>
      </c>
      <c r="R2970" s="7">
        <f t="shared" si="281"/>
        <v>78.936170212765958</v>
      </c>
      <c r="S2970" t="str">
        <f t="shared" si="279"/>
        <v>theater</v>
      </c>
      <c r="T2970" t="str">
        <f t="shared" si="280"/>
        <v>plays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276"/>
        <v>42097.786493055552</v>
      </c>
      <c r="L2971" s="12">
        <f t="shared" si="27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8"/>
        <v>162.5</v>
      </c>
      <c r="R2971" s="7">
        <f t="shared" si="281"/>
        <v>95.588235294117652</v>
      </c>
      <c r="S2971" t="str">
        <f t="shared" si="279"/>
        <v>theater</v>
      </c>
      <c r="T2971" t="str">
        <f t="shared" si="280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276"/>
        <v>41808.669571759259</v>
      </c>
      <c r="L2972" s="12">
        <f t="shared" si="27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8"/>
        <v>106</v>
      </c>
      <c r="R2972" s="7">
        <f t="shared" si="281"/>
        <v>69.890109890109883</v>
      </c>
      <c r="S2972" t="str">
        <f t="shared" si="279"/>
        <v>theater</v>
      </c>
      <c r="T2972" t="str">
        <f t="shared" si="280"/>
        <v>plays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276"/>
        <v>41852.658310185187</v>
      </c>
      <c r="L2973" s="12">
        <f t="shared" si="27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8"/>
        <v>100.15624999999999</v>
      </c>
      <c r="R2973" s="7">
        <f t="shared" si="281"/>
        <v>74.534883720930239</v>
      </c>
      <c r="S2973" t="str">
        <f t="shared" si="279"/>
        <v>theater</v>
      </c>
      <c r="T2973" t="str">
        <f t="shared" si="280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276"/>
        <v>42694.110185185185</v>
      </c>
      <c r="L2974" s="12">
        <f t="shared" si="27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8"/>
        <v>105.35000000000001</v>
      </c>
      <c r="R2974" s="7">
        <f t="shared" si="281"/>
        <v>123.94117647058823</v>
      </c>
      <c r="S2974" t="str">
        <f t="shared" si="279"/>
        <v>theater</v>
      </c>
      <c r="T2974" t="str">
        <f t="shared" si="280"/>
        <v>plays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276"/>
        <v>42341.818379629629</v>
      </c>
      <c r="L2975" s="12">
        <f t="shared" si="27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8"/>
        <v>174.8</v>
      </c>
      <c r="R2975" s="7">
        <f t="shared" si="281"/>
        <v>264.84848484848487</v>
      </c>
      <c r="S2975" t="str">
        <f t="shared" si="279"/>
        <v>theater</v>
      </c>
      <c r="T2975" t="str">
        <f t="shared" si="280"/>
        <v>plays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276"/>
        <v>41880.061006944445</v>
      </c>
      <c r="L2976" s="12">
        <f t="shared" si="27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8"/>
        <v>102</v>
      </c>
      <c r="R2976" s="7">
        <f t="shared" si="281"/>
        <v>58.620689655172413</v>
      </c>
      <c r="S2976" t="str">
        <f t="shared" si="279"/>
        <v>theater</v>
      </c>
      <c r="T2976" t="str">
        <f t="shared" si="280"/>
        <v>plays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276"/>
        <v>41941.683865740742</v>
      </c>
      <c r="L2977" s="12">
        <f t="shared" si="277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8"/>
        <v>100.125</v>
      </c>
      <c r="R2977" s="7">
        <f t="shared" si="281"/>
        <v>70.884955752212392</v>
      </c>
      <c r="S2977" t="str">
        <f t="shared" si="279"/>
        <v>theater</v>
      </c>
      <c r="T2977" t="str">
        <f t="shared" si="280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276"/>
        <v>42425.730671296296</v>
      </c>
      <c r="L2978" s="12">
        <f t="shared" si="277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8"/>
        <v>171.42857142857142</v>
      </c>
      <c r="R2978" s="7">
        <f t="shared" si="281"/>
        <v>8.5714285714285712</v>
      </c>
      <c r="S2978" t="str">
        <f t="shared" si="279"/>
        <v>theater</v>
      </c>
      <c r="T2978" t="str">
        <f t="shared" si="280"/>
        <v>plays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276"/>
        <v>42026.88118055556</v>
      </c>
      <c r="L2979" s="12">
        <f t="shared" si="27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8"/>
        <v>113.56666666666666</v>
      </c>
      <c r="R2979" s="7">
        <f t="shared" si="281"/>
        <v>113.56666666666666</v>
      </c>
      <c r="S2979" t="str">
        <f t="shared" si="279"/>
        <v>theater</v>
      </c>
      <c r="T2979" t="str">
        <f t="shared" si="280"/>
        <v>plays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276"/>
        <v>41922.640590277777</v>
      </c>
      <c r="L2980" s="12">
        <f t="shared" si="27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8"/>
        <v>129.46666666666667</v>
      </c>
      <c r="R2980" s="7">
        <f t="shared" si="281"/>
        <v>60.6875</v>
      </c>
      <c r="S2980" t="str">
        <f t="shared" si="279"/>
        <v>theater</v>
      </c>
      <c r="T2980" t="str">
        <f t="shared" si="280"/>
        <v>plays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276"/>
        <v>41993.824340277773</v>
      </c>
      <c r="L2981" s="12">
        <f t="shared" si="277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8"/>
        <v>101.4</v>
      </c>
      <c r="R2981" s="7">
        <f t="shared" si="281"/>
        <v>110.21739130434783</v>
      </c>
      <c r="S2981" t="str">
        <f t="shared" si="279"/>
        <v>theater</v>
      </c>
      <c r="T2981" t="str">
        <f t="shared" si="280"/>
        <v>plays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276"/>
        <v>42219.915856481486</v>
      </c>
      <c r="L2982" s="12">
        <f t="shared" si="27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8"/>
        <v>109.16666666666666</v>
      </c>
      <c r="R2982" s="7">
        <f t="shared" si="281"/>
        <v>136.45833333333334</v>
      </c>
      <c r="S2982" t="str">
        <f t="shared" si="279"/>
        <v>theater</v>
      </c>
      <c r="T2982" t="str">
        <f t="shared" si="280"/>
        <v>plays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276"/>
        <v>42225.559675925921</v>
      </c>
      <c r="L2983" s="12">
        <f t="shared" si="27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8"/>
        <v>128.92500000000001</v>
      </c>
      <c r="R2983" s="7">
        <f t="shared" si="281"/>
        <v>53.164948453608247</v>
      </c>
      <c r="S2983" t="str">
        <f t="shared" si="279"/>
        <v>theater</v>
      </c>
      <c r="T2983" t="str">
        <f t="shared" si="280"/>
        <v>spaces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276"/>
        <v>42381.686840277776</v>
      </c>
      <c r="L2984" s="12">
        <f t="shared" si="27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8"/>
        <v>102.06</v>
      </c>
      <c r="R2984" s="7">
        <f t="shared" si="281"/>
        <v>86.491525423728817</v>
      </c>
      <c r="S2984" t="str">
        <f t="shared" si="279"/>
        <v>theater</v>
      </c>
      <c r="T2984" t="str">
        <f t="shared" si="280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276"/>
        <v>41894.632361111115</v>
      </c>
      <c r="L2985" s="12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8"/>
        <v>146.53957758620692</v>
      </c>
      <c r="R2985" s="7">
        <f t="shared" si="281"/>
        <v>155.23827397260274</v>
      </c>
      <c r="S2985" t="str">
        <f t="shared" si="279"/>
        <v>theater</v>
      </c>
      <c r="T2985" t="str">
        <f t="shared" si="280"/>
        <v>spaces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276"/>
        <v>42576.278715277775</v>
      </c>
      <c r="L2986" s="12">
        <f t="shared" si="27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8"/>
        <v>100.352</v>
      </c>
      <c r="R2986" s="7">
        <f t="shared" si="281"/>
        <v>115.08256880733946</v>
      </c>
      <c r="S2986" t="str">
        <f t="shared" si="279"/>
        <v>theater</v>
      </c>
      <c r="T2986" t="str">
        <f t="shared" si="280"/>
        <v>spaces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276"/>
        <v>42654.973703703698</v>
      </c>
      <c r="L2987" s="12">
        <f t="shared" si="27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8"/>
        <v>121.64999999999999</v>
      </c>
      <c r="R2987" s="7">
        <f t="shared" si="281"/>
        <v>109.5945945945946</v>
      </c>
      <c r="S2987" t="str">
        <f t="shared" si="279"/>
        <v>theater</v>
      </c>
      <c r="T2987" t="str">
        <f t="shared" si="280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276"/>
        <v>42431.500069444446</v>
      </c>
      <c r="L2988" s="12">
        <f t="shared" si="27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8"/>
        <v>105.5</v>
      </c>
      <c r="R2988" s="7">
        <f t="shared" si="281"/>
        <v>45.214285714285715</v>
      </c>
      <c r="S2988" t="str">
        <f t="shared" si="279"/>
        <v>theater</v>
      </c>
      <c r="T2988" t="str">
        <f t="shared" si="280"/>
        <v>spaces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276"/>
        <v>42627.307303240741</v>
      </c>
      <c r="L2989" s="12">
        <f t="shared" si="277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8"/>
        <v>110.4008</v>
      </c>
      <c r="R2989" s="7">
        <f t="shared" si="281"/>
        <v>104.15169811320754</v>
      </c>
      <c r="S2989" t="str">
        <f t="shared" si="279"/>
        <v>theater</v>
      </c>
      <c r="T2989" t="str">
        <f t="shared" si="280"/>
        <v>spaces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276"/>
        <v>42511.362048611118</v>
      </c>
      <c r="L2990" s="12">
        <f t="shared" si="27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8"/>
        <v>100</v>
      </c>
      <c r="R2990" s="7">
        <f t="shared" si="281"/>
        <v>35.714285714285715</v>
      </c>
      <c r="S2990" t="str">
        <f t="shared" si="279"/>
        <v>theater</v>
      </c>
      <c r="T2990" t="str">
        <f t="shared" si="280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276"/>
        <v>42337.02039351852</v>
      </c>
      <c r="L2991" s="12">
        <f t="shared" si="27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8"/>
        <v>176.535</v>
      </c>
      <c r="R2991" s="7">
        <f t="shared" si="281"/>
        <v>96.997252747252745</v>
      </c>
      <c r="S2991" t="str">
        <f t="shared" si="279"/>
        <v>theater</v>
      </c>
      <c r="T2991" t="str">
        <f t="shared" si="280"/>
        <v>spaces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276"/>
        <v>42341.57430555555</v>
      </c>
      <c r="L2992" s="12">
        <f t="shared" si="27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8"/>
        <v>100</v>
      </c>
      <c r="R2992" s="7">
        <f t="shared" si="281"/>
        <v>370.37037037037038</v>
      </c>
      <c r="S2992" t="str">
        <f t="shared" si="279"/>
        <v>theater</v>
      </c>
      <c r="T2992" t="str">
        <f t="shared" si="280"/>
        <v>spaces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276"/>
        <v>42740.837152777778</v>
      </c>
      <c r="L2993" s="12">
        <f t="shared" si="27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8"/>
        <v>103.29411764705883</v>
      </c>
      <c r="R2993" s="7">
        <f t="shared" si="281"/>
        <v>94.408602150537632</v>
      </c>
      <c r="S2993" t="str">
        <f t="shared" si="279"/>
        <v>theater</v>
      </c>
      <c r="T2993" t="str">
        <f t="shared" si="280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276"/>
        <v>42622.767476851848</v>
      </c>
      <c r="L2994" s="12">
        <f t="shared" si="27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8"/>
        <v>104.5</v>
      </c>
      <c r="R2994" s="7">
        <f t="shared" si="281"/>
        <v>48.984375</v>
      </c>
      <c r="S2994" t="str">
        <f t="shared" si="279"/>
        <v>theater</v>
      </c>
      <c r="T2994" t="str">
        <f t="shared" si="280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276"/>
        <v>42390.838738425926</v>
      </c>
      <c r="L2995" s="12">
        <f t="shared" si="27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8"/>
        <v>100.29999999999998</v>
      </c>
      <c r="R2995" s="7">
        <f t="shared" si="281"/>
        <v>45.590909090909093</v>
      </c>
      <c r="S2995" t="str">
        <f t="shared" si="279"/>
        <v>theater</v>
      </c>
      <c r="T2995" t="str">
        <f t="shared" si="280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276"/>
        <v>41885.478842592594</v>
      </c>
      <c r="L2996" s="12">
        <f t="shared" si="27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8"/>
        <v>457.74666666666673</v>
      </c>
      <c r="R2996" s="7">
        <f t="shared" si="281"/>
        <v>23.275254237288134</v>
      </c>
      <c r="S2996" t="str">
        <f t="shared" si="279"/>
        <v>theater</v>
      </c>
      <c r="T2996" t="str">
        <f t="shared" si="280"/>
        <v>spaces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276"/>
        <v>42724.665173611109</v>
      </c>
      <c r="L2997" s="12">
        <f t="shared" si="27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8"/>
        <v>104.96000000000001</v>
      </c>
      <c r="R2997" s="7">
        <f t="shared" si="281"/>
        <v>63.2289156626506</v>
      </c>
      <c r="S2997" t="str">
        <f t="shared" si="279"/>
        <v>theater</v>
      </c>
      <c r="T2997" t="str">
        <f t="shared" si="280"/>
        <v>spaces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276"/>
        <v>42090.912500000006</v>
      </c>
      <c r="L2998" s="12">
        <f t="shared" si="27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8"/>
        <v>171.94285714285715</v>
      </c>
      <c r="R2998" s="7">
        <f t="shared" si="281"/>
        <v>153.5204081632653</v>
      </c>
      <c r="S2998" t="str">
        <f t="shared" si="279"/>
        <v>theater</v>
      </c>
      <c r="T2998" t="str">
        <f t="shared" si="280"/>
        <v>spaces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276"/>
        <v>42775.733715277776</v>
      </c>
      <c r="L2999" s="12">
        <f t="shared" si="27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8"/>
        <v>103.73000000000002</v>
      </c>
      <c r="R2999" s="7">
        <f t="shared" si="281"/>
        <v>90.2</v>
      </c>
      <c r="S2999" t="str">
        <f t="shared" si="279"/>
        <v>theater</v>
      </c>
      <c r="T2999" t="str">
        <f t="shared" si="280"/>
        <v>spaces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276"/>
        <v>41778.193622685183</v>
      </c>
      <c r="L3000" s="12">
        <f t="shared" si="27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8"/>
        <v>103.029</v>
      </c>
      <c r="R3000" s="7">
        <f t="shared" si="281"/>
        <v>118.97113163972287</v>
      </c>
      <c r="S3000" t="str">
        <f t="shared" si="279"/>
        <v>theater</v>
      </c>
      <c r="T3000" t="str">
        <f t="shared" si="280"/>
        <v>spaces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276"/>
        <v>42780.740277777775</v>
      </c>
      <c r="L3001" s="12">
        <f t="shared" si="27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8"/>
        <v>118.88888888888889</v>
      </c>
      <c r="R3001" s="7">
        <f t="shared" si="281"/>
        <v>80.25</v>
      </c>
      <c r="S3001" t="str">
        <f t="shared" si="279"/>
        <v>theater</v>
      </c>
      <c r="T3001" t="str">
        <f t="shared" si="280"/>
        <v>spaces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276"/>
        <v>42752.827199074076</v>
      </c>
      <c r="L3002" s="12">
        <f t="shared" si="277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8"/>
        <v>100</v>
      </c>
      <c r="R3002" s="7">
        <f t="shared" si="281"/>
        <v>62.5</v>
      </c>
      <c r="S3002" t="str">
        <f t="shared" si="279"/>
        <v>theater</v>
      </c>
      <c r="T3002" t="str">
        <f t="shared" si="280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276"/>
        <v>42534.895625000005</v>
      </c>
      <c r="L3003" s="12">
        <f t="shared" si="27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8"/>
        <v>318.69988910451895</v>
      </c>
      <c r="R3003" s="7">
        <f t="shared" si="281"/>
        <v>131.37719999999999</v>
      </c>
      <c r="S3003" t="str">
        <f t="shared" si="279"/>
        <v>theater</v>
      </c>
      <c r="T3003" t="str">
        <f t="shared" si="280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276"/>
        <v>41239.83625</v>
      </c>
      <c r="L3004" s="12">
        <f t="shared" si="27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8"/>
        <v>108.50614285714286</v>
      </c>
      <c r="R3004" s="7">
        <f t="shared" si="281"/>
        <v>73.032980769230775</v>
      </c>
      <c r="S3004" t="str">
        <f t="shared" si="279"/>
        <v>theater</v>
      </c>
      <c r="T3004" t="str">
        <f t="shared" si="280"/>
        <v>spaces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276"/>
        <v>42398.849259259259</v>
      </c>
      <c r="L3005" s="12">
        <f t="shared" si="27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8"/>
        <v>101.16666666666667</v>
      </c>
      <c r="R3005" s="7">
        <f t="shared" si="281"/>
        <v>178.52941176470588</v>
      </c>
      <c r="S3005" t="str">
        <f t="shared" si="279"/>
        <v>theater</v>
      </c>
      <c r="T3005" t="str">
        <f t="shared" si="280"/>
        <v>spaces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276"/>
        <v>41928.881064814814</v>
      </c>
      <c r="L3006" s="12">
        <f t="shared" si="27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8"/>
        <v>112.815</v>
      </c>
      <c r="R3006" s="7">
        <f t="shared" si="281"/>
        <v>162.90974729241879</v>
      </c>
      <c r="S3006" t="str">
        <f t="shared" si="279"/>
        <v>theater</v>
      </c>
      <c r="T3006" t="str">
        <f t="shared" si="280"/>
        <v>spaces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276"/>
        <v>41888.674826388888</v>
      </c>
      <c r="L3007" s="12">
        <f t="shared" si="27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8"/>
        <v>120.49622641509434</v>
      </c>
      <c r="R3007" s="7">
        <f t="shared" si="281"/>
        <v>108.24237288135593</v>
      </c>
      <c r="S3007" t="str">
        <f t="shared" si="279"/>
        <v>theater</v>
      </c>
      <c r="T3007" t="str">
        <f t="shared" si="280"/>
        <v>spaces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276"/>
        <v>41957.756840277783</v>
      </c>
      <c r="L3008" s="12">
        <f t="shared" si="27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8"/>
        <v>107.74999999999999</v>
      </c>
      <c r="R3008" s="7">
        <f t="shared" si="281"/>
        <v>88.865979381443296</v>
      </c>
      <c r="S3008" t="str">
        <f t="shared" si="279"/>
        <v>theater</v>
      </c>
      <c r="T3008" t="str">
        <f t="shared" si="280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276"/>
        <v>42098.216238425928</v>
      </c>
      <c r="L3009" s="12">
        <f t="shared" si="27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8"/>
        <v>180</v>
      </c>
      <c r="R3009" s="7">
        <f t="shared" si="281"/>
        <v>54</v>
      </c>
      <c r="S3009" t="str">
        <f t="shared" si="279"/>
        <v>theater</v>
      </c>
      <c r="T3009" t="str">
        <f t="shared" si="280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276"/>
        <v>42360.212025462963</v>
      </c>
      <c r="L3010" s="12">
        <f t="shared" si="27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278"/>
        <v>101.16666666666667</v>
      </c>
      <c r="R3010" s="7">
        <f t="shared" si="281"/>
        <v>116.73076923076923</v>
      </c>
      <c r="S3010" t="str">
        <f t="shared" si="279"/>
        <v>theater</v>
      </c>
      <c r="T3010" t="str">
        <f t="shared" si="280"/>
        <v>spaces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282">(((J3011/60)/60)/24)+DATE(1970,1,1)</f>
        <v>41939.569907407407</v>
      </c>
      <c r="L3011" s="12">
        <f t="shared" ref="L3011:L3074" si="283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284">E3011/D3011*100</f>
        <v>119.756</v>
      </c>
      <c r="R3011" s="7">
        <f t="shared" ref="R3011:R3074" si="285">E3011/N3011</f>
        <v>233.8984375</v>
      </c>
      <c r="S3011" t="str">
        <f t="shared" ref="S3011:S3074" si="286">LEFT(P3011, SEARCH("/",P3011,1)-1)</f>
        <v>theater</v>
      </c>
      <c r="T3011" t="str">
        <f t="shared" ref="T3011:T3074" si="287">RIGHT(P3011,LEN(P3011)-SEARCH("/",P3011,SEARCH("/",P3011,1)))</f>
        <v>spaces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282"/>
        <v>41996.832395833335</v>
      </c>
      <c r="L3012" s="12">
        <f t="shared" si="283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4"/>
        <v>158</v>
      </c>
      <c r="R3012" s="7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282"/>
        <v>42334.468935185185</v>
      </c>
      <c r="L3013" s="12">
        <f t="shared" si="283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4"/>
        <v>123.66666666666666</v>
      </c>
      <c r="R3013" s="7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282"/>
        <v>42024.702893518523</v>
      </c>
      <c r="L3014" s="12">
        <f t="shared" si="283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4"/>
        <v>117.12499999999999</v>
      </c>
      <c r="R3014" s="7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282"/>
        <v>42146.836215277777</v>
      </c>
      <c r="L3015" s="12">
        <f t="shared" si="283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4"/>
        <v>156.96</v>
      </c>
      <c r="R3015" s="7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282"/>
        <v>41920.123611111114</v>
      </c>
      <c r="L3016" s="12">
        <f t="shared" si="283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4"/>
        <v>113.104</v>
      </c>
      <c r="R3016" s="7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282"/>
        <v>41785.72729166667</v>
      </c>
      <c r="L3017" s="12">
        <f t="shared" si="283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4"/>
        <v>103.17647058823529</v>
      </c>
      <c r="R3017" s="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282"/>
        <v>41778.548055555555</v>
      </c>
      <c r="L3018" s="12">
        <f t="shared" si="283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4"/>
        <v>102.61176470588236</v>
      </c>
      <c r="R3018" s="7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282"/>
        <v>41841.850034722222</v>
      </c>
      <c r="L3019" s="12">
        <f t="shared" si="283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4"/>
        <v>105.84090909090908</v>
      </c>
      <c r="R3019" s="7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282"/>
        <v>42163.29833333334</v>
      </c>
      <c r="L3020" s="12">
        <f t="shared" si="283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4"/>
        <v>100.71428571428571</v>
      </c>
      <c r="R3020" s="7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282"/>
        <v>41758.833564814813</v>
      </c>
      <c r="L3021" s="12">
        <f t="shared" si="283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4"/>
        <v>121.23333333333332</v>
      </c>
      <c r="R3021" s="7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282"/>
        <v>42170.846446759257</v>
      </c>
      <c r="L3022" s="12">
        <f t="shared" si="283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4"/>
        <v>100.57142857142858</v>
      </c>
      <c r="R3022" s="7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282"/>
        <v>42660.618854166663</v>
      </c>
      <c r="L3023" s="12">
        <f t="shared" si="283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4"/>
        <v>116.02222222222223</v>
      </c>
      <c r="R3023" s="7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282"/>
        <v>42564.95380787037</v>
      </c>
      <c r="L3024" s="12">
        <f t="shared" si="283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4"/>
        <v>100.88</v>
      </c>
      <c r="R3024" s="7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282"/>
        <v>42121.675763888896</v>
      </c>
      <c r="L3025" s="12">
        <f t="shared" si="283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4"/>
        <v>103</v>
      </c>
      <c r="R3025" s="7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282"/>
        <v>41158.993923611109</v>
      </c>
      <c r="L3026" s="12">
        <f t="shared" si="283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4"/>
        <v>246.42</v>
      </c>
      <c r="R3026" s="7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282"/>
        <v>41761.509409722225</v>
      </c>
      <c r="L3027" s="12">
        <f t="shared" si="283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4"/>
        <v>302.2</v>
      </c>
      <c r="R3027" s="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282"/>
        <v>42783.459398148145</v>
      </c>
      <c r="L3028" s="12">
        <f t="shared" si="283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4"/>
        <v>143.33333333333334</v>
      </c>
      <c r="R3028" s="7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282"/>
        <v>42053.704293981486</v>
      </c>
      <c r="L3029" s="12">
        <f t="shared" si="283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4"/>
        <v>131.44</v>
      </c>
      <c r="R3029" s="7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282"/>
        <v>42567.264178240745</v>
      </c>
      <c r="L3030" s="12">
        <f t="shared" si="283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4"/>
        <v>168.01999999999998</v>
      </c>
      <c r="R3030" s="7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282"/>
        <v>41932.708877314813</v>
      </c>
      <c r="L3031" s="12">
        <f t="shared" si="283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4"/>
        <v>109.67666666666666</v>
      </c>
      <c r="R3031" s="7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282"/>
        <v>42233.747349537036</v>
      </c>
      <c r="L3032" s="12">
        <f t="shared" si="283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4"/>
        <v>106.6857142857143</v>
      </c>
      <c r="R3032" s="7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282"/>
        <v>42597.882488425923</v>
      </c>
      <c r="L3033" s="12">
        <f t="shared" si="283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4"/>
        <v>100</v>
      </c>
      <c r="R3033" s="7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282"/>
        <v>42228.044664351852</v>
      </c>
      <c r="L3034" s="12">
        <f t="shared" si="283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4"/>
        <v>127.2</v>
      </c>
      <c r="R3034" s="7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282"/>
        <v>42570.110243055555</v>
      </c>
      <c r="L3035" s="12">
        <f t="shared" si="283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4"/>
        <v>146.53333333333333</v>
      </c>
      <c r="R3035" s="7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282"/>
        <v>42644.535358796296</v>
      </c>
      <c r="L3036" s="12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4"/>
        <v>112.53599999999999</v>
      </c>
      <c r="R3036" s="7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282"/>
        <v>41368.560289351852</v>
      </c>
      <c r="L3037" s="12">
        <f t="shared" si="283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4"/>
        <v>108.78684000000001</v>
      </c>
      <c r="R3037" s="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282"/>
        <v>41466.785231481481</v>
      </c>
      <c r="L3038" s="12">
        <f t="shared" si="283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4"/>
        <v>126.732</v>
      </c>
      <c r="R3038" s="7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282"/>
        <v>40378.893206018518</v>
      </c>
      <c r="L3039" s="12">
        <f t="shared" si="283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4"/>
        <v>213.20000000000002</v>
      </c>
      <c r="R3039" s="7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282"/>
        <v>42373.252280092594</v>
      </c>
      <c r="L3040" s="12">
        <f t="shared" si="283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4"/>
        <v>100.49999999999999</v>
      </c>
      <c r="R3040" s="7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282"/>
        <v>41610.794421296298</v>
      </c>
      <c r="L3041" s="12">
        <f t="shared" si="283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4"/>
        <v>108.71389999999998</v>
      </c>
      <c r="R3041" s="7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282"/>
        <v>42177.791909722218</v>
      </c>
      <c r="L3042" s="12">
        <f t="shared" si="283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4"/>
        <v>107.5</v>
      </c>
      <c r="R3042" s="7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282"/>
        <v>42359.868611111116</v>
      </c>
      <c r="L3043" s="12">
        <f t="shared" si="283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4"/>
        <v>110.48192771084338</v>
      </c>
      <c r="R3043" s="7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282"/>
        <v>42253.688043981485</v>
      </c>
      <c r="L3044" s="12">
        <f t="shared" si="283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4"/>
        <v>128</v>
      </c>
      <c r="R3044" s="7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282"/>
        <v>42083.070590277777</v>
      </c>
      <c r="L3045" s="12">
        <f t="shared" si="283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4"/>
        <v>110.00666666666667</v>
      </c>
      <c r="R3045" s="7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282"/>
        <v>42387.7268287037</v>
      </c>
      <c r="L3046" s="12">
        <f t="shared" si="283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4"/>
        <v>109.34166666666667</v>
      </c>
      <c r="R3046" s="7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282"/>
        <v>41843.155729166669</v>
      </c>
      <c r="L3047" s="12">
        <f t="shared" si="283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4"/>
        <v>132.70650000000001</v>
      </c>
      <c r="R3047" s="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282"/>
        <v>41862.803078703706</v>
      </c>
      <c r="L3048" s="12">
        <f t="shared" si="283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4"/>
        <v>190.84810126582278</v>
      </c>
      <c r="R3048" s="7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282"/>
        <v>42443.989050925928</v>
      </c>
      <c r="L3049" s="12">
        <f t="shared" si="283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4"/>
        <v>149</v>
      </c>
      <c r="R3049" s="7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282"/>
        <v>41975.901180555549</v>
      </c>
      <c r="L3050" s="12">
        <f t="shared" si="283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4"/>
        <v>166.4</v>
      </c>
      <c r="R3050" s="7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282"/>
        <v>42139.014525462961</v>
      </c>
      <c r="L3051" s="12">
        <f t="shared" si="283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4"/>
        <v>106.66666666666667</v>
      </c>
      <c r="R3051" s="7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282"/>
        <v>42465.16851851852</v>
      </c>
      <c r="L3052" s="12">
        <f t="shared" si="283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4"/>
        <v>106</v>
      </c>
      <c r="R3052" s="7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282"/>
        <v>42744.416030092587</v>
      </c>
      <c r="L3053" s="12">
        <f t="shared" si="283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4"/>
        <v>23.62857142857143</v>
      </c>
      <c r="R3053" s="7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282"/>
        <v>42122.670069444444</v>
      </c>
      <c r="L3054" s="12">
        <f t="shared" si="283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4"/>
        <v>0.15</v>
      </c>
      <c r="R3054" s="7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282"/>
        <v>41862.761724537035</v>
      </c>
      <c r="L3055" s="12">
        <f t="shared" si="283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4"/>
        <v>0.4</v>
      </c>
      <c r="R3055" s="7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282"/>
        <v>42027.832800925928</v>
      </c>
      <c r="L3056" s="12">
        <f t="shared" si="283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4"/>
        <v>0</v>
      </c>
      <c r="R3056" s="7">
        <v>0</v>
      </c>
      <c r="S3056" t="str">
        <f t="shared" si="286"/>
        <v>theater</v>
      </c>
      <c r="T3056" t="str">
        <f t="shared" si="287"/>
        <v>spaces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282"/>
        <v>41953.95821759259</v>
      </c>
      <c r="L3057" s="12">
        <f t="shared" si="283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4"/>
        <v>5.0000000000000001E-3</v>
      </c>
      <c r="R3057" s="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282"/>
        <v>41851.636388888888</v>
      </c>
      <c r="L3058" s="12">
        <f t="shared" si="283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4"/>
        <v>0</v>
      </c>
      <c r="R3058" s="7">
        <v>0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282"/>
        <v>42433.650590277779</v>
      </c>
      <c r="L3059" s="12">
        <f t="shared" si="283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4"/>
        <v>0</v>
      </c>
      <c r="R3059" s="7">
        <v>0</v>
      </c>
      <c r="S3059" t="str">
        <f t="shared" si="286"/>
        <v>theater</v>
      </c>
      <c r="T3059" t="str">
        <f t="shared" si="287"/>
        <v>spaces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282"/>
        <v>42460.374305555553</v>
      </c>
      <c r="L3060" s="12">
        <f t="shared" si="283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4"/>
        <v>1.6666666666666666E-2</v>
      </c>
      <c r="R3060" s="7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282"/>
        <v>41829.935717592591</v>
      </c>
      <c r="L3061" s="12">
        <f t="shared" si="283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4"/>
        <v>3.0066666666666664</v>
      </c>
      <c r="R3061" s="7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282"/>
        <v>42245.274699074071</v>
      </c>
      <c r="L3062" s="12">
        <f t="shared" si="283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4"/>
        <v>0.15227272727272728</v>
      </c>
      <c r="R3062" s="7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282"/>
        <v>41834.784120370372</v>
      </c>
      <c r="L3063" s="12">
        <f t="shared" si="283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4"/>
        <v>0</v>
      </c>
      <c r="R3063" s="7">
        <v>0</v>
      </c>
      <c r="S3063" t="str">
        <f t="shared" si="286"/>
        <v>theater</v>
      </c>
      <c r="T3063" t="str">
        <f t="shared" si="287"/>
        <v>spaces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282"/>
        <v>42248.535787037035</v>
      </c>
      <c r="L3064" s="12">
        <f t="shared" si="283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4"/>
        <v>66.84</v>
      </c>
      <c r="R3064" s="7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282"/>
        <v>42630.922893518517</v>
      </c>
      <c r="L3065" s="12">
        <f t="shared" si="283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4"/>
        <v>19.566666666666666</v>
      </c>
      <c r="R3065" s="7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282"/>
        <v>42299.130162037036</v>
      </c>
      <c r="L3066" s="12">
        <f t="shared" si="283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4"/>
        <v>11.294666666666666</v>
      </c>
      <c r="R3066" s="7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282"/>
        <v>41825.055231481485</v>
      </c>
      <c r="L3067" s="12">
        <f t="shared" si="283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4"/>
        <v>0.04</v>
      </c>
      <c r="R3067" s="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282"/>
        <v>42531.228437500002</v>
      </c>
      <c r="L3068" s="12">
        <f t="shared" si="283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4"/>
        <v>11.985714285714286</v>
      </c>
      <c r="R3068" s="7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282"/>
        <v>42226.938414351855</v>
      </c>
      <c r="L3069" s="12">
        <f t="shared" si="283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4"/>
        <v>2.5</v>
      </c>
      <c r="R3069" s="7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282"/>
        <v>42263.691574074073</v>
      </c>
      <c r="L3070" s="12">
        <f t="shared" si="283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4"/>
        <v>6.9999999999999993E-2</v>
      </c>
      <c r="R3070" s="7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282"/>
        <v>41957.833726851852</v>
      </c>
      <c r="L3071" s="12">
        <f t="shared" si="283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4"/>
        <v>14.099999999999998</v>
      </c>
      <c r="R3071" s="7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282"/>
        <v>42690.733437499999</v>
      </c>
      <c r="L3072" s="12">
        <f t="shared" si="283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4"/>
        <v>3.34</v>
      </c>
      <c r="R3072" s="7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282"/>
        <v>42097.732418981483</v>
      </c>
      <c r="L3073" s="12">
        <f t="shared" si="283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4"/>
        <v>59.774999999999999</v>
      </c>
      <c r="R3073" s="7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282"/>
        <v>42658.690532407403</v>
      </c>
      <c r="L3074" s="12">
        <f t="shared" si="283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284"/>
        <v>1.6666666666666666E-2</v>
      </c>
      <c r="R3074" s="7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288">(((J3075/60)/60)/24)+DATE(1970,1,1)</f>
        <v>42111.684027777781</v>
      </c>
      <c r="L3075" s="12">
        <f t="shared" ref="L3075:L3138" si="289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290">E3075/D3075*100</f>
        <v>2.3035714285714284E-2</v>
      </c>
      <c r="R3075" s="7">
        <f t="shared" ref="R3075:R3138" si="291">E3075/N3075</f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RIGHT(P3075,LEN(P3075)-SEARCH("/",P3075,SEARCH("/",P3075,1)))</f>
        <v>spaces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288"/>
        <v>42409.571284722217</v>
      </c>
      <c r="L3076" s="12">
        <f t="shared" si="289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90"/>
        <v>8.8000000000000009E-2</v>
      </c>
      <c r="R3076" s="7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288"/>
        <v>42551.102314814809</v>
      </c>
      <c r="L3077" s="12">
        <f t="shared" si="289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90"/>
        <v>8.64</v>
      </c>
      <c r="R3077" s="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288"/>
        <v>42226.651886574073</v>
      </c>
      <c r="L3078" s="12">
        <f t="shared" si="289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90"/>
        <v>15.06</v>
      </c>
      <c r="R3078" s="7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288"/>
        <v>42766.956921296296</v>
      </c>
      <c r="L3079" s="12">
        <f t="shared" si="289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90"/>
        <v>0.47727272727272729</v>
      </c>
      <c r="R3079" s="7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288"/>
        <v>42031.138831018514</v>
      </c>
      <c r="L3080" s="12">
        <f t="shared" si="289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90"/>
        <v>0.11833333333333333</v>
      </c>
      <c r="R3080" s="7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288"/>
        <v>42055.713368055556</v>
      </c>
      <c r="L3081" s="12">
        <f t="shared" si="289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90"/>
        <v>0.8417399858735245</v>
      </c>
      <c r="R3081" s="7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288"/>
        <v>41940.028287037036</v>
      </c>
      <c r="L3082" s="12">
        <f t="shared" si="289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90"/>
        <v>1.8799999999999997E-2</v>
      </c>
      <c r="R3082" s="7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288"/>
        <v>42237.181608796294</v>
      </c>
      <c r="L3083" s="12">
        <f t="shared" si="289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90"/>
        <v>0.21029999999999999</v>
      </c>
      <c r="R3083" s="7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288"/>
        <v>42293.922986111109</v>
      </c>
      <c r="L3084" s="12">
        <f t="shared" si="289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90"/>
        <v>0</v>
      </c>
      <c r="R3084" s="7">
        <v>0</v>
      </c>
      <c r="S3084" t="str">
        <f t="shared" si="292"/>
        <v>theater</v>
      </c>
      <c r="T3084" t="str">
        <f t="shared" si="293"/>
        <v>spaces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288"/>
        <v>41853.563402777778</v>
      </c>
      <c r="L3085" s="12">
        <f t="shared" si="289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90"/>
        <v>0.27999999999999997</v>
      </c>
      <c r="R3085" s="7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288"/>
        <v>42100.723738425921</v>
      </c>
      <c r="L3086" s="12">
        <f t="shared" si="289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90"/>
        <v>11.57920670115792</v>
      </c>
      <c r="R3086" s="7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288"/>
        <v>42246.883784722217</v>
      </c>
      <c r="L3087" s="12">
        <f t="shared" si="289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90"/>
        <v>2.44</v>
      </c>
      <c r="R3087" s="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288"/>
        <v>42173.67082175926</v>
      </c>
      <c r="L3088" s="12">
        <f t="shared" si="289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90"/>
        <v>0.25</v>
      </c>
      <c r="R3088" s="7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288"/>
        <v>42665.150347222225</v>
      </c>
      <c r="L3089" s="12">
        <f t="shared" si="289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90"/>
        <v>0.625</v>
      </c>
      <c r="R3089" s="7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288"/>
        <v>41981.57230324074</v>
      </c>
      <c r="L3090" s="12">
        <f t="shared" si="289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90"/>
        <v>0.19384615384615383</v>
      </c>
      <c r="R3090" s="7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288"/>
        <v>42528.542627314819</v>
      </c>
      <c r="L3091" s="12">
        <f t="shared" si="289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90"/>
        <v>23.416</v>
      </c>
      <c r="R3091" s="7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288"/>
        <v>42065.818807870368</v>
      </c>
      <c r="L3092" s="12">
        <f t="shared" si="289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90"/>
        <v>5.0808888888888886</v>
      </c>
      <c r="R3092" s="7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288"/>
        <v>42566.948414351849</v>
      </c>
      <c r="L3093" s="12">
        <f t="shared" si="289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90"/>
        <v>15.920000000000002</v>
      </c>
      <c r="R3093" s="7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288"/>
        <v>42255.619351851856</v>
      </c>
      <c r="L3094" s="12">
        <f t="shared" si="289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90"/>
        <v>1.1831900000000002</v>
      </c>
      <c r="R3094" s="7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288"/>
        <v>41760.909039351849</v>
      </c>
      <c r="L3095" s="12">
        <f t="shared" si="289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90"/>
        <v>22.75</v>
      </c>
      <c r="R3095" s="7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288"/>
        <v>42207.795787037037</v>
      </c>
      <c r="L3096" s="12">
        <f t="shared" si="289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90"/>
        <v>2.5000000000000001E-2</v>
      </c>
      <c r="R3096" s="7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288"/>
        <v>42523.025231481486</v>
      </c>
      <c r="L3097" s="12">
        <f t="shared" si="289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90"/>
        <v>0.33512064343163539</v>
      </c>
      <c r="R3097" s="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288"/>
        <v>42114.825532407413</v>
      </c>
      <c r="L3098" s="12">
        <f t="shared" si="289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90"/>
        <v>3.9750000000000001</v>
      </c>
      <c r="R3098" s="7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288"/>
        <v>42629.503483796296</v>
      </c>
      <c r="L3099" s="12">
        <f t="shared" si="289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90"/>
        <v>17.150000000000002</v>
      </c>
      <c r="R3099" s="7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288"/>
        <v>42359.792233796295</v>
      </c>
      <c r="L3100" s="12">
        <f t="shared" si="289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90"/>
        <v>3.6080041046690612</v>
      </c>
      <c r="R3100" s="7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288"/>
        <v>42382.189710648148</v>
      </c>
      <c r="L3101" s="12">
        <f t="shared" si="289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90"/>
        <v>13.900000000000002</v>
      </c>
      <c r="R3101" s="7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288"/>
        <v>41902.622395833336</v>
      </c>
      <c r="L3102" s="12">
        <f t="shared" si="289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90"/>
        <v>15.225</v>
      </c>
      <c r="R3102" s="7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288"/>
        <v>42171.383530092593</v>
      </c>
      <c r="L3103" s="12">
        <f t="shared" si="289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90"/>
        <v>12</v>
      </c>
      <c r="R3103" s="7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288"/>
        <v>42555.340486111112</v>
      </c>
      <c r="L3104" s="12">
        <f t="shared" si="289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90"/>
        <v>39.112499999999997</v>
      </c>
      <c r="R3104" s="7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288"/>
        <v>42107.156319444446</v>
      </c>
      <c r="L3105" s="12">
        <f t="shared" si="289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90"/>
        <v>0.26829268292682928</v>
      </c>
      <c r="R3105" s="7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288"/>
        <v>42006.908692129626</v>
      </c>
      <c r="L3106" s="12">
        <f t="shared" si="289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90"/>
        <v>29.625</v>
      </c>
      <c r="R3106" s="7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288"/>
        <v>41876.718935185185</v>
      </c>
      <c r="L3107" s="12">
        <f t="shared" si="289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90"/>
        <v>42.360992301112063</v>
      </c>
      <c r="R3107" s="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288"/>
        <v>42241.429120370376</v>
      </c>
      <c r="L3108" s="12">
        <f t="shared" si="289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90"/>
        <v>4.1000000000000005</v>
      </c>
      <c r="R3108" s="7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288"/>
        <v>42128.814247685179</v>
      </c>
      <c r="L3109" s="12">
        <f t="shared" si="289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90"/>
        <v>19.762499999999999</v>
      </c>
      <c r="R3109" s="7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288"/>
        <v>42062.680486111116</v>
      </c>
      <c r="L3110" s="12">
        <f t="shared" si="289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90"/>
        <v>5.1999999999999998E-2</v>
      </c>
      <c r="R3110" s="7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288"/>
        <v>41844.125115740739</v>
      </c>
      <c r="L3111" s="12">
        <f t="shared" si="289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90"/>
        <v>25.030188679245285</v>
      </c>
      <c r="R3111" s="7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288"/>
        <v>42745.031469907408</v>
      </c>
      <c r="L3112" s="12">
        <f t="shared" si="289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90"/>
        <v>0.04</v>
      </c>
      <c r="R3112" s="7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288"/>
        <v>41885.595138888886</v>
      </c>
      <c r="L3113" s="12">
        <f t="shared" si="289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90"/>
        <v>26.640000000000004</v>
      </c>
      <c r="R3113" s="7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288"/>
        <v>42615.121921296297</v>
      </c>
      <c r="L3114" s="12">
        <f t="shared" si="289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90"/>
        <v>4.7363636363636363</v>
      </c>
      <c r="R3114" s="7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288"/>
        <v>42081.731273148151</v>
      </c>
      <c r="L3115" s="12">
        <f t="shared" si="289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90"/>
        <v>4.2435339894712749</v>
      </c>
      <c r="R3115" s="7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288"/>
        <v>41843.632523148146</v>
      </c>
      <c r="L3116" s="12">
        <f t="shared" si="289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90"/>
        <v>0</v>
      </c>
      <c r="R3116" s="7">
        <v>0</v>
      </c>
      <c r="S3116" t="str">
        <f t="shared" si="292"/>
        <v>theater</v>
      </c>
      <c r="T3116" t="str">
        <f t="shared" si="293"/>
        <v>spaces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288"/>
        <v>42496.447071759263</v>
      </c>
      <c r="L3117" s="12">
        <f t="shared" si="289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90"/>
        <v>3</v>
      </c>
      <c r="R3117" s="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288"/>
        <v>42081.515335648146</v>
      </c>
      <c r="L3118" s="12">
        <f t="shared" si="289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90"/>
        <v>57.333333333333336</v>
      </c>
      <c r="R3118" s="7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288"/>
        <v>42509.374537037031</v>
      </c>
      <c r="L3119" s="12">
        <f t="shared" si="289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90"/>
        <v>0.1</v>
      </c>
      <c r="R3119" s="7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288"/>
        <v>42534.649571759262</v>
      </c>
      <c r="L3120" s="12">
        <f t="shared" si="289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90"/>
        <v>0.31</v>
      </c>
      <c r="R3120" s="7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288"/>
        <v>42060.04550925926</v>
      </c>
      <c r="L3121" s="12">
        <f t="shared" si="289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90"/>
        <v>0.05</v>
      </c>
      <c r="R3121" s="7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288"/>
        <v>42435.942083333335</v>
      </c>
      <c r="L3122" s="12">
        <f t="shared" si="289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90"/>
        <v>9.8461538461538465E-3</v>
      </c>
      <c r="R3122" s="7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288"/>
        <v>41848.679803240739</v>
      </c>
      <c r="L3123" s="12">
        <f t="shared" si="289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90"/>
        <v>0.66666666666666674</v>
      </c>
      <c r="R3123" s="7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288"/>
        <v>42678.932083333333</v>
      </c>
      <c r="L3124" s="12">
        <f t="shared" si="289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90"/>
        <v>58.291457286432156</v>
      </c>
      <c r="R3124" s="7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288"/>
        <v>42530.993032407408</v>
      </c>
      <c r="L3125" s="12">
        <f t="shared" si="289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90"/>
        <v>68.153599999999997</v>
      </c>
      <c r="R3125" s="7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288"/>
        <v>41977.780104166668</v>
      </c>
      <c r="L3126" s="12">
        <f t="shared" si="289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90"/>
        <v>3.2499999999999999E-3</v>
      </c>
      <c r="R3126" s="7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288"/>
        <v>42346.20685185185</v>
      </c>
      <c r="L3127" s="12">
        <f t="shared" si="289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90"/>
        <v>0</v>
      </c>
      <c r="R3127" s="7">
        <v>0</v>
      </c>
      <c r="S3127" t="str">
        <f t="shared" si="292"/>
        <v>theater</v>
      </c>
      <c r="T3127" t="str">
        <f t="shared" si="293"/>
        <v>spaces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288"/>
        <v>42427.01807870371</v>
      </c>
      <c r="L3128" s="12">
        <f t="shared" si="289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90"/>
        <v>4.16</v>
      </c>
      <c r="R3128" s="7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288"/>
        <v>42034.856817129628</v>
      </c>
      <c r="L3129" s="12">
        <f t="shared" si="289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90"/>
        <v>0</v>
      </c>
      <c r="R3129" s="7">
        <v>0</v>
      </c>
      <c r="S3129" t="str">
        <f t="shared" si="292"/>
        <v>theater</v>
      </c>
      <c r="T3129" t="str">
        <f t="shared" si="293"/>
        <v>spaces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288"/>
        <v>42780.825706018513</v>
      </c>
      <c r="L3130" s="12">
        <f t="shared" si="289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90"/>
        <v>108.60666666666667</v>
      </c>
      <c r="R3130" s="7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288"/>
        <v>42803.842812499999</v>
      </c>
      <c r="L3131" s="12">
        <f t="shared" si="289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90"/>
        <v>0.8</v>
      </c>
      <c r="R3131" s="7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288"/>
        <v>42808.640231481477</v>
      </c>
      <c r="L3132" s="12">
        <f t="shared" si="289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90"/>
        <v>3.75</v>
      </c>
      <c r="R3132" s="7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288"/>
        <v>42803.579224537039</v>
      </c>
      <c r="L3133" s="12">
        <f t="shared" si="289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90"/>
        <v>15.731707317073171</v>
      </c>
      <c r="R3133" s="7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288"/>
        <v>42786.350231481483</v>
      </c>
      <c r="L3134" s="12">
        <f t="shared" si="289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90"/>
        <v>3.3333333333333333E-2</v>
      </c>
      <c r="R3134" s="7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288"/>
        <v>42788.565208333333</v>
      </c>
      <c r="L3135" s="12">
        <f t="shared" si="289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90"/>
        <v>108</v>
      </c>
      <c r="R3135" s="7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288"/>
        <v>42800.720127314817</v>
      </c>
      <c r="L3136" s="12">
        <f t="shared" si="289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90"/>
        <v>22.5</v>
      </c>
      <c r="R3136" s="7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288"/>
        <v>42807.151863425926</v>
      </c>
      <c r="L3137" s="12">
        <f t="shared" si="289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90"/>
        <v>20.849420849420849</v>
      </c>
      <c r="R3137" s="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288"/>
        <v>42789.462430555555</v>
      </c>
      <c r="L3138" s="12">
        <f t="shared" si="289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290"/>
        <v>127.8</v>
      </c>
      <c r="R3138" s="7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294">(((J3139/60)/60)/24)+DATE(1970,1,1)</f>
        <v>42807.885057870371</v>
      </c>
      <c r="L3139" s="12">
        <f t="shared" ref="L3139:L3202" si="295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296">E3139/D3139*100</f>
        <v>3.3333333333333335</v>
      </c>
      <c r="R3139" s="7">
        <f t="shared" ref="R3139:R3202" si="297">E3139/N3139</f>
        <v>50</v>
      </c>
      <c r="S3139" t="str">
        <f t="shared" ref="S3139:S3202" si="298">LEFT(P3139, SEARCH("/",P3139,1)-1)</f>
        <v>theater</v>
      </c>
      <c r="T3139" t="str">
        <f t="shared" ref="T3139:T3202" si="299">RIGHT(P3139,LEN(P3139)-SEARCH("/",P3139,SEARCH("/",P3139,1)))</f>
        <v>plays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294"/>
        <v>42809.645914351851</v>
      </c>
      <c r="L3140" s="12">
        <f t="shared" si="295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6"/>
        <v>0</v>
      </c>
      <c r="R3140" s="7">
        <v>0</v>
      </c>
      <c r="S3140" t="str">
        <f t="shared" si="298"/>
        <v>theater</v>
      </c>
      <c r="T3140" t="str">
        <f t="shared" si="299"/>
        <v>plays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294"/>
        <v>42785.270370370374</v>
      </c>
      <c r="L3141" s="12">
        <f t="shared" si="295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6"/>
        <v>5.4</v>
      </c>
      <c r="R3141" s="7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294"/>
        <v>42802.718784722223</v>
      </c>
      <c r="L3142" s="12">
        <f t="shared" si="295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6"/>
        <v>0.96</v>
      </c>
      <c r="R3142" s="7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294"/>
        <v>42800.753333333334</v>
      </c>
      <c r="L3143" s="12">
        <f t="shared" si="295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6"/>
        <v>51.6</v>
      </c>
      <c r="R3143" s="7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294"/>
        <v>42783.513182870374</v>
      </c>
      <c r="L3144" s="12">
        <f t="shared" si="295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6"/>
        <v>1.6363636363636365</v>
      </c>
      <c r="R3144" s="7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294"/>
        <v>42808.358287037037</v>
      </c>
      <c r="L3145" s="12">
        <f t="shared" si="295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6"/>
        <v>0</v>
      </c>
      <c r="R3145" s="7">
        <v>0</v>
      </c>
      <c r="S3145" t="str">
        <f t="shared" si="298"/>
        <v>theater</v>
      </c>
      <c r="T3145" t="str">
        <f t="shared" si="299"/>
        <v>plays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294"/>
        <v>42796.538275462968</v>
      </c>
      <c r="L3146" s="12">
        <f t="shared" si="295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6"/>
        <v>75.400000000000006</v>
      </c>
      <c r="R3146" s="7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294"/>
        <v>42762.040902777779</v>
      </c>
      <c r="L3147" s="12">
        <f t="shared" si="295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6"/>
        <v>0</v>
      </c>
      <c r="R3147" s="7">
        <v>0</v>
      </c>
      <c r="S3147" t="str">
        <f t="shared" si="298"/>
        <v>theater</v>
      </c>
      <c r="T3147" t="str">
        <f t="shared" si="299"/>
        <v>plays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294"/>
        <v>42796.682476851856</v>
      </c>
      <c r="L3148" s="12">
        <f t="shared" si="295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6"/>
        <v>10.5</v>
      </c>
      <c r="R3148" s="7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294"/>
        <v>41909.969386574077</v>
      </c>
      <c r="L3149" s="12">
        <f t="shared" si="295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6"/>
        <v>117.52499999999999</v>
      </c>
      <c r="R3149" s="7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294"/>
        <v>41891.665324074071</v>
      </c>
      <c r="L3150" s="12">
        <f t="shared" si="295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6"/>
        <v>131.16666666666669</v>
      </c>
      <c r="R3150" s="7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294"/>
        <v>41226.017361111109</v>
      </c>
      <c r="L3151" s="12">
        <f t="shared" si="295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6"/>
        <v>104</v>
      </c>
      <c r="R3151" s="7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294"/>
        <v>40478.263923611114</v>
      </c>
      <c r="L3152" s="12">
        <f t="shared" si="295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6"/>
        <v>101</v>
      </c>
      <c r="R3152" s="7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294"/>
        <v>41862.83997685185</v>
      </c>
      <c r="L3153" s="12">
        <f t="shared" si="295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6"/>
        <v>100.4</v>
      </c>
      <c r="R3153" s="7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294"/>
        <v>41550.867673611108</v>
      </c>
      <c r="L3154" s="12">
        <f t="shared" si="295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6"/>
        <v>105.95454545454545</v>
      </c>
      <c r="R3154" s="7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294"/>
        <v>40633.154363425929</v>
      </c>
      <c r="L3155" s="12">
        <f t="shared" si="295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6"/>
        <v>335.58333333333337</v>
      </c>
      <c r="R3155" s="7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294"/>
        <v>40970.875671296293</v>
      </c>
      <c r="L3156" s="12">
        <f t="shared" si="295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6"/>
        <v>112.92857142857142</v>
      </c>
      <c r="R3156" s="7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294"/>
        <v>41233.499131944445</v>
      </c>
      <c r="L3157" s="12">
        <f t="shared" si="295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6"/>
        <v>188.50460000000001</v>
      </c>
      <c r="R3157" s="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294"/>
        <v>41026.953055555554</v>
      </c>
      <c r="L3158" s="12">
        <f t="shared" si="295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6"/>
        <v>101.81818181818181</v>
      </c>
      <c r="R3158" s="7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294"/>
        <v>41829.788252314815</v>
      </c>
      <c r="L3159" s="12">
        <f t="shared" si="295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6"/>
        <v>101</v>
      </c>
      <c r="R3159" s="7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294"/>
        <v>41447.839722222219</v>
      </c>
      <c r="L3160" s="12">
        <f t="shared" si="295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6"/>
        <v>113.99999999999999</v>
      </c>
      <c r="R3160" s="7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294"/>
        <v>40884.066678240742</v>
      </c>
      <c r="L3161" s="12">
        <f t="shared" si="295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6"/>
        <v>133.48133333333334</v>
      </c>
      <c r="R3161" s="7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294"/>
        <v>41841.26489583333</v>
      </c>
      <c r="L3162" s="12">
        <f t="shared" si="295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6"/>
        <v>101.53333333333335</v>
      </c>
      <c r="R3162" s="7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294"/>
        <v>41897.536134259259</v>
      </c>
      <c r="L3163" s="12">
        <f t="shared" si="295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6"/>
        <v>105.1</v>
      </c>
      <c r="R3163" s="7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294"/>
        <v>41799.685902777775</v>
      </c>
      <c r="L3164" s="12">
        <f t="shared" si="295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6"/>
        <v>127.15</v>
      </c>
      <c r="R3164" s="7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294"/>
        <v>41775.753761574073</v>
      </c>
      <c r="L3165" s="12">
        <f t="shared" si="295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6"/>
        <v>111.15384615384616</v>
      </c>
      <c r="R3165" s="7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294"/>
        <v>41766.80572916667</v>
      </c>
      <c r="L3166" s="12">
        <f t="shared" si="295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6"/>
        <v>106.76</v>
      </c>
      <c r="R3166" s="7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294"/>
        <v>40644.159259259257</v>
      </c>
      <c r="L3167" s="12">
        <f t="shared" si="295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6"/>
        <v>162.66666666666666</v>
      </c>
      <c r="R3167" s="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294"/>
        <v>41940.69158564815</v>
      </c>
      <c r="L3168" s="12">
        <f t="shared" si="295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6"/>
        <v>160.22808571428573</v>
      </c>
      <c r="R3168" s="7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294"/>
        <v>41839.175706018519</v>
      </c>
      <c r="L3169" s="12">
        <f t="shared" si="295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6"/>
        <v>116.16666666666666</v>
      </c>
      <c r="R3169" s="7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294"/>
        <v>41772.105937500004</v>
      </c>
      <c r="L3170" s="12">
        <f t="shared" si="295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6"/>
        <v>124.2</v>
      </c>
      <c r="R3170" s="7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294"/>
        <v>41591.737974537034</v>
      </c>
      <c r="L3171" s="12">
        <f t="shared" si="295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6"/>
        <v>103.01249999999999</v>
      </c>
      <c r="R3171" s="7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294"/>
        <v>41789.080370370371</v>
      </c>
      <c r="L3172" s="12">
        <f t="shared" si="295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6"/>
        <v>112.25</v>
      </c>
      <c r="R3172" s="7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294"/>
        <v>42466.608310185184</v>
      </c>
      <c r="L3173" s="12">
        <f t="shared" si="295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6"/>
        <v>108.8142857142857</v>
      </c>
      <c r="R3173" s="7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294"/>
        <v>40923.729953703703</v>
      </c>
      <c r="L3174" s="12">
        <f t="shared" si="295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6"/>
        <v>114.99999999999999</v>
      </c>
      <c r="R3174" s="7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294"/>
        <v>41878.878379629627</v>
      </c>
      <c r="L3175" s="12">
        <f t="shared" si="295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6"/>
        <v>103</v>
      </c>
      <c r="R3175" s="7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294"/>
        <v>41862.864675925928</v>
      </c>
      <c r="L3176" s="12">
        <f t="shared" si="295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6"/>
        <v>101.13333333333334</v>
      </c>
      <c r="R3176" s="7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294"/>
        <v>40531.886886574073</v>
      </c>
      <c r="L3177" s="12">
        <f t="shared" si="295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6"/>
        <v>109.55999999999999</v>
      </c>
      <c r="R3177" s="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294"/>
        <v>41477.930914351848</v>
      </c>
      <c r="L3178" s="12">
        <f t="shared" si="295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6"/>
        <v>114.8421052631579</v>
      </c>
      <c r="R3178" s="7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294"/>
        <v>41781.666770833333</v>
      </c>
      <c r="L3179" s="12">
        <f t="shared" si="295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6"/>
        <v>117.39999999999999</v>
      </c>
      <c r="R3179" s="7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294"/>
        <v>41806.605034722219</v>
      </c>
      <c r="L3180" s="12">
        <f t="shared" si="295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6"/>
        <v>171.73333333333335</v>
      </c>
      <c r="R3180" s="7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294"/>
        <v>41375.702210648145</v>
      </c>
      <c r="L3181" s="12">
        <f t="shared" si="295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6"/>
        <v>114.16238095238094</v>
      </c>
      <c r="R3181" s="7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294"/>
        <v>41780.412604166668</v>
      </c>
      <c r="L3182" s="12">
        <f t="shared" si="295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6"/>
        <v>119.75</v>
      </c>
      <c r="R3182" s="7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294"/>
        <v>41779.310034722221</v>
      </c>
      <c r="L3183" s="12">
        <f t="shared" si="295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6"/>
        <v>109.00000000000001</v>
      </c>
      <c r="R3183" s="7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294"/>
        <v>40883.949317129627</v>
      </c>
      <c r="L3184" s="12">
        <f t="shared" si="295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6"/>
        <v>100.88571428571429</v>
      </c>
      <c r="R3184" s="7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294"/>
        <v>41491.79478009259</v>
      </c>
      <c r="L3185" s="12">
        <f t="shared" si="295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6"/>
        <v>109.00000000000001</v>
      </c>
      <c r="R3185" s="7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294"/>
        <v>41791.993414351848</v>
      </c>
      <c r="L3186" s="12">
        <f t="shared" si="295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6"/>
        <v>107.20930232558139</v>
      </c>
      <c r="R3186" s="7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294"/>
        <v>41829.977326388893</v>
      </c>
      <c r="L3187" s="12">
        <f t="shared" si="295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6"/>
        <v>100</v>
      </c>
      <c r="R3187" s="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294"/>
        <v>41868.924050925925</v>
      </c>
      <c r="L3188" s="12">
        <f t="shared" si="295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6"/>
        <v>102.18750000000001</v>
      </c>
      <c r="R3188" s="7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294"/>
        <v>41835.666354166664</v>
      </c>
      <c r="L3189" s="12">
        <f t="shared" si="295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6"/>
        <v>116.29333333333334</v>
      </c>
      <c r="R3189" s="7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294"/>
        <v>42144.415532407409</v>
      </c>
      <c r="L3190" s="12">
        <f t="shared" si="295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6"/>
        <v>65</v>
      </c>
      <c r="R3190" s="7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294"/>
        <v>42118.346435185187</v>
      </c>
      <c r="L3191" s="12">
        <f t="shared" si="295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6"/>
        <v>12.327272727272726</v>
      </c>
      <c r="R3191" s="7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294"/>
        <v>42683.151331018518</v>
      </c>
      <c r="L3192" s="12">
        <f t="shared" si="295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6"/>
        <v>0</v>
      </c>
      <c r="R3192" s="7">
        <v>0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294"/>
        <v>42538.755428240736</v>
      </c>
      <c r="L3193" s="12">
        <f t="shared" si="295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6"/>
        <v>4.0266666666666664</v>
      </c>
      <c r="R3193" s="7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294"/>
        <v>42018.94049768518</v>
      </c>
      <c r="L3194" s="12">
        <f t="shared" si="295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6"/>
        <v>1.02</v>
      </c>
      <c r="R3194" s="7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294"/>
        <v>42010.968240740738</v>
      </c>
      <c r="L3195" s="12">
        <f t="shared" si="295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6"/>
        <v>11.74</v>
      </c>
      <c r="R3195" s="7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294"/>
        <v>42182.062476851846</v>
      </c>
      <c r="L3196" s="12">
        <f t="shared" si="295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6"/>
        <v>0</v>
      </c>
      <c r="R3196" s="7">
        <v>0</v>
      </c>
      <c r="S3196" t="str">
        <f t="shared" si="298"/>
        <v>theater</v>
      </c>
      <c r="T3196" t="str">
        <f t="shared" si="299"/>
        <v>musical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294"/>
        <v>42017.594236111108</v>
      </c>
      <c r="L3197" s="12">
        <f t="shared" si="295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6"/>
        <v>59.142857142857139</v>
      </c>
      <c r="R3197" s="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294"/>
        <v>42157.598090277781</v>
      </c>
      <c r="L3198" s="12">
        <f t="shared" si="295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6"/>
        <v>0.06</v>
      </c>
      <c r="R3198" s="7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294"/>
        <v>42009.493263888886</v>
      </c>
      <c r="L3199" s="12">
        <f t="shared" si="295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6"/>
        <v>11.450000000000001</v>
      </c>
      <c r="R3199" s="7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294"/>
        <v>42013.424502314811</v>
      </c>
      <c r="L3200" s="12">
        <f t="shared" si="295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6"/>
        <v>0.36666666666666664</v>
      </c>
      <c r="R3200" s="7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294"/>
        <v>41858.761782407404</v>
      </c>
      <c r="L3201" s="12">
        <f t="shared" si="295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6"/>
        <v>52.16</v>
      </c>
      <c r="R3201" s="7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294"/>
        <v>42460.320613425924</v>
      </c>
      <c r="L3202" s="12">
        <f t="shared" si="295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296"/>
        <v>2E-3</v>
      </c>
      <c r="R3202" s="7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300">(((J3203/60)/60)/24)+DATE(1970,1,1)</f>
        <v>41861.767094907409</v>
      </c>
      <c r="L3203" s="12">
        <f t="shared" ref="L3203:L3266" si="3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302">E3203/D3203*100</f>
        <v>1.25</v>
      </c>
      <c r="R3203" s="7">
        <f t="shared" ref="R3203:R3266" si="303">E3203/N3203</f>
        <v>12.5</v>
      </c>
      <c r="S3203" t="str">
        <f t="shared" ref="S3203:S3266" si="304">LEFT(P3203, SEARCH("/",P3203,1)-1)</f>
        <v>theater</v>
      </c>
      <c r="T3203" t="str">
        <f t="shared" ref="T3203:T3266" si="305">RIGHT(P3203,LEN(P3203)-SEARCH("/",P3203,SEARCH("/",P3203,1)))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300"/>
        <v>42293.853541666671</v>
      </c>
      <c r="L3204" s="12">
        <f t="shared" si="3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2"/>
        <v>54.52</v>
      </c>
      <c r="R3204" s="7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300"/>
        <v>42242.988680555558</v>
      </c>
      <c r="L3205" s="12">
        <f t="shared" si="3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2"/>
        <v>25</v>
      </c>
      <c r="R3205" s="7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300"/>
        <v>42172.686099537037</v>
      </c>
      <c r="L3206" s="12">
        <f t="shared" si="3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2"/>
        <v>0</v>
      </c>
      <c r="R3206" s="7">
        <v>0</v>
      </c>
      <c r="S3206" t="str">
        <f t="shared" si="304"/>
        <v>theater</v>
      </c>
      <c r="T3206" t="str">
        <f t="shared" si="305"/>
        <v>musical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300"/>
        <v>42095.374675925923</v>
      </c>
      <c r="L3207" s="12">
        <f t="shared" si="3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2"/>
        <v>3.4125000000000001</v>
      </c>
      <c r="R3207" s="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300"/>
        <v>42236.276053240741</v>
      </c>
      <c r="L3208" s="12">
        <f t="shared" si="3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2"/>
        <v>0</v>
      </c>
      <c r="R3208" s="7">
        <v>0</v>
      </c>
      <c r="S3208" t="str">
        <f t="shared" si="304"/>
        <v>theater</v>
      </c>
      <c r="T3208" t="str">
        <f t="shared" si="305"/>
        <v>musical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300"/>
        <v>42057.277858796297</v>
      </c>
      <c r="L3209" s="12">
        <f t="shared" si="3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2"/>
        <v>46.36363636363636</v>
      </c>
      <c r="R3209" s="7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300"/>
        <v>41827.605057870373</v>
      </c>
      <c r="L3210" s="12">
        <f t="shared" si="3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2"/>
        <v>103.49999999999999</v>
      </c>
      <c r="R3210" s="7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300"/>
        <v>41778.637245370373</v>
      </c>
      <c r="L3211" s="12">
        <f t="shared" si="3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2"/>
        <v>119.32315789473684</v>
      </c>
      <c r="R3211" s="7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300"/>
        <v>41013.936562499999</v>
      </c>
      <c r="L3212" s="12">
        <f t="shared" si="3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2"/>
        <v>125.76666666666667</v>
      </c>
      <c r="R3212" s="7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300"/>
        <v>41834.586574074077</v>
      </c>
      <c r="L3213" s="12">
        <f t="shared" si="3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2"/>
        <v>119.74347826086958</v>
      </c>
      <c r="R3213" s="7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300"/>
        <v>41829.795729166668</v>
      </c>
      <c r="L3214" s="12">
        <f t="shared" si="3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2"/>
        <v>126.25</v>
      </c>
      <c r="R3214" s="7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300"/>
        <v>42171.763414351852</v>
      </c>
      <c r="L3215" s="12">
        <f t="shared" si="3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2"/>
        <v>100.11666666666667</v>
      </c>
      <c r="R3215" s="7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300"/>
        <v>42337.792511574073</v>
      </c>
      <c r="L3216" s="12">
        <f t="shared" si="3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2"/>
        <v>102.13333333333334</v>
      </c>
      <c r="R3216" s="7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300"/>
        <v>42219.665173611109</v>
      </c>
      <c r="L3217" s="12">
        <f t="shared" si="3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2"/>
        <v>100.35142857142858</v>
      </c>
      <c r="R3217" s="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300"/>
        <v>42165.462627314817</v>
      </c>
      <c r="L3218" s="12">
        <f t="shared" si="3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2"/>
        <v>100.05</v>
      </c>
      <c r="R3218" s="7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300"/>
        <v>42648.546111111107</v>
      </c>
      <c r="L3219" s="12">
        <f t="shared" si="3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2"/>
        <v>116.02222222222223</v>
      </c>
      <c r="R3219" s="7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300"/>
        <v>41971.002152777779</v>
      </c>
      <c r="L3220" s="12">
        <f t="shared" si="301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2"/>
        <v>102.1</v>
      </c>
      <c r="R3220" s="7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300"/>
        <v>42050.983182870375</v>
      </c>
      <c r="L3221" s="12">
        <f t="shared" si="3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2"/>
        <v>100.11000000000001</v>
      </c>
      <c r="R3221" s="7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300"/>
        <v>42772.833379629628</v>
      </c>
      <c r="L3222" s="12">
        <f t="shared" si="301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2"/>
        <v>100.84</v>
      </c>
      <c r="R3222" s="7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300"/>
        <v>42155.696793981479</v>
      </c>
      <c r="L3223" s="12">
        <f t="shared" si="3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2"/>
        <v>103.42499999999998</v>
      </c>
      <c r="R3223" s="7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300"/>
        <v>42270.582141203704</v>
      </c>
      <c r="L3224" s="12">
        <f t="shared" si="3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2"/>
        <v>124.8</v>
      </c>
      <c r="R3224" s="7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300"/>
        <v>42206.835370370376</v>
      </c>
      <c r="L3225" s="12">
        <f t="shared" si="3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2"/>
        <v>109.51612903225806</v>
      </c>
      <c r="R3225" s="7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300"/>
        <v>42697.850844907407</v>
      </c>
      <c r="L3226" s="12">
        <f t="shared" si="3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2"/>
        <v>102.03333333333333</v>
      </c>
      <c r="R3226" s="7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300"/>
        <v>42503.559467592597</v>
      </c>
      <c r="L3227" s="12">
        <f t="shared" si="301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2"/>
        <v>102.35000000000001</v>
      </c>
      <c r="R3227" s="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300"/>
        <v>42277.583472222221</v>
      </c>
      <c r="L3228" s="12">
        <f t="shared" si="3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2"/>
        <v>104.16666666666667</v>
      </c>
      <c r="R3228" s="7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300"/>
        <v>42722.882361111115</v>
      </c>
      <c r="L3229" s="12">
        <f t="shared" si="3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2"/>
        <v>125</v>
      </c>
      <c r="R3229" s="7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300"/>
        <v>42323.70930555556</v>
      </c>
      <c r="L3230" s="12">
        <f t="shared" si="3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2"/>
        <v>102.34285714285714</v>
      </c>
      <c r="R3230" s="7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300"/>
        <v>41933.291643518518</v>
      </c>
      <c r="L3231" s="12">
        <f t="shared" si="3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2"/>
        <v>107.86500000000001</v>
      </c>
      <c r="R3231" s="7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300"/>
        <v>41898.168125000004</v>
      </c>
      <c r="L3232" s="12">
        <f t="shared" si="3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2"/>
        <v>109.88461538461539</v>
      </c>
      <c r="R3232" s="7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300"/>
        <v>42446.943831018521</v>
      </c>
      <c r="L3233" s="12">
        <f t="shared" si="3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2"/>
        <v>161</v>
      </c>
      <c r="R3233" s="7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300"/>
        <v>42463.81385416667</v>
      </c>
      <c r="L3234" s="12">
        <f t="shared" si="3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2"/>
        <v>131.20000000000002</v>
      </c>
      <c r="R3234" s="7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300"/>
        <v>42766.805034722223</v>
      </c>
      <c r="L3235" s="12">
        <f t="shared" si="3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2"/>
        <v>118.8</v>
      </c>
      <c r="R3235" s="7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300"/>
        <v>42734.789444444439</v>
      </c>
      <c r="L3236" s="12">
        <f t="shared" si="3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2"/>
        <v>100.39275000000001</v>
      </c>
      <c r="R3236" s="7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300"/>
        <v>42522.347812499997</v>
      </c>
      <c r="L3237" s="12">
        <f t="shared" si="3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2"/>
        <v>103.20666666666666</v>
      </c>
      <c r="R3237" s="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300"/>
        <v>42702.917048611111</v>
      </c>
      <c r="L3238" s="12">
        <f t="shared" si="3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2"/>
        <v>100.6</v>
      </c>
      <c r="R3238" s="7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300"/>
        <v>42252.474351851852</v>
      </c>
      <c r="L3239" s="12">
        <f t="shared" si="3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2"/>
        <v>100.78754285714287</v>
      </c>
      <c r="R3239" s="7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300"/>
        <v>42156.510393518518</v>
      </c>
      <c r="L3240" s="12">
        <f t="shared" si="3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2"/>
        <v>112.32142857142857</v>
      </c>
      <c r="R3240" s="7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300"/>
        <v>42278.089039351849</v>
      </c>
      <c r="L3241" s="12">
        <f t="shared" si="3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2"/>
        <v>105.91914022517912</v>
      </c>
      <c r="R3241" s="7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300"/>
        <v>42754.693842592591</v>
      </c>
      <c r="L3242" s="12">
        <f t="shared" si="3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2"/>
        <v>100.56666666666668</v>
      </c>
      <c r="R3242" s="7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300"/>
        <v>41893.324884259258</v>
      </c>
      <c r="L3243" s="12">
        <f t="shared" si="3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2"/>
        <v>115.30588235294117</v>
      </c>
      <c r="R3243" s="7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300"/>
        <v>41871.755694444444</v>
      </c>
      <c r="L3244" s="12">
        <f t="shared" si="3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2"/>
        <v>127.30419999999999</v>
      </c>
      <c r="R3244" s="7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300"/>
        <v>42262.096782407403</v>
      </c>
      <c r="L3245" s="12">
        <f t="shared" si="301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2"/>
        <v>102.83750000000001</v>
      </c>
      <c r="R3245" s="7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300"/>
        <v>42675.694236111114</v>
      </c>
      <c r="L3246" s="12">
        <f t="shared" si="3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2"/>
        <v>102.9375</v>
      </c>
      <c r="R3246" s="7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300"/>
        <v>42135.60020833333</v>
      </c>
      <c r="L3247" s="12">
        <f t="shared" si="3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2"/>
        <v>104.3047619047619</v>
      </c>
      <c r="R3247" s="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300"/>
        <v>42230.472222222219</v>
      </c>
      <c r="L3248" s="12">
        <f t="shared" si="3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2"/>
        <v>111.22000000000001</v>
      </c>
      <c r="R3248" s="7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300"/>
        <v>42167.434166666666</v>
      </c>
      <c r="L3249" s="12">
        <f t="shared" si="3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2"/>
        <v>105.86</v>
      </c>
      <c r="R3249" s="7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300"/>
        <v>42068.888391203705</v>
      </c>
      <c r="L3250" s="12">
        <f t="shared" si="3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2"/>
        <v>100.79166666666666</v>
      </c>
      <c r="R3250" s="7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300"/>
        <v>42145.746689814812</v>
      </c>
      <c r="L3251" s="12">
        <f t="shared" si="3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2"/>
        <v>104.92727272727274</v>
      </c>
      <c r="R3251" s="7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300"/>
        <v>41918.742175925923</v>
      </c>
      <c r="L3252" s="12">
        <f t="shared" si="3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2"/>
        <v>101.55199999999999</v>
      </c>
      <c r="R3252" s="7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300"/>
        <v>42146.731087962966</v>
      </c>
      <c r="L3253" s="12">
        <f t="shared" si="3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2"/>
        <v>110.73333333333333</v>
      </c>
      <c r="R3253" s="7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300"/>
        <v>42590.472685185188</v>
      </c>
      <c r="L3254" s="12">
        <f t="shared" si="3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2"/>
        <v>127.82222222222221</v>
      </c>
      <c r="R3254" s="7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300"/>
        <v>42602.576712962968</v>
      </c>
      <c r="L3255" s="12">
        <f t="shared" si="3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2"/>
        <v>101.82500000000002</v>
      </c>
      <c r="R3255" s="7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300"/>
        <v>42059.085752314815</v>
      </c>
      <c r="L3256" s="12">
        <f t="shared" si="3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2"/>
        <v>101.25769230769231</v>
      </c>
      <c r="R3256" s="7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300"/>
        <v>41889.768229166664</v>
      </c>
      <c r="L3257" s="12">
        <f t="shared" si="3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2"/>
        <v>175</v>
      </c>
      <c r="R3257" s="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300"/>
        <v>42144.573807870373</v>
      </c>
      <c r="L3258" s="12">
        <f t="shared" si="3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2"/>
        <v>128.06</v>
      </c>
      <c r="R3258" s="7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300"/>
        <v>42758.559629629628</v>
      </c>
      <c r="L3259" s="12">
        <f t="shared" si="3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2"/>
        <v>106.29949999999999</v>
      </c>
      <c r="R3259" s="7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300"/>
        <v>41982.887280092589</v>
      </c>
      <c r="L3260" s="12">
        <f t="shared" si="3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2"/>
        <v>105.21428571428571</v>
      </c>
      <c r="R3260" s="7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300"/>
        <v>42614.760937500003</v>
      </c>
      <c r="L3261" s="12">
        <f t="shared" si="3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2"/>
        <v>106.16782608695652</v>
      </c>
      <c r="R3261" s="7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300"/>
        <v>42303.672662037032</v>
      </c>
      <c r="L3262" s="12">
        <f t="shared" si="3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2"/>
        <v>109.24000000000001</v>
      </c>
      <c r="R3262" s="7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300"/>
        <v>42171.725416666668</v>
      </c>
      <c r="L3263" s="12">
        <f t="shared" si="3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2"/>
        <v>100.45454545454547</v>
      </c>
      <c r="R3263" s="7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300"/>
        <v>41964.315532407403</v>
      </c>
      <c r="L3264" s="12">
        <f t="shared" si="3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2"/>
        <v>103.04098360655738</v>
      </c>
      <c r="R3264" s="7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300"/>
        <v>42284.516064814816</v>
      </c>
      <c r="L3265" s="12">
        <f t="shared" si="301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2"/>
        <v>112.1664</v>
      </c>
      <c r="R3265" s="7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300"/>
        <v>42016.800208333334</v>
      </c>
      <c r="L3266" s="12">
        <f t="shared" si="3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302"/>
        <v>103</v>
      </c>
      <c r="R3266" s="7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306">(((J3267/60)/60)/24)+DATE(1970,1,1)</f>
        <v>42311.711979166663</v>
      </c>
      <c r="L3267" s="12">
        <f t="shared" ref="L3267:L3330" si="307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308">E3267/D3267*100</f>
        <v>164</v>
      </c>
      <c r="R3267" s="7">
        <f t="shared" ref="R3267:R3330" si="309">E3267/N3267</f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RIGHT(P3267,LEN(P3267)-SEARCH("/",P3267,SEARCH("/",P3267,1)))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306"/>
        <v>42136.536134259266</v>
      </c>
      <c r="L3268" s="12">
        <f t="shared" si="307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8"/>
        <v>131.28333333333333</v>
      </c>
      <c r="R3268" s="7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306"/>
        <v>42172.757638888885</v>
      </c>
      <c r="L3269" s="12">
        <f t="shared" si="3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8"/>
        <v>102.1</v>
      </c>
      <c r="R3269" s="7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306"/>
        <v>42590.90425925926</v>
      </c>
      <c r="L3270" s="12">
        <f t="shared" si="3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8"/>
        <v>128</v>
      </c>
      <c r="R3270" s="7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306"/>
        <v>42137.395798611105</v>
      </c>
      <c r="L3271" s="12">
        <f t="shared" si="3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8"/>
        <v>101.49999999999999</v>
      </c>
      <c r="R3271" s="7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306"/>
        <v>42167.533159722225</v>
      </c>
      <c r="L3272" s="12">
        <f t="shared" si="3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8"/>
        <v>101.66666666666666</v>
      </c>
      <c r="R3272" s="7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306"/>
        <v>41915.437210648146</v>
      </c>
      <c r="L3273" s="12">
        <f t="shared" si="3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8"/>
        <v>130</v>
      </c>
      <c r="R3273" s="7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306"/>
        <v>42284.500104166669</v>
      </c>
      <c r="L3274" s="12">
        <f t="shared" si="3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8"/>
        <v>154.43</v>
      </c>
      <c r="R3274" s="7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306"/>
        <v>42611.801412037035</v>
      </c>
      <c r="L3275" s="12">
        <f t="shared" si="3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8"/>
        <v>107.4</v>
      </c>
      <c r="R3275" s="7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306"/>
        <v>42400.704537037032</v>
      </c>
      <c r="L3276" s="12">
        <f t="shared" si="307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8"/>
        <v>101.32258064516128</v>
      </c>
      <c r="R3276" s="7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306"/>
        <v>42017.88045138889</v>
      </c>
      <c r="L3277" s="12">
        <f t="shared" si="307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8"/>
        <v>100.27777777777777</v>
      </c>
      <c r="R3277" s="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306"/>
        <v>42426.949988425928</v>
      </c>
      <c r="L3278" s="12">
        <f t="shared" si="3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8"/>
        <v>116.84444444444443</v>
      </c>
      <c r="R3278" s="7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306"/>
        <v>41931.682939814818</v>
      </c>
      <c r="L3279" s="12">
        <f t="shared" si="3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8"/>
        <v>108.60000000000001</v>
      </c>
      <c r="R3279" s="7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306"/>
        <v>42124.848414351851</v>
      </c>
      <c r="L3280" s="12">
        <f t="shared" si="3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8"/>
        <v>103.4</v>
      </c>
      <c r="R3280" s="7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306"/>
        <v>42431.102534722217</v>
      </c>
      <c r="L3281" s="12">
        <f t="shared" si="3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8"/>
        <v>114.27586206896552</v>
      </c>
      <c r="R3281" s="7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306"/>
        <v>42121.756921296299</v>
      </c>
      <c r="L3282" s="12">
        <f t="shared" si="3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8"/>
        <v>103</v>
      </c>
      <c r="R3282" s="7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306"/>
        <v>42219.019733796296</v>
      </c>
      <c r="L3283" s="12">
        <f t="shared" si="3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8"/>
        <v>121.6</v>
      </c>
      <c r="R3283" s="7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306"/>
        <v>42445.19430555556</v>
      </c>
      <c r="L3284" s="12">
        <f t="shared" si="3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8"/>
        <v>102.6467741935484</v>
      </c>
      <c r="R3284" s="7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306"/>
        <v>42379.74418981481</v>
      </c>
      <c r="L3285" s="12">
        <f t="shared" si="307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8"/>
        <v>104.75000000000001</v>
      </c>
      <c r="R3285" s="7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306"/>
        <v>42380.884872685187</v>
      </c>
      <c r="L3286" s="12">
        <f t="shared" si="3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8"/>
        <v>101.6</v>
      </c>
      <c r="R3286" s="7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306"/>
        <v>42762.942430555559</v>
      </c>
      <c r="L3287" s="12">
        <f t="shared" si="3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8"/>
        <v>112.10242048409683</v>
      </c>
      <c r="R3287" s="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306"/>
        <v>42567.840069444443</v>
      </c>
      <c r="L3288" s="12">
        <f t="shared" si="3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8"/>
        <v>101.76666666666667</v>
      </c>
      <c r="R3288" s="7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306"/>
        <v>42311.750324074077</v>
      </c>
      <c r="L3289" s="12">
        <f t="shared" si="3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8"/>
        <v>100</v>
      </c>
      <c r="R3289" s="7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306"/>
        <v>42505.774479166663</v>
      </c>
      <c r="L3290" s="12">
        <f t="shared" si="3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8"/>
        <v>100.26489999999998</v>
      </c>
      <c r="R3290" s="7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306"/>
        <v>42758.368078703701</v>
      </c>
      <c r="L3291" s="12">
        <f t="shared" si="3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8"/>
        <v>133.04200000000003</v>
      </c>
      <c r="R3291" s="7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306"/>
        <v>42775.51494212963</v>
      </c>
      <c r="L3292" s="12">
        <f t="shared" si="3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8"/>
        <v>121.2</v>
      </c>
      <c r="R3292" s="7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306"/>
        <v>42232.702546296292</v>
      </c>
      <c r="L3293" s="12">
        <f t="shared" si="3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8"/>
        <v>113.99999999999999</v>
      </c>
      <c r="R3293" s="7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306"/>
        <v>42282.770231481481</v>
      </c>
      <c r="L3294" s="12">
        <f t="shared" si="3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8"/>
        <v>286.13861386138615</v>
      </c>
      <c r="R3294" s="7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306"/>
        <v>42768.425370370373</v>
      </c>
      <c r="L3295" s="12">
        <f t="shared" si="3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8"/>
        <v>170.44444444444446</v>
      </c>
      <c r="R3295" s="7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306"/>
        <v>42141.541134259256</v>
      </c>
      <c r="L3296" s="12">
        <f t="shared" si="3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8"/>
        <v>118.33333333333333</v>
      </c>
      <c r="R3296" s="7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306"/>
        <v>42609.442465277782</v>
      </c>
      <c r="L3297" s="12">
        <f t="shared" si="3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8"/>
        <v>102.85857142857142</v>
      </c>
      <c r="R3297" s="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306"/>
        <v>42309.756620370375</v>
      </c>
      <c r="L3298" s="12">
        <f t="shared" si="3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8"/>
        <v>144.06666666666666</v>
      </c>
      <c r="R3298" s="7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306"/>
        <v>42193.771481481483</v>
      </c>
      <c r="L3299" s="12">
        <f t="shared" si="3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8"/>
        <v>100.07272727272726</v>
      </c>
      <c r="R3299" s="7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306"/>
        <v>42239.957962962959</v>
      </c>
      <c r="L3300" s="12">
        <f t="shared" si="307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8"/>
        <v>101.73</v>
      </c>
      <c r="R3300" s="7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306"/>
        <v>42261.917395833334</v>
      </c>
      <c r="L3301" s="12">
        <f t="shared" si="3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8"/>
        <v>116.19999999999999</v>
      </c>
      <c r="R3301" s="7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306"/>
        <v>42102.743773148148</v>
      </c>
      <c r="L3302" s="12">
        <f t="shared" si="3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8"/>
        <v>136.16666666666666</v>
      </c>
      <c r="R3302" s="7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306"/>
        <v>42538.73583333334</v>
      </c>
      <c r="L3303" s="12">
        <f t="shared" si="3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8"/>
        <v>133.46666666666667</v>
      </c>
      <c r="R3303" s="7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306"/>
        <v>42681.35157407407</v>
      </c>
      <c r="L3304" s="12">
        <f t="shared" si="3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8"/>
        <v>103.39285714285715</v>
      </c>
      <c r="R3304" s="7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306"/>
        <v>42056.65143518518</v>
      </c>
      <c r="L3305" s="12">
        <f t="shared" si="3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8"/>
        <v>115.88888888888889</v>
      </c>
      <c r="R3305" s="7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306"/>
        <v>42696.624444444446</v>
      </c>
      <c r="L3306" s="12">
        <f t="shared" si="3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8"/>
        <v>104.51666666666665</v>
      </c>
      <c r="R3306" s="7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306"/>
        <v>42186.855879629627</v>
      </c>
      <c r="L3307" s="12">
        <f t="shared" si="3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8"/>
        <v>102.02500000000001</v>
      </c>
      <c r="R3307" s="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306"/>
        <v>42493.219236111108</v>
      </c>
      <c r="L3308" s="12">
        <f t="shared" si="307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8"/>
        <v>175.33333333333334</v>
      </c>
      <c r="R3308" s="7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306"/>
        <v>42475.057164351849</v>
      </c>
      <c r="L3309" s="12">
        <f t="shared" si="3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8"/>
        <v>106.67999999999999</v>
      </c>
      <c r="R3309" s="7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306"/>
        <v>42452.876909722225</v>
      </c>
      <c r="L3310" s="12">
        <f t="shared" si="3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8"/>
        <v>122.28571428571429</v>
      </c>
      <c r="R3310" s="7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306"/>
        <v>42628.650208333333</v>
      </c>
      <c r="L3311" s="12">
        <f t="shared" si="3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8"/>
        <v>159.42857142857144</v>
      </c>
      <c r="R3311" s="7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306"/>
        <v>42253.928530092591</v>
      </c>
      <c r="L3312" s="12">
        <f t="shared" si="3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8"/>
        <v>100.07692307692308</v>
      </c>
      <c r="R3312" s="7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306"/>
        <v>42264.29178240741</v>
      </c>
      <c r="L3313" s="12">
        <f t="shared" si="3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8"/>
        <v>109.84</v>
      </c>
      <c r="R3313" s="7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306"/>
        <v>42664.809560185182</v>
      </c>
      <c r="L3314" s="12">
        <f t="shared" si="3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8"/>
        <v>100.03999999999999</v>
      </c>
      <c r="R3314" s="7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306"/>
        <v>42382.244409722218</v>
      </c>
      <c r="L3315" s="12">
        <f t="shared" si="3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8"/>
        <v>116.05000000000001</v>
      </c>
      <c r="R3315" s="7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306"/>
        <v>42105.267488425925</v>
      </c>
      <c r="L3316" s="12">
        <f t="shared" si="3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8"/>
        <v>210.75</v>
      </c>
      <c r="R3316" s="7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306"/>
        <v>42466.303715277783</v>
      </c>
      <c r="L3317" s="12">
        <f t="shared" si="3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8"/>
        <v>110.00000000000001</v>
      </c>
      <c r="R3317" s="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306"/>
        <v>41826.871238425927</v>
      </c>
      <c r="L3318" s="12">
        <f t="shared" si="3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8"/>
        <v>100.08673425918037</v>
      </c>
      <c r="R3318" s="7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306"/>
        <v>42499.039629629624</v>
      </c>
      <c r="L3319" s="12">
        <f t="shared" si="3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8"/>
        <v>106.19047619047619</v>
      </c>
      <c r="R3319" s="7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306"/>
        <v>42431.302002314813</v>
      </c>
      <c r="L3320" s="12">
        <f t="shared" si="3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8"/>
        <v>125.6</v>
      </c>
      <c r="R3320" s="7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306"/>
        <v>41990.585486111115</v>
      </c>
      <c r="L3321" s="12">
        <f t="shared" si="3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8"/>
        <v>108</v>
      </c>
      <c r="R3321" s="7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306"/>
        <v>42513.045798611114</v>
      </c>
      <c r="L3322" s="12">
        <f t="shared" si="3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8"/>
        <v>101</v>
      </c>
      <c r="R3322" s="7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306"/>
        <v>41914.100289351853</v>
      </c>
      <c r="L3323" s="12">
        <f t="shared" si="3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8"/>
        <v>107.4</v>
      </c>
      <c r="R3323" s="7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306"/>
        <v>42521.010370370372</v>
      </c>
      <c r="L3324" s="12">
        <f t="shared" si="3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8"/>
        <v>101.51515151515152</v>
      </c>
      <c r="R3324" s="7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306"/>
        <v>42608.36583333333</v>
      </c>
      <c r="L3325" s="12">
        <f t="shared" si="3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8"/>
        <v>125.89999999999999</v>
      </c>
      <c r="R3325" s="7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306"/>
        <v>42512.58321759259</v>
      </c>
      <c r="L3326" s="12">
        <f t="shared" si="3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8"/>
        <v>101.66666666666666</v>
      </c>
      <c r="R3326" s="7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306"/>
        <v>42064.785613425927</v>
      </c>
      <c r="L3327" s="12">
        <f t="shared" si="3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8"/>
        <v>112.5</v>
      </c>
      <c r="R3327" s="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306"/>
        <v>42041.714178240742</v>
      </c>
      <c r="L3328" s="12">
        <f t="shared" si="3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8"/>
        <v>101.375</v>
      </c>
      <c r="R3328" s="7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306"/>
        <v>42468.374606481477</v>
      </c>
      <c r="L3329" s="12">
        <f t="shared" si="3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8"/>
        <v>101.25</v>
      </c>
      <c r="R3329" s="7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306"/>
        <v>41822.57503472222</v>
      </c>
      <c r="L3330" s="12">
        <f t="shared" si="3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308"/>
        <v>146.38888888888889</v>
      </c>
      <c r="R3330" s="7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312">(((J3331/60)/60)/24)+DATE(1970,1,1)</f>
        <v>41837.323009259257</v>
      </c>
      <c r="L3331" s="12">
        <f t="shared" ref="L3331:L3394" si="313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314">E3331/D3331*100</f>
        <v>116.8</v>
      </c>
      <c r="R3331" s="7">
        <f t="shared" ref="R3331:R3394" si="315">E3331/N3331</f>
        <v>44.92307692307692</v>
      </c>
      <c r="S3331" t="str">
        <f t="shared" ref="S3331:S3394" si="316">LEFT(P3331, SEARCH("/",P3331,1)-1)</f>
        <v>theater</v>
      </c>
      <c r="T3331" t="str">
        <f t="shared" ref="T3331:T3394" si="317">RIGHT(P3331,LEN(P3331)-SEARCH("/",P3331,SEARCH("/",P3331,1)))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312"/>
        <v>42065.887361111112</v>
      </c>
      <c r="L3332" s="12">
        <f t="shared" si="313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4"/>
        <v>106.26666666666667</v>
      </c>
      <c r="R3332" s="7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312"/>
        <v>42248.697754629626</v>
      </c>
      <c r="L3333" s="12">
        <f t="shared" si="313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4"/>
        <v>104.52</v>
      </c>
      <c r="R3333" s="7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312"/>
        <v>41809.860300925924</v>
      </c>
      <c r="L3334" s="12">
        <f t="shared" si="313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4"/>
        <v>100</v>
      </c>
      <c r="R3334" s="7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312"/>
        <v>42148.676851851851</v>
      </c>
      <c r="L3335" s="12">
        <f t="shared" si="313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4"/>
        <v>104.57142857142858</v>
      </c>
      <c r="R3335" s="7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312"/>
        <v>42185.521087962959</v>
      </c>
      <c r="L3336" s="12">
        <f t="shared" si="313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4"/>
        <v>138.62051149573753</v>
      </c>
      <c r="R3336" s="7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312"/>
        <v>41827.674143518518</v>
      </c>
      <c r="L3337" s="12">
        <f t="shared" si="313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4"/>
        <v>100.32000000000001</v>
      </c>
      <c r="R3337" s="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312"/>
        <v>42437.398680555561</v>
      </c>
      <c r="L3338" s="12">
        <f t="shared" si="313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4"/>
        <v>100</v>
      </c>
      <c r="R3338" s="7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312"/>
        <v>41901.282025462962</v>
      </c>
      <c r="L3339" s="12">
        <f t="shared" si="313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4"/>
        <v>110.2</v>
      </c>
      <c r="R3339" s="7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312"/>
        <v>42769.574999999997</v>
      </c>
      <c r="L3340" s="12">
        <f t="shared" si="313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4"/>
        <v>102.18</v>
      </c>
      <c r="R3340" s="7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312"/>
        <v>42549.665717592594</v>
      </c>
      <c r="L3341" s="12">
        <f t="shared" si="313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4"/>
        <v>104.35000000000001</v>
      </c>
      <c r="R3341" s="7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312"/>
        <v>42685.974004629628</v>
      </c>
      <c r="L3342" s="12">
        <f t="shared" si="313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4"/>
        <v>138.16666666666666</v>
      </c>
      <c r="R3342" s="7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312"/>
        <v>42510.798854166671</v>
      </c>
      <c r="L3343" s="12">
        <f t="shared" si="313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4"/>
        <v>100</v>
      </c>
      <c r="R3343" s="7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312"/>
        <v>42062.296412037031</v>
      </c>
      <c r="L3344" s="12">
        <f t="shared" si="313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4"/>
        <v>101.66666666666666</v>
      </c>
      <c r="R3344" s="7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312"/>
        <v>42452.916481481487</v>
      </c>
      <c r="L3345" s="12">
        <f t="shared" si="313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4"/>
        <v>171.42857142857142</v>
      </c>
      <c r="R3345" s="7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312"/>
        <v>41851.200150462959</v>
      </c>
      <c r="L3346" s="12">
        <f t="shared" si="313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4"/>
        <v>101.44444444444444</v>
      </c>
      <c r="R3346" s="7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312"/>
        <v>42053.106111111112</v>
      </c>
      <c r="L3347" s="12">
        <f t="shared" si="313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4"/>
        <v>130</v>
      </c>
      <c r="R3347" s="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312"/>
        <v>42054.024421296301</v>
      </c>
      <c r="L3348" s="12">
        <f t="shared" si="313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4"/>
        <v>110.00000000000001</v>
      </c>
      <c r="R3348" s="7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312"/>
        <v>42484.551550925928</v>
      </c>
      <c r="L3349" s="12">
        <f t="shared" si="313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4"/>
        <v>119.44999999999999</v>
      </c>
      <c r="R3349" s="7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312"/>
        <v>42466.558796296296</v>
      </c>
      <c r="L3350" s="12">
        <f t="shared" si="313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4"/>
        <v>100.2909090909091</v>
      </c>
      <c r="R3350" s="7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312"/>
        <v>42513.110787037032</v>
      </c>
      <c r="L3351" s="12">
        <f t="shared" si="313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4"/>
        <v>153.4</v>
      </c>
      <c r="R3351" s="7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312"/>
        <v>42302.701516203699</v>
      </c>
      <c r="L3352" s="12">
        <f t="shared" si="313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4"/>
        <v>104.42857142857143</v>
      </c>
      <c r="R3352" s="7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312"/>
        <v>41806.395428240743</v>
      </c>
      <c r="L3353" s="12">
        <f t="shared" si="313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4"/>
        <v>101.1</v>
      </c>
      <c r="R3353" s="7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312"/>
        <v>42495.992800925931</v>
      </c>
      <c r="L3354" s="12">
        <f t="shared" si="313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4"/>
        <v>107.52</v>
      </c>
      <c r="R3354" s="7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312"/>
        <v>42479.432291666672</v>
      </c>
      <c r="L3355" s="12">
        <f t="shared" si="313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4"/>
        <v>315</v>
      </c>
      <c r="R3355" s="7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312"/>
        <v>42270.7269212963</v>
      </c>
      <c r="L3356" s="12">
        <f t="shared" si="313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4"/>
        <v>101.93333333333334</v>
      </c>
      <c r="R3356" s="7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312"/>
        <v>42489.619525462964</v>
      </c>
      <c r="L3357" s="12">
        <f t="shared" si="313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4"/>
        <v>126.28571428571429</v>
      </c>
      <c r="R3357" s="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312"/>
        <v>42536.815648148149</v>
      </c>
      <c r="L3358" s="12">
        <f t="shared" si="313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4"/>
        <v>101.4</v>
      </c>
      <c r="R3358" s="7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312"/>
        <v>41822.417939814812</v>
      </c>
      <c r="L3359" s="12">
        <f t="shared" si="313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4"/>
        <v>101</v>
      </c>
      <c r="R3359" s="7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312"/>
        <v>41932.311099537037</v>
      </c>
      <c r="L3360" s="12">
        <f t="shared" si="313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4"/>
        <v>102.99000000000001</v>
      </c>
      <c r="R3360" s="7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312"/>
        <v>42746.057106481487</v>
      </c>
      <c r="L3361" s="12">
        <f t="shared" si="313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4"/>
        <v>106.25</v>
      </c>
      <c r="R3361" s="7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312"/>
        <v>42697.082673611112</v>
      </c>
      <c r="L3362" s="12">
        <f t="shared" si="313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4"/>
        <v>101.37777777777779</v>
      </c>
      <c r="R3362" s="7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312"/>
        <v>41866.025347222225</v>
      </c>
      <c r="L3363" s="12">
        <f t="shared" si="313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4"/>
        <v>113.46000000000001</v>
      </c>
      <c r="R3363" s="7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312"/>
        <v>42056.091631944444</v>
      </c>
      <c r="L3364" s="12">
        <f t="shared" si="313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4"/>
        <v>218.00000000000003</v>
      </c>
      <c r="R3364" s="7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312"/>
        <v>41851.771354166667</v>
      </c>
      <c r="L3365" s="12">
        <f t="shared" si="313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4"/>
        <v>101.41935483870968</v>
      </c>
      <c r="R3365" s="7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312"/>
        <v>42422.977418981478</v>
      </c>
      <c r="L3366" s="12">
        <f t="shared" si="313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4"/>
        <v>105.93333333333332</v>
      </c>
      <c r="R3366" s="7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312"/>
        <v>42321.101759259262</v>
      </c>
      <c r="L3367" s="12">
        <f t="shared" si="313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4"/>
        <v>104</v>
      </c>
      <c r="R3367" s="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312"/>
        <v>42107.067557870367</v>
      </c>
      <c r="L3368" s="12">
        <f t="shared" si="313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4"/>
        <v>221</v>
      </c>
      <c r="R3368" s="7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312"/>
        <v>42192.933958333335</v>
      </c>
      <c r="L3369" s="12">
        <f t="shared" si="313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4"/>
        <v>118.66666666666667</v>
      </c>
      <c r="R3369" s="7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312"/>
        <v>41969.199756944443</v>
      </c>
      <c r="L3370" s="12">
        <f t="shared" si="313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4"/>
        <v>104.60000000000001</v>
      </c>
      <c r="R3370" s="7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312"/>
        <v>42690.041435185187</v>
      </c>
      <c r="L3371" s="12">
        <f t="shared" si="313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4"/>
        <v>103.89999999999999</v>
      </c>
      <c r="R3371" s="7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312"/>
        <v>42690.334317129629</v>
      </c>
      <c r="L3372" s="12">
        <f t="shared" si="313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4"/>
        <v>117.73333333333333</v>
      </c>
      <c r="R3372" s="7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312"/>
        <v>42312.874594907407</v>
      </c>
      <c r="L3373" s="12">
        <f t="shared" si="313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4"/>
        <v>138.5</v>
      </c>
      <c r="R3373" s="7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312"/>
        <v>41855.548101851848</v>
      </c>
      <c r="L3374" s="12">
        <f t="shared" si="313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4"/>
        <v>103.49999999999999</v>
      </c>
      <c r="R3374" s="7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312"/>
        <v>42179.854629629626</v>
      </c>
      <c r="L3375" s="12">
        <f t="shared" si="313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4"/>
        <v>100.25</v>
      </c>
      <c r="R3375" s="7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312"/>
        <v>42275.731666666667</v>
      </c>
      <c r="L3376" s="12">
        <f t="shared" si="313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4"/>
        <v>106.57142857142856</v>
      </c>
      <c r="R3376" s="7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312"/>
        <v>41765.610798611109</v>
      </c>
      <c r="L3377" s="12">
        <f t="shared" si="313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4"/>
        <v>100</v>
      </c>
      <c r="R3377" s="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312"/>
        <v>42059.701319444444</v>
      </c>
      <c r="L3378" s="12">
        <f t="shared" si="313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4"/>
        <v>100.01249999999999</v>
      </c>
      <c r="R3378" s="7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312"/>
        <v>42053.732627314821</v>
      </c>
      <c r="L3379" s="12">
        <f t="shared" si="313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4"/>
        <v>101.05</v>
      </c>
      <c r="R3379" s="7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312"/>
        <v>41858.355393518519</v>
      </c>
      <c r="L3380" s="12">
        <f t="shared" si="313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4"/>
        <v>107.63636363636364</v>
      </c>
      <c r="R3380" s="7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312"/>
        <v>42225.513888888891</v>
      </c>
      <c r="L3381" s="12">
        <f t="shared" si="313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4"/>
        <v>103.64999999999999</v>
      </c>
      <c r="R3381" s="7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312"/>
        <v>41937.95344907407</v>
      </c>
      <c r="L3382" s="12">
        <f t="shared" si="313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4"/>
        <v>104.43333333333334</v>
      </c>
      <c r="R3382" s="7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312"/>
        <v>42044.184988425928</v>
      </c>
      <c r="L3383" s="12">
        <f t="shared" si="313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4"/>
        <v>102.25</v>
      </c>
      <c r="R3383" s="7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312"/>
        <v>42559.431203703702</v>
      </c>
      <c r="L3384" s="12">
        <f t="shared" si="313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4"/>
        <v>100.74285714285713</v>
      </c>
      <c r="R3384" s="7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312"/>
        <v>42524.782638888893</v>
      </c>
      <c r="L3385" s="12">
        <f t="shared" si="313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4"/>
        <v>111.71428571428572</v>
      </c>
      <c r="R3385" s="7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312"/>
        <v>42292.087592592594</v>
      </c>
      <c r="L3386" s="12">
        <f t="shared" si="313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4"/>
        <v>100.01100000000001</v>
      </c>
      <c r="R3386" s="7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312"/>
        <v>41953.8675</v>
      </c>
      <c r="L3387" s="12">
        <f t="shared" si="313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4"/>
        <v>100</v>
      </c>
      <c r="R3387" s="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312"/>
        <v>41946.644745370373</v>
      </c>
      <c r="L3388" s="12">
        <f t="shared" si="313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4"/>
        <v>105</v>
      </c>
      <c r="R3388" s="7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312"/>
        <v>41947.762592592589</v>
      </c>
      <c r="L3389" s="12">
        <f t="shared" si="313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4"/>
        <v>116.86666666666667</v>
      </c>
      <c r="R3389" s="7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312"/>
        <v>42143.461122685185</v>
      </c>
      <c r="L3390" s="12">
        <f t="shared" si="313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4"/>
        <v>103.8</v>
      </c>
      <c r="R3390" s="7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312"/>
        <v>42494.563449074078</v>
      </c>
      <c r="L3391" s="12">
        <f t="shared" si="313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4"/>
        <v>114.5</v>
      </c>
      <c r="R3391" s="7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312"/>
        <v>41815.774826388886</v>
      </c>
      <c r="L3392" s="12">
        <f t="shared" si="313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4"/>
        <v>102.4</v>
      </c>
      <c r="R3392" s="7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312"/>
        <v>41830.545694444445</v>
      </c>
      <c r="L3393" s="12">
        <f t="shared" si="313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4"/>
        <v>223</v>
      </c>
      <c r="R3393" s="7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312"/>
        <v>42446.845543981486</v>
      </c>
      <c r="L3394" s="12">
        <f t="shared" si="313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314"/>
        <v>100</v>
      </c>
      <c r="R3394" s="7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318">(((J3395/60)/60)/24)+DATE(1970,1,1)</f>
        <v>41923.921643518523</v>
      </c>
      <c r="L3395" s="12">
        <f t="shared" ref="L3395:L3458" si="319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320">E3395/D3395*100</f>
        <v>105.80000000000001</v>
      </c>
      <c r="R3395" s="7">
        <f t="shared" ref="R3395:R3458" si="321">E3395/N3395</f>
        <v>36.06818181818182</v>
      </c>
      <c r="S3395" t="str">
        <f t="shared" ref="S3395:S3458" si="322">LEFT(P3395, SEARCH("/",P3395,1)-1)</f>
        <v>theater</v>
      </c>
      <c r="T3395" t="str">
        <f t="shared" ref="T3395:T3458" si="323">RIGHT(P3395,LEN(P3395)-SEARCH("/",P3395,SEARCH("/",P3395,1)))</f>
        <v>plays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318"/>
        <v>41817.59542824074</v>
      </c>
      <c r="L3396" s="12">
        <f t="shared" si="319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20"/>
        <v>142.36363636363635</v>
      </c>
      <c r="R3396" s="7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318"/>
        <v>42140.712314814817</v>
      </c>
      <c r="L3397" s="12">
        <f t="shared" si="319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20"/>
        <v>184</v>
      </c>
      <c r="R3397" s="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318"/>
        <v>41764.44663194444</v>
      </c>
      <c r="L3398" s="12">
        <f t="shared" si="319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20"/>
        <v>104.33333333333333</v>
      </c>
      <c r="R3398" s="7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318"/>
        <v>42378.478344907402</v>
      </c>
      <c r="L3399" s="12">
        <f t="shared" si="319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20"/>
        <v>112.00000000000001</v>
      </c>
      <c r="R3399" s="7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318"/>
        <v>41941.75203703704</v>
      </c>
      <c r="L3400" s="12">
        <f t="shared" si="319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20"/>
        <v>111.07499999999999</v>
      </c>
      <c r="R3400" s="7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318"/>
        <v>42026.920428240745</v>
      </c>
      <c r="L3401" s="12">
        <f t="shared" si="319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20"/>
        <v>103.75000000000001</v>
      </c>
      <c r="R3401" s="7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318"/>
        <v>41834.953865740739</v>
      </c>
      <c r="L3402" s="12">
        <f t="shared" si="319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20"/>
        <v>100.41</v>
      </c>
      <c r="R3402" s="7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318"/>
        <v>42193.723912037036</v>
      </c>
      <c r="L3403" s="12">
        <f t="shared" si="319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20"/>
        <v>101.86206896551724</v>
      </c>
      <c r="R3403" s="7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318"/>
        <v>42290.61855324074</v>
      </c>
      <c r="L3404" s="12">
        <f t="shared" si="319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20"/>
        <v>109.76666666666665</v>
      </c>
      <c r="R3404" s="7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318"/>
        <v>42150.462083333332</v>
      </c>
      <c r="L3405" s="12">
        <f t="shared" si="319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20"/>
        <v>100</v>
      </c>
      <c r="R3405" s="7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318"/>
        <v>42152.503495370373</v>
      </c>
      <c r="L3406" s="12">
        <f t="shared" si="319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20"/>
        <v>122</v>
      </c>
      <c r="R3406" s="7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318"/>
        <v>42410.017199074078</v>
      </c>
      <c r="L3407" s="12">
        <f t="shared" si="319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20"/>
        <v>137.57142857142856</v>
      </c>
      <c r="R3407" s="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318"/>
        <v>41791.492777777778</v>
      </c>
      <c r="L3408" s="12">
        <f t="shared" si="319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20"/>
        <v>100.31000000000002</v>
      </c>
      <c r="R3408" s="7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318"/>
        <v>41796.422326388885</v>
      </c>
      <c r="L3409" s="12">
        <f t="shared" si="319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20"/>
        <v>107.1</v>
      </c>
      <c r="R3409" s="7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318"/>
        <v>41808.991944444446</v>
      </c>
      <c r="L3410" s="12">
        <f t="shared" si="319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20"/>
        <v>211</v>
      </c>
      <c r="R3410" s="7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318"/>
        <v>42544.814328703709</v>
      </c>
      <c r="L3411" s="12">
        <f t="shared" si="319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20"/>
        <v>123.6</v>
      </c>
      <c r="R3411" s="7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318"/>
        <v>42500.041550925926</v>
      </c>
      <c r="L3412" s="12">
        <f t="shared" si="319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20"/>
        <v>108.5</v>
      </c>
      <c r="R3412" s="7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318"/>
        <v>42265.022824074069</v>
      </c>
      <c r="L3413" s="12">
        <f t="shared" si="319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20"/>
        <v>103.56666666666668</v>
      </c>
      <c r="R3413" s="7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318"/>
        <v>41879.959050925929</v>
      </c>
      <c r="L3414" s="12">
        <f t="shared" si="319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20"/>
        <v>100</v>
      </c>
      <c r="R3414" s="7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318"/>
        <v>42053.733078703706</v>
      </c>
      <c r="L3415" s="12">
        <f t="shared" si="319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20"/>
        <v>130</v>
      </c>
      <c r="R3415" s="7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318"/>
        <v>42675.832465277781</v>
      </c>
      <c r="L3416" s="12">
        <f t="shared" si="319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20"/>
        <v>103.49999999999999</v>
      </c>
      <c r="R3416" s="7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318"/>
        <v>42467.144166666665</v>
      </c>
      <c r="L3417" s="12">
        <f t="shared" si="319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20"/>
        <v>100</v>
      </c>
      <c r="R3417" s="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318"/>
        <v>42089.412557870368</v>
      </c>
      <c r="L3418" s="12">
        <f t="shared" si="319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20"/>
        <v>119.6</v>
      </c>
      <c r="R3418" s="7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318"/>
        <v>41894.91375</v>
      </c>
      <c r="L3419" s="12">
        <f t="shared" si="319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20"/>
        <v>100.00058823529412</v>
      </c>
      <c r="R3419" s="7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318"/>
        <v>41752.83457175926</v>
      </c>
      <c r="L3420" s="12">
        <f t="shared" si="319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20"/>
        <v>100.875</v>
      </c>
      <c r="R3420" s="7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318"/>
        <v>42448.821585648147</v>
      </c>
      <c r="L3421" s="12">
        <f t="shared" si="319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20"/>
        <v>106.54545454545455</v>
      </c>
      <c r="R3421" s="7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318"/>
        <v>42405.090300925927</v>
      </c>
      <c r="L3422" s="12">
        <f t="shared" si="319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20"/>
        <v>138</v>
      </c>
      <c r="R3422" s="7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318"/>
        <v>42037.791238425925</v>
      </c>
      <c r="L3423" s="12">
        <f t="shared" si="319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20"/>
        <v>101.15</v>
      </c>
      <c r="R3423" s="7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318"/>
        <v>42323.562222222223</v>
      </c>
      <c r="L3424" s="12">
        <f t="shared" si="319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20"/>
        <v>109.1</v>
      </c>
      <c r="R3424" s="7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318"/>
        <v>42088.911354166667</v>
      </c>
      <c r="L3425" s="12">
        <f t="shared" si="319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20"/>
        <v>140</v>
      </c>
      <c r="R3425" s="7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318"/>
        <v>42018.676898148144</v>
      </c>
      <c r="L3426" s="12">
        <f t="shared" si="319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20"/>
        <v>103.58333333333334</v>
      </c>
      <c r="R3426" s="7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318"/>
        <v>41884.617314814815</v>
      </c>
      <c r="L3427" s="12">
        <f t="shared" si="319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20"/>
        <v>102.97033333333331</v>
      </c>
      <c r="R3427" s="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318"/>
        <v>41884.056747685187</v>
      </c>
      <c r="L3428" s="12">
        <f t="shared" si="319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20"/>
        <v>108.13333333333333</v>
      </c>
      <c r="R3428" s="7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318"/>
        <v>41792.645277777774</v>
      </c>
      <c r="L3429" s="12">
        <f t="shared" si="319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20"/>
        <v>100</v>
      </c>
      <c r="R3429" s="7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318"/>
        <v>42038.720451388886</v>
      </c>
      <c r="L3430" s="12">
        <f t="shared" si="319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20"/>
        <v>102.75000000000001</v>
      </c>
      <c r="R3430" s="7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318"/>
        <v>42662.021539351852</v>
      </c>
      <c r="L3431" s="12">
        <f t="shared" si="319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20"/>
        <v>130</v>
      </c>
      <c r="R3431" s="7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318"/>
        <v>41820.945613425924</v>
      </c>
      <c r="L3432" s="12">
        <f t="shared" si="319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20"/>
        <v>108.54949999999999</v>
      </c>
      <c r="R3432" s="7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318"/>
        <v>41839.730937500004</v>
      </c>
      <c r="L3433" s="12">
        <f t="shared" si="319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20"/>
        <v>100</v>
      </c>
      <c r="R3433" s="7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318"/>
        <v>42380.581180555557</v>
      </c>
      <c r="L3434" s="12">
        <f t="shared" si="319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20"/>
        <v>109.65</v>
      </c>
      <c r="R3434" s="7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318"/>
        <v>41776.063136574077</v>
      </c>
      <c r="L3435" s="12">
        <f t="shared" si="319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20"/>
        <v>100.26315789473684</v>
      </c>
      <c r="R3435" s="7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318"/>
        <v>41800.380428240744</v>
      </c>
      <c r="L3436" s="12">
        <f t="shared" si="319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20"/>
        <v>105.55000000000001</v>
      </c>
      <c r="R3436" s="7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318"/>
        <v>42572.61681712963</v>
      </c>
      <c r="L3437" s="12">
        <f t="shared" si="319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20"/>
        <v>112.00000000000001</v>
      </c>
      <c r="R3437" s="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318"/>
        <v>41851.541585648149</v>
      </c>
      <c r="L3438" s="12">
        <f t="shared" si="319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20"/>
        <v>105.89999999999999</v>
      </c>
      <c r="R3438" s="7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318"/>
        <v>42205.710879629631</v>
      </c>
      <c r="L3439" s="12">
        <f t="shared" si="319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20"/>
        <v>101</v>
      </c>
      <c r="R3439" s="7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318"/>
        <v>42100.927858796291</v>
      </c>
      <c r="L3440" s="12">
        <f t="shared" si="319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20"/>
        <v>104.2</v>
      </c>
      <c r="R3440" s="7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318"/>
        <v>42374.911226851851</v>
      </c>
      <c r="L3441" s="12">
        <f t="shared" si="319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20"/>
        <v>134.67833333333334</v>
      </c>
      <c r="R3441" s="7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318"/>
        <v>41809.12300925926</v>
      </c>
      <c r="L3442" s="12">
        <f t="shared" si="319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20"/>
        <v>105.2184</v>
      </c>
      <c r="R3442" s="7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318"/>
        <v>42294.429641203707</v>
      </c>
      <c r="L3443" s="12">
        <f t="shared" si="319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20"/>
        <v>102.60000000000001</v>
      </c>
      <c r="R3443" s="7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318"/>
        <v>42124.841111111105</v>
      </c>
      <c r="L3444" s="12">
        <f t="shared" si="319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20"/>
        <v>100</v>
      </c>
      <c r="R3444" s="7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318"/>
        <v>41861.524837962963</v>
      </c>
      <c r="L3445" s="12">
        <f t="shared" si="319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20"/>
        <v>185.5</v>
      </c>
      <c r="R3445" s="7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318"/>
        <v>42521.291504629626</v>
      </c>
      <c r="L3446" s="12">
        <f t="shared" si="319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20"/>
        <v>289</v>
      </c>
      <c r="R3446" s="7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318"/>
        <v>42272.530509259261</v>
      </c>
      <c r="L3447" s="12">
        <f t="shared" si="319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20"/>
        <v>100</v>
      </c>
      <c r="R3447" s="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318"/>
        <v>42016.832465277781</v>
      </c>
      <c r="L3448" s="12">
        <f t="shared" si="319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20"/>
        <v>108.2</v>
      </c>
      <c r="R3448" s="7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318"/>
        <v>42402.889027777783</v>
      </c>
      <c r="L3449" s="12">
        <f t="shared" si="319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20"/>
        <v>107.80000000000001</v>
      </c>
      <c r="R3449" s="7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318"/>
        <v>41960.119085648148</v>
      </c>
      <c r="L3450" s="12">
        <f t="shared" si="319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20"/>
        <v>109.76190476190477</v>
      </c>
      <c r="R3450" s="7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318"/>
        <v>42532.052523148144</v>
      </c>
      <c r="L3451" s="12">
        <f t="shared" si="319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20"/>
        <v>170.625</v>
      </c>
      <c r="R3451" s="7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318"/>
        <v>42036.704525462963</v>
      </c>
      <c r="L3452" s="12">
        <f t="shared" si="319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20"/>
        <v>152</v>
      </c>
      <c r="R3452" s="7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318"/>
        <v>42088.723692129628</v>
      </c>
      <c r="L3453" s="12">
        <f t="shared" si="319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20"/>
        <v>101.23076923076924</v>
      </c>
      <c r="R3453" s="7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318"/>
        <v>41820.639189814814</v>
      </c>
      <c r="L3454" s="12">
        <f t="shared" si="319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20"/>
        <v>153.19999999999999</v>
      </c>
      <c r="R3454" s="7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318"/>
        <v>42535.97865740741</v>
      </c>
      <c r="L3455" s="12">
        <f t="shared" si="319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20"/>
        <v>128.33333333333334</v>
      </c>
      <c r="R3455" s="7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318"/>
        <v>41821.698599537034</v>
      </c>
      <c r="L3456" s="12">
        <f t="shared" si="319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20"/>
        <v>100.71428571428571</v>
      </c>
      <c r="R3456" s="7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318"/>
        <v>42626.7503125</v>
      </c>
      <c r="L3457" s="12">
        <f t="shared" si="319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20"/>
        <v>100.64999999999999</v>
      </c>
      <c r="R3457" s="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318"/>
        <v>41821.205636574072</v>
      </c>
      <c r="L3458" s="12">
        <f t="shared" si="319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320"/>
        <v>191.3</v>
      </c>
      <c r="R3458" s="7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324">(((J3459/60)/60)/24)+DATE(1970,1,1)</f>
        <v>42016.706678240742</v>
      </c>
      <c r="L3459" s="12">
        <f t="shared" ref="L3459:L3522" si="325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326">E3459/D3459*100</f>
        <v>140.19999999999999</v>
      </c>
      <c r="R3459" s="7">
        <f t="shared" ref="R3459:R3522" si="327">E3459/N3459</f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RIGHT(P3459,LEN(P3459)-SEARCH("/",P3459,SEARCH("/",P3459,1)))</f>
        <v>plays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324"/>
        <v>42011.202581018515</v>
      </c>
      <c r="L3460" s="12">
        <f t="shared" si="325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6"/>
        <v>124.33537832310839</v>
      </c>
      <c r="R3460" s="7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324"/>
        <v>42480.479861111111</v>
      </c>
      <c r="L3461" s="12">
        <f t="shared" si="325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6"/>
        <v>126.2</v>
      </c>
      <c r="R3461" s="7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324"/>
        <v>41852.527222222219</v>
      </c>
      <c r="L3462" s="12">
        <f t="shared" si="325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6"/>
        <v>190</v>
      </c>
      <c r="R3462" s="7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324"/>
        <v>42643.632858796293</v>
      </c>
      <c r="L3463" s="12">
        <f t="shared" si="325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6"/>
        <v>139</v>
      </c>
      <c r="R3463" s="7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324"/>
        <v>42179.898472222223</v>
      </c>
      <c r="L3464" s="12">
        <f t="shared" si="325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6"/>
        <v>202</v>
      </c>
      <c r="R3464" s="7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324"/>
        <v>42612.918807870374</v>
      </c>
      <c r="L3465" s="12">
        <f t="shared" si="325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6"/>
        <v>103.38000000000001</v>
      </c>
      <c r="R3465" s="7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324"/>
        <v>42575.130057870367</v>
      </c>
      <c r="L3466" s="12">
        <f t="shared" si="325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6"/>
        <v>102.3236</v>
      </c>
      <c r="R3466" s="7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324"/>
        <v>42200.625833333332</v>
      </c>
      <c r="L3467" s="12">
        <f t="shared" si="325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6"/>
        <v>103</v>
      </c>
      <c r="R3467" s="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324"/>
        <v>42420.019097222219</v>
      </c>
      <c r="L3468" s="12">
        <f t="shared" si="325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6"/>
        <v>127.14285714285714</v>
      </c>
      <c r="R3468" s="7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324"/>
        <v>42053.671666666662</v>
      </c>
      <c r="L3469" s="12">
        <f t="shared" si="325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6"/>
        <v>101</v>
      </c>
      <c r="R3469" s="7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324"/>
        <v>42605.765381944439</v>
      </c>
      <c r="L3470" s="12">
        <f t="shared" si="325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6"/>
        <v>121.78</v>
      </c>
      <c r="R3470" s="7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324"/>
        <v>42458.641724537039</v>
      </c>
      <c r="L3471" s="12">
        <f t="shared" si="325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6"/>
        <v>113.39285714285714</v>
      </c>
      <c r="R3471" s="7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324"/>
        <v>42529.022013888884</v>
      </c>
      <c r="L3472" s="12">
        <f t="shared" si="325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6"/>
        <v>150</v>
      </c>
      <c r="R3472" s="7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324"/>
        <v>41841.820486111108</v>
      </c>
      <c r="L3473" s="12">
        <f t="shared" si="325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6"/>
        <v>214.6</v>
      </c>
      <c r="R3473" s="7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324"/>
        <v>41928.170497685183</v>
      </c>
      <c r="L3474" s="12">
        <f t="shared" si="325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6"/>
        <v>102.05</v>
      </c>
      <c r="R3474" s="7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324"/>
        <v>42062.834444444445</v>
      </c>
      <c r="L3475" s="12">
        <f t="shared" si="325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6"/>
        <v>100</v>
      </c>
      <c r="R3475" s="7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324"/>
        <v>42541.501516203702</v>
      </c>
      <c r="L3476" s="12">
        <f t="shared" si="325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6"/>
        <v>101</v>
      </c>
      <c r="R3476" s="7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324"/>
        <v>41918.880833333329</v>
      </c>
      <c r="L3477" s="12">
        <f t="shared" si="325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6"/>
        <v>113.33333333333333</v>
      </c>
      <c r="R3477" s="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324"/>
        <v>41921.279976851853</v>
      </c>
      <c r="L3478" s="12">
        <f t="shared" si="325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6"/>
        <v>104</v>
      </c>
      <c r="R3478" s="7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324"/>
        <v>42128.736608796295</v>
      </c>
      <c r="L3479" s="12">
        <f t="shared" si="325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6"/>
        <v>115.33333333333333</v>
      </c>
      <c r="R3479" s="7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324"/>
        <v>42053.916921296302</v>
      </c>
      <c r="L3480" s="12">
        <f t="shared" si="325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6"/>
        <v>112.85000000000001</v>
      </c>
      <c r="R3480" s="7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324"/>
        <v>41781.855092592588</v>
      </c>
      <c r="L3481" s="12">
        <f t="shared" si="325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6"/>
        <v>127.86666666666666</v>
      </c>
      <c r="R3481" s="7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324"/>
        <v>42171.317442129628</v>
      </c>
      <c r="L3482" s="12">
        <f t="shared" si="325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6"/>
        <v>142.66666666666669</v>
      </c>
      <c r="R3482" s="7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324"/>
        <v>41989.24754629629</v>
      </c>
      <c r="L3483" s="12">
        <f t="shared" si="325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6"/>
        <v>118.8</v>
      </c>
      <c r="R3483" s="7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324"/>
        <v>41796.771597222221</v>
      </c>
      <c r="L3484" s="12">
        <f t="shared" si="325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6"/>
        <v>138.33333333333334</v>
      </c>
      <c r="R3484" s="7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324"/>
        <v>41793.668761574074</v>
      </c>
      <c r="L3485" s="12">
        <f t="shared" si="325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6"/>
        <v>159.9402985074627</v>
      </c>
      <c r="R3485" s="7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324"/>
        <v>42506.760405092587</v>
      </c>
      <c r="L3486" s="12">
        <f t="shared" si="325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6"/>
        <v>114.24000000000001</v>
      </c>
      <c r="R3486" s="7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324"/>
        <v>42372.693055555559</v>
      </c>
      <c r="L3487" s="12">
        <f t="shared" si="325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6"/>
        <v>100.60606060606061</v>
      </c>
      <c r="R3487" s="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324"/>
        <v>42126.87501157407</v>
      </c>
      <c r="L3488" s="12">
        <f t="shared" si="325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6"/>
        <v>155.20000000000002</v>
      </c>
      <c r="R3488" s="7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324"/>
        <v>42149.940416666665</v>
      </c>
      <c r="L3489" s="12">
        <f t="shared" si="325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6"/>
        <v>127.75000000000001</v>
      </c>
      <c r="R3489" s="7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324"/>
        <v>42087.768055555556</v>
      </c>
      <c r="L3490" s="12">
        <f t="shared" si="325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6"/>
        <v>121.2</v>
      </c>
      <c r="R3490" s="7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324"/>
        <v>41753.635775462964</v>
      </c>
      <c r="L3491" s="12">
        <f t="shared" si="325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6"/>
        <v>112.7</v>
      </c>
      <c r="R3491" s="7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324"/>
        <v>42443.802361111113</v>
      </c>
      <c r="L3492" s="12">
        <f t="shared" si="325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6"/>
        <v>127.49999999999999</v>
      </c>
      <c r="R3492" s="7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324"/>
        <v>42121.249814814815</v>
      </c>
      <c r="L3493" s="12">
        <f t="shared" si="325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6"/>
        <v>158.20000000000002</v>
      </c>
      <c r="R3493" s="7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324"/>
        <v>42268.009224537032</v>
      </c>
      <c r="L3494" s="12">
        <f t="shared" si="325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6"/>
        <v>105.26894736842105</v>
      </c>
      <c r="R3494" s="7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324"/>
        <v>41848.866157407407</v>
      </c>
      <c r="L3495" s="12">
        <f t="shared" si="325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6"/>
        <v>100</v>
      </c>
      <c r="R3495" s="7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324"/>
        <v>42689.214988425927</v>
      </c>
      <c r="L3496" s="12">
        <f t="shared" si="325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6"/>
        <v>100</v>
      </c>
      <c r="R3496" s="7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324"/>
        <v>41915.762835648151</v>
      </c>
      <c r="L3497" s="12">
        <f t="shared" si="325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6"/>
        <v>106.86</v>
      </c>
      <c r="R3497" s="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324"/>
        <v>42584.846828703703</v>
      </c>
      <c r="L3498" s="12">
        <f t="shared" si="325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6"/>
        <v>124.4</v>
      </c>
      <c r="R3498" s="7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324"/>
        <v>42511.741944444439</v>
      </c>
      <c r="L3499" s="12">
        <f t="shared" si="325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6"/>
        <v>108.70406189555126</v>
      </c>
      <c r="R3499" s="7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324"/>
        <v>42459.15861111111</v>
      </c>
      <c r="L3500" s="12">
        <f t="shared" si="325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6"/>
        <v>102.42424242424242</v>
      </c>
      <c r="R3500" s="7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324"/>
        <v>42132.036168981482</v>
      </c>
      <c r="L3501" s="12">
        <f t="shared" si="325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6"/>
        <v>105.5</v>
      </c>
      <c r="R3501" s="7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324"/>
        <v>42419.91942129629</v>
      </c>
      <c r="L3502" s="12">
        <f t="shared" si="325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6"/>
        <v>106.3</v>
      </c>
      <c r="R3502" s="7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324"/>
        <v>42233.763831018514</v>
      </c>
      <c r="L3503" s="12">
        <f t="shared" si="325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6"/>
        <v>100.66666666666666</v>
      </c>
      <c r="R3503" s="7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324"/>
        <v>42430.839398148149</v>
      </c>
      <c r="L3504" s="12">
        <f t="shared" si="325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6"/>
        <v>105.4</v>
      </c>
      <c r="R3504" s="7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324"/>
        <v>42545.478333333333</v>
      </c>
      <c r="L3505" s="12">
        <f t="shared" si="325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6"/>
        <v>107.55999999999999</v>
      </c>
      <c r="R3505" s="7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324"/>
        <v>42297.748738425929</v>
      </c>
      <c r="L3506" s="12">
        <f t="shared" si="325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6"/>
        <v>100</v>
      </c>
      <c r="R3506" s="7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324"/>
        <v>41760.935706018521</v>
      </c>
      <c r="L3507" s="12">
        <f t="shared" si="325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6"/>
        <v>103.76</v>
      </c>
      <c r="R3507" s="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324"/>
        <v>41829.734259259261</v>
      </c>
      <c r="L3508" s="12">
        <f t="shared" si="325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6"/>
        <v>101.49999999999999</v>
      </c>
      <c r="R3508" s="7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324"/>
        <v>42491.92288194444</v>
      </c>
      <c r="L3509" s="12">
        <f t="shared" si="325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6"/>
        <v>104.4</v>
      </c>
      <c r="R3509" s="7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324"/>
        <v>42477.729780092588</v>
      </c>
      <c r="L3510" s="12">
        <f t="shared" si="325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6"/>
        <v>180</v>
      </c>
      <c r="R3510" s="7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324"/>
        <v>41950.859560185185</v>
      </c>
      <c r="L3511" s="12">
        <f t="shared" si="325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6"/>
        <v>106.33333333333333</v>
      </c>
      <c r="R3511" s="7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324"/>
        <v>41802.62090277778</v>
      </c>
      <c r="L3512" s="12">
        <f t="shared" si="325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6"/>
        <v>100.55555555555556</v>
      </c>
      <c r="R3512" s="7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324"/>
        <v>41927.873784722222</v>
      </c>
      <c r="L3513" s="12">
        <f t="shared" si="325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6"/>
        <v>101.2</v>
      </c>
      <c r="R3513" s="7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324"/>
        <v>42057.536944444444</v>
      </c>
      <c r="L3514" s="12">
        <f t="shared" si="325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6"/>
        <v>100</v>
      </c>
      <c r="R3514" s="7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324"/>
        <v>41781.096203703702</v>
      </c>
      <c r="L3515" s="12">
        <f t="shared" si="325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6"/>
        <v>118.39285714285714</v>
      </c>
      <c r="R3515" s="7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324"/>
        <v>42020.846666666665</v>
      </c>
      <c r="L3516" s="12">
        <f t="shared" si="325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6"/>
        <v>110.00000000000001</v>
      </c>
      <c r="R3516" s="7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324"/>
        <v>42125.772812499999</v>
      </c>
      <c r="L3517" s="12">
        <f t="shared" si="325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6"/>
        <v>102.66666666666666</v>
      </c>
      <c r="R3517" s="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324"/>
        <v>41856.010069444441</v>
      </c>
      <c r="L3518" s="12">
        <f t="shared" si="325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6"/>
        <v>100</v>
      </c>
      <c r="R3518" s="7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324"/>
        <v>41794.817523148151</v>
      </c>
      <c r="L3519" s="12">
        <f t="shared" si="325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6"/>
        <v>100</v>
      </c>
      <c r="R3519" s="7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324"/>
        <v>41893.783553240741</v>
      </c>
      <c r="L3520" s="12">
        <f t="shared" si="325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6"/>
        <v>110.04599999999999</v>
      </c>
      <c r="R3520" s="7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324"/>
        <v>42037.598958333328</v>
      </c>
      <c r="L3521" s="12">
        <f t="shared" si="325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6"/>
        <v>101.35000000000001</v>
      </c>
      <c r="R3521" s="7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324"/>
        <v>42227.824212962965</v>
      </c>
      <c r="L3522" s="12">
        <f t="shared" si="325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326"/>
        <v>100.75</v>
      </c>
      <c r="R3522" s="7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330">(((J3523/60)/60)/24)+DATE(1970,1,1)</f>
        <v>41881.361342592594</v>
      </c>
      <c r="L3523" s="12">
        <f t="shared" ref="L3523:L3586" si="33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332">E3523/D3523*100</f>
        <v>169.42857142857144</v>
      </c>
      <c r="R3523" s="7">
        <f t="shared" ref="R3523:R3586" si="333">E3523/N3523</f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RIGHT(P3523,LEN(P3523)-SEARCH("/",P3523,SEARCH("/",P3523,1)))</f>
        <v>plays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330"/>
        <v>42234.789884259255</v>
      </c>
      <c r="L3524" s="12">
        <f t="shared" si="33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2"/>
        <v>100</v>
      </c>
      <c r="R3524" s="7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330"/>
        <v>42581.397546296299</v>
      </c>
      <c r="L3525" s="12">
        <f t="shared" si="33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2"/>
        <v>113.65</v>
      </c>
      <c r="R3525" s="7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330"/>
        <v>41880.76357638889</v>
      </c>
      <c r="L3526" s="12">
        <f t="shared" si="33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2"/>
        <v>101.56</v>
      </c>
      <c r="R3526" s="7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330"/>
        <v>42214.6956712963</v>
      </c>
      <c r="L3527" s="12">
        <f t="shared" si="33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2"/>
        <v>106</v>
      </c>
      <c r="R3527" s="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330"/>
        <v>42460.335312499999</v>
      </c>
      <c r="L3528" s="12">
        <f t="shared" si="33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2"/>
        <v>102</v>
      </c>
      <c r="R3528" s="7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330"/>
        <v>42167.023206018523</v>
      </c>
      <c r="L3529" s="12">
        <f t="shared" si="33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2"/>
        <v>116.91666666666667</v>
      </c>
      <c r="R3529" s="7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330"/>
        <v>42733.50136574074</v>
      </c>
      <c r="L3530" s="12">
        <f t="shared" si="33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2"/>
        <v>101.15151515151514</v>
      </c>
      <c r="R3530" s="7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330"/>
        <v>42177.761782407411</v>
      </c>
      <c r="L3531" s="12">
        <f t="shared" si="33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2"/>
        <v>132</v>
      </c>
      <c r="R3531" s="7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330"/>
        <v>42442.623344907406</v>
      </c>
      <c r="L3532" s="12">
        <f t="shared" si="33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2"/>
        <v>100</v>
      </c>
      <c r="R3532" s="7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330"/>
        <v>42521.654328703706</v>
      </c>
      <c r="L3533" s="12">
        <f t="shared" si="33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2"/>
        <v>128</v>
      </c>
      <c r="R3533" s="7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330"/>
        <v>41884.599849537037</v>
      </c>
      <c r="L3534" s="12">
        <f t="shared" si="33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2"/>
        <v>118.95833333333334</v>
      </c>
      <c r="R3534" s="7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330"/>
        <v>42289.761192129634</v>
      </c>
      <c r="L3535" s="12">
        <f t="shared" si="33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2"/>
        <v>126.2</v>
      </c>
      <c r="R3535" s="7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330"/>
        <v>42243.6252662037</v>
      </c>
      <c r="L3536" s="12">
        <f t="shared" si="33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2"/>
        <v>156.20000000000002</v>
      </c>
      <c r="R3536" s="7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330"/>
        <v>42248.640162037031</v>
      </c>
      <c r="L3537" s="12">
        <f t="shared" si="331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2"/>
        <v>103.15</v>
      </c>
      <c r="R3537" s="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330"/>
        <v>42328.727141203708</v>
      </c>
      <c r="L3538" s="12">
        <f t="shared" si="33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2"/>
        <v>153.33333333333334</v>
      </c>
      <c r="R3538" s="7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330"/>
        <v>41923.354351851849</v>
      </c>
      <c r="L3539" s="12">
        <f t="shared" si="33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2"/>
        <v>180.44444444444446</v>
      </c>
      <c r="R3539" s="7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330"/>
        <v>42571.420601851853</v>
      </c>
      <c r="L3540" s="12">
        <f t="shared" si="33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2"/>
        <v>128.44999999999999</v>
      </c>
      <c r="R3540" s="7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330"/>
        <v>42600.756041666667</v>
      </c>
      <c r="L3541" s="12">
        <f t="shared" si="33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2"/>
        <v>119.66666666666667</v>
      </c>
      <c r="R3541" s="7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330"/>
        <v>42517.003368055557</v>
      </c>
      <c r="L3542" s="12">
        <f t="shared" si="33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2"/>
        <v>123</v>
      </c>
      <c r="R3542" s="7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330"/>
        <v>42222.730034722219</v>
      </c>
      <c r="L3543" s="12">
        <f t="shared" si="33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2"/>
        <v>105</v>
      </c>
      <c r="R3543" s="7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330"/>
        <v>41829.599791666667</v>
      </c>
      <c r="L3544" s="12">
        <f t="shared" si="33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2"/>
        <v>102.23636363636363</v>
      </c>
      <c r="R3544" s="7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330"/>
        <v>42150.755312499998</v>
      </c>
      <c r="L3545" s="12">
        <f t="shared" si="33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2"/>
        <v>104.66666666666666</v>
      </c>
      <c r="R3545" s="7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330"/>
        <v>42040.831678240742</v>
      </c>
      <c r="L3546" s="12">
        <f t="shared" si="33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2"/>
        <v>100</v>
      </c>
      <c r="R3546" s="7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330"/>
        <v>42075.807395833333</v>
      </c>
      <c r="L3547" s="12">
        <f t="shared" si="33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2"/>
        <v>100.4</v>
      </c>
      <c r="R3547" s="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330"/>
        <v>42073.660694444443</v>
      </c>
      <c r="L3548" s="12">
        <f t="shared" si="33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2"/>
        <v>102.27272727272727</v>
      </c>
      <c r="R3548" s="7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330"/>
        <v>42480.078715277778</v>
      </c>
      <c r="L3549" s="12">
        <f t="shared" si="33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2"/>
        <v>114.40928571428573</v>
      </c>
      <c r="R3549" s="7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330"/>
        <v>42411.942291666666</v>
      </c>
      <c r="L3550" s="12">
        <f t="shared" si="33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2"/>
        <v>101.9047619047619</v>
      </c>
      <c r="R3550" s="7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330"/>
        <v>42223.394363425927</v>
      </c>
      <c r="L3551" s="12">
        <f t="shared" si="33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2"/>
        <v>102</v>
      </c>
      <c r="R3551" s="7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330"/>
        <v>42462.893495370372</v>
      </c>
      <c r="L3552" s="12">
        <f t="shared" si="33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2"/>
        <v>104.80000000000001</v>
      </c>
      <c r="R3552" s="7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330"/>
        <v>41753.515856481477</v>
      </c>
      <c r="L3553" s="12">
        <f t="shared" si="33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2"/>
        <v>101.83333333333333</v>
      </c>
      <c r="R3553" s="7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330"/>
        <v>41788.587083333332</v>
      </c>
      <c r="L3554" s="12">
        <f t="shared" si="33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2"/>
        <v>100</v>
      </c>
      <c r="R3554" s="7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330"/>
        <v>42196.028703703705</v>
      </c>
      <c r="L3555" s="12">
        <f t="shared" si="331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2"/>
        <v>106.27272727272728</v>
      </c>
      <c r="R3555" s="7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330"/>
        <v>42016.050451388888</v>
      </c>
      <c r="L3556" s="12">
        <f t="shared" si="33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2"/>
        <v>113.42219999999999</v>
      </c>
      <c r="R3556" s="7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330"/>
        <v>42661.442060185189</v>
      </c>
      <c r="L3557" s="12">
        <f t="shared" si="33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2"/>
        <v>100</v>
      </c>
      <c r="R3557" s="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330"/>
        <v>41808.649583333332</v>
      </c>
      <c r="L3558" s="12">
        <f t="shared" si="33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2"/>
        <v>100.45454545454547</v>
      </c>
      <c r="R3558" s="7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330"/>
        <v>41730.276747685188</v>
      </c>
      <c r="L3559" s="12">
        <f t="shared" si="33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2"/>
        <v>100.03599999999999</v>
      </c>
      <c r="R3559" s="7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330"/>
        <v>42139.816840277781</v>
      </c>
      <c r="L3560" s="12">
        <f t="shared" si="331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2"/>
        <v>144</v>
      </c>
      <c r="R3560" s="7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330"/>
        <v>42194.096157407403</v>
      </c>
      <c r="L3561" s="12">
        <f t="shared" si="33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2"/>
        <v>103.49999999999999</v>
      </c>
      <c r="R3561" s="7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330"/>
        <v>42115.889652777783</v>
      </c>
      <c r="L3562" s="12">
        <f t="shared" si="33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2"/>
        <v>108.43750000000001</v>
      </c>
      <c r="R3562" s="7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330"/>
        <v>42203.680300925931</v>
      </c>
      <c r="L3563" s="12">
        <f t="shared" si="33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2"/>
        <v>102.4</v>
      </c>
      <c r="R3563" s="7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330"/>
        <v>42433.761886574073</v>
      </c>
      <c r="L3564" s="12">
        <f t="shared" si="33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2"/>
        <v>148.88888888888889</v>
      </c>
      <c r="R3564" s="7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330"/>
        <v>42555.671944444446</v>
      </c>
      <c r="L3565" s="12">
        <f t="shared" si="33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2"/>
        <v>105.49000000000002</v>
      </c>
      <c r="R3565" s="7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330"/>
        <v>42236.623252314821</v>
      </c>
      <c r="L3566" s="12">
        <f t="shared" si="33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2"/>
        <v>100.49999999999999</v>
      </c>
      <c r="R3566" s="7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330"/>
        <v>41974.743148148147</v>
      </c>
      <c r="L3567" s="12">
        <f t="shared" si="33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2"/>
        <v>130.55555555555557</v>
      </c>
      <c r="R3567" s="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330"/>
        <v>41997.507905092592</v>
      </c>
      <c r="L3568" s="12">
        <f t="shared" si="33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2"/>
        <v>104.75000000000001</v>
      </c>
      <c r="R3568" s="7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330"/>
        <v>42135.810694444444</v>
      </c>
      <c r="L3569" s="12">
        <f t="shared" si="33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2"/>
        <v>108.80000000000001</v>
      </c>
      <c r="R3569" s="7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330"/>
        <v>41869.740671296298</v>
      </c>
      <c r="L3570" s="12">
        <f t="shared" si="33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2"/>
        <v>111.00000000000001</v>
      </c>
      <c r="R3570" s="7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330"/>
        <v>41982.688611111109</v>
      </c>
      <c r="L3571" s="12">
        <f t="shared" si="33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2"/>
        <v>100.47999999999999</v>
      </c>
      <c r="R3571" s="7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330"/>
        <v>41976.331979166673</v>
      </c>
      <c r="L3572" s="12">
        <f t="shared" si="33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2"/>
        <v>114.35</v>
      </c>
      <c r="R3572" s="7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330"/>
        <v>41912.858946759261</v>
      </c>
      <c r="L3573" s="12">
        <f t="shared" si="33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2"/>
        <v>122.06666666666666</v>
      </c>
      <c r="R3573" s="7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330"/>
        <v>42146.570393518516</v>
      </c>
      <c r="L3574" s="12">
        <f t="shared" si="33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2"/>
        <v>100</v>
      </c>
      <c r="R3574" s="7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330"/>
        <v>41921.375532407408</v>
      </c>
      <c r="L3575" s="12">
        <f t="shared" si="33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2"/>
        <v>102.8</v>
      </c>
      <c r="R3575" s="7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330"/>
        <v>41926.942685185182</v>
      </c>
      <c r="L3576" s="12">
        <f t="shared" si="33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2"/>
        <v>106.12068965517241</v>
      </c>
      <c r="R3576" s="7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330"/>
        <v>42561.783877314811</v>
      </c>
      <c r="L3577" s="12">
        <f t="shared" si="33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2"/>
        <v>101.33000000000001</v>
      </c>
      <c r="R3577" s="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330"/>
        <v>42649.54923611111</v>
      </c>
      <c r="L3578" s="12">
        <f t="shared" si="33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2"/>
        <v>100</v>
      </c>
      <c r="R3578" s="7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330"/>
        <v>42093.786840277782</v>
      </c>
      <c r="L3579" s="12">
        <f t="shared" si="33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2"/>
        <v>130</v>
      </c>
      <c r="R3579" s="7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330"/>
        <v>42460.733530092592</v>
      </c>
      <c r="L3580" s="12">
        <f t="shared" si="33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2"/>
        <v>100.01333333333334</v>
      </c>
      <c r="R3580" s="7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330"/>
        <v>42430.762222222227</v>
      </c>
      <c r="L3581" s="12">
        <f t="shared" si="33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2"/>
        <v>100</v>
      </c>
      <c r="R3581" s="7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330"/>
        <v>42026.176180555558</v>
      </c>
      <c r="L3582" s="12">
        <f t="shared" si="33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2"/>
        <v>113.88888888888889</v>
      </c>
      <c r="R3582" s="7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330"/>
        <v>41836.471180555556</v>
      </c>
      <c r="L3583" s="12">
        <f t="shared" si="33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2"/>
        <v>100</v>
      </c>
      <c r="R3583" s="7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330"/>
        <v>42451.095856481479</v>
      </c>
      <c r="L3584" s="12">
        <f t="shared" si="33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2"/>
        <v>287</v>
      </c>
      <c r="R3584" s="7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330"/>
        <v>42418.425983796296</v>
      </c>
      <c r="L3585" s="12">
        <f t="shared" si="33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2"/>
        <v>108.5</v>
      </c>
      <c r="R3585" s="7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330"/>
        <v>42168.316481481481</v>
      </c>
      <c r="L3586" s="12">
        <f t="shared" si="33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332"/>
        <v>115.5</v>
      </c>
      <c r="R3586" s="7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336">(((J3587/60)/60)/24)+DATE(1970,1,1)</f>
        <v>41964.716319444444</v>
      </c>
      <c r="L3587" s="12">
        <f t="shared" ref="L3587:L3650" si="337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338">E3587/D3587*100</f>
        <v>119.11764705882352</v>
      </c>
      <c r="R3587" s="7">
        <f t="shared" ref="R3587:R3650" si="339">E3587/N3587</f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RIGHT(P3587,LEN(P3587)-SEARCH("/",P3587,SEARCH("/",P3587,1)))</f>
        <v>plays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336"/>
        <v>42576.697569444441</v>
      </c>
      <c r="L3588" s="12">
        <f t="shared" si="33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8"/>
        <v>109.42666666666668</v>
      </c>
      <c r="R3588" s="7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336"/>
        <v>42503.539976851855</v>
      </c>
      <c r="L3589" s="12">
        <f t="shared" si="33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8"/>
        <v>126.6</v>
      </c>
      <c r="R3589" s="7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336"/>
        <v>42101.828819444447</v>
      </c>
      <c r="L3590" s="12">
        <f t="shared" si="33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8"/>
        <v>100.49999999999999</v>
      </c>
      <c r="R3590" s="7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336"/>
        <v>42125.647534722222</v>
      </c>
      <c r="L3591" s="12">
        <f t="shared" si="33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8"/>
        <v>127.49999999999999</v>
      </c>
      <c r="R3591" s="7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336"/>
        <v>41902.333726851852</v>
      </c>
      <c r="L3592" s="12">
        <f t="shared" si="33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8"/>
        <v>100.05999999999999</v>
      </c>
      <c r="R3592" s="7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336"/>
        <v>42003.948425925926</v>
      </c>
      <c r="L3593" s="12">
        <f t="shared" si="33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8"/>
        <v>175</v>
      </c>
      <c r="R3593" s="7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336"/>
        <v>41988.829942129625</v>
      </c>
      <c r="L3594" s="12">
        <f t="shared" si="33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8"/>
        <v>127.25</v>
      </c>
      <c r="R3594" s="7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336"/>
        <v>41974.898599537039</v>
      </c>
      <c r="L3595" s="12">
        <f t="shared" si="33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8"/>
        <v>110.63333333333334</v>
      </c>
      <c r="R3595" s="7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336"/>
        <v>42592.066921296297</v>
      </c>
      <c r="L3596" s="12">
        <f t="shared" si="33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8"/>
        <v>125.93749999999999</v>
      </c>
      <c r="R3596" s="7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336"/>
        <v>42050.008368055554</v>
      </c>
      <c r="L3597" s="12">
        <f t="shared" si="33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8"/>
        <v>118.5</v>
      </c>
      <c r="R3597" s="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336"/>
        <v>41856.715069444443</v>
      </c>
      <c r="L3598" s="12">
        <f t="shared" si="33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8"/>
        <v>107.72727272727273</v>
      </c>
      <c r="R3598" s="7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336"/>
        <v>42417.585532407407</v>
      </c>
      <c r="L3599" s="12">
        <f t="shared" si="33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8"/>
        <v>102.60000000000001</v>
      </c>
      <c r="R3599" s="7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336"/>
        <v>41866.79886574074</v>
      </c>
      <c r="L3600" s="12">
        <f t="shared" si="33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8"/>
        <v>110.1</v>
      </c>
      <c r="R3600" s="7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336"/>
        <v>42220.79487268519</v>
      </c>
      <c r="L3601" s="12">
        <f t="shared" si="337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8"/>
        <v>202</v>
      </c>
      <c r="R3601" s="7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336"/>
        <v>42628.849120370374</v>
      </c>
      <c r="L3602" s="12">
        <f t="shared" si="33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8"/>
        <v>130</v>
      </c>
      <c r="R3602" s="7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336"/>
        <v>41990.99863425926</v>
      </c>
      <c r="L3603" s="12">
        <f t="shared" si="33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8"/>
        <v>104.35000000000001</v>
      </c>
      <c r="R3603" s="7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336"/>
        <v>42447.894432870366</v>
      </c>
      <c r="L3604" s="12">
        <f t="shared" si="33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8"/>
        <v>100.05</v>
      </c>
      <c r="R3604" s="7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336"/>
        <v>42283.864351851851</v>
      </c>
      <c r="L3605" s="12">
        <f t="shared" si="33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8"/>
        <v>170.66666666666669</v>
      </c>
      <c r="R3605" s="7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336"/>
        <v>42483.015694444446</v>
      </c>
      <c r="L3606" s="12">
        <f t="shared" si="33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8"/>
        <v>112.83333333333334</v>
      </c>
      <c r="R3606" s="7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336"/>
        <v>42383.793124999997</v>
      </c>
      <c r="L3607" s="12">
        <f t="shared" si="33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8"/>
        <v>184</v>
      </c>
      <c r="R3607" s="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336"/>
        <v>42566.604826388888</v>
      </c>
      <c r="L3608" s="12">
        <f t="shared" si="33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8"/>
        <v>130.26666666666665</v>
      </c>
      <c r="R3608" s="7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336"/>
        <v>42338.963912037041</v>
      </c>
      <c r="L3609" s="12">
        <f t="shared" si="337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8"/>
        <v>105.45454545454544</v>
      </c>
      <c r="R3609" s="7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336"/>
        <v>42506.709375000006</v>
      </c>
      <c r="L3610" s="12">
        <f t="shared" si="33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8"/>
        <v>100</v>
      </c>
      <c r="R3610" s="7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336"/>
        <v>42429.991724537031</v>
      </c>
      <c r="L3611" s="12">
        <f t="shared" si="33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8"/>
        <v>153.31632653061226</v>
      </c>
      <c r="R3611" s="7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336"/>
        <v>42203.432129629626</v>
      </c>
      <c r="L3612" s="12">
        <f t="shared" si="33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8"/>
        <v>162.30000000000001</v>
      </c>
      <c r="R3612" s="7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336"/>
        <v>42072.370381944449</v>
      </c>
      <c r="L3613" s="12">
        <f t="shared" si="33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8"/>
        <v>136</v>
      </c>
      <c r="R3613" s="7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336"/>
        <v>41789.726979166669</v>
      </c>
      <c r="L3614" s="12">
        <f t="shared" si="33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8"/>
        <v>144.4</v>
      </c>
      <c r="R3614" s="7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336"/>
        <v>41788.58997685185</v>
      </c>
      <c r="L3615" s="12">
        <f t="shared" si="33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8"/>
        <v>100</v>
      </c>
      <c r="R3615" s="7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336"/>
        <v>42144.041851851856</v>
      </c>
      <c r="L3616" s="12">
        <f t="shared" si="33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8"/>
        <v>100.8</v>
      </c>
      <c r="R3616" s="7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336"/>
        <v>42318.593703703707</v>
      </c>
      <c r="L3617" s="12">
        <f t="shared" si="33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8"/>
        <v>106.80000000000001</v>
      </c>
      <c r="R3617" s="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336"/>
        <v>42052.949814814812</v>
      </c>
      <c r="L3618" s="12">
        <f t="shared" si="33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8"/>
        <v>124.8</v>
      </c>
      <c r="R3618" s="7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336"/>
        <v>42779.610289351855</v>
      </c>
      <c r="L3619" s="12">
        <f t="shared" si="337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8"/>
        <v>118.91891891891892</v>
      </c>
      <c r="R3619" s="7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336"/>
        <v>42128.627893518518</v>
      </c>
      <c r="L3620" s="12">
        <f t="shared" si="33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8"/>
        <v>101</v>
      </c>
      <c r="R3620" s="7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336"/>
        <v>42661.132245370376</v>
      </c>
      <c r="L3621" s="12">
        <f t="shared" si="33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8"/>
        <v>112.99999999999999</v>
      </c>
      <c r="R3621" s="7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336"/>
        <v>42037.938206018516</v>
      </c>
      <c r="L3622" s="12">
        <f t="shared" si="33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8"/>
        <v>105.19047619047619</v>
      </c>
      <c r="R3622" s="7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336"/>
        <v>42619.935694444444</v>
      </c>
      <c r="L3623" s="12">
        <f t="shared" si="337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8"/>
        <v>109.73333333333332</v>
      </c>
      <c r="R3623" s="7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336"/>
        <v>41877.221886574072</v>
      </c>
      <c r="L3624" s="12">
        <f t="shared" si="33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8"/>
        <v>100.099</v>
      </c>
      <c r="R3624" s="7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336"/>
        <v>41828.736921296295</v>
      </c>
      <c r="L3625" s="12">
        <f t="shared" si="33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8"/>
        <v>120</v>
      </c>
      <c r="R3625" s="7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336"/>
        <v>42545.774189814809</v>
      </c>
      <c r="L3626" s="12">
        <f t="shared" si="33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8"/>
        <v>104.93333333333332</v>
      </c>
      <c r="R3626" s="7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336"/>
        <v>42157.652511574073</v>
      </c>
      <c r="L3627" s="12">
        <f t="shared" si="33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8"/>
        <v>102.66666666666666</v>
      </c>
      <c r="R3627" s="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336"/>
        <v>41846.667326388888</v>
      </c>
      <c r="L3628" s="12">
        <f t="shared" si="33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8"/>
        <v>101.82500000000002</v>
      </c>
      <c r="R3628" s="7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336"/>
        <v>42460.741747685184</v>
      </c>
      <c r="L3629" s="12">
        <f t="shared" si="33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8"/>
        <v>100</v>
      </c>
      <c r="R3629" s="7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336"/>
        <v>42291.833287037036</v>
      </c>
      <c r="L3630" s="12">
        <f t="shared" si="33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8"/>
        <v>0</v>
      </c>
      <c r="R3630" s="7">
        <v>0</v>
      </c>
      <c r="S3630" t="str">
        <f t="shared" si="340"/>
        <v>theater</v>
      </c>
      <c r="T3630" t="str">
        <f t="shared" si="341"/>
        <v>musical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336"/>
        <v>42437.094490740739</v>
      </c>
      <c r="L3631" s="12">
        <f t="shared" si="33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8"/>
        <v>1.9999999999999998E-4</v>
      </c>
      <c r="R3631" s="7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336"/>
        <v>41942.84710648148</v>
      </c>
      <c r="L3632" s="12">
        <f t="shared" si="33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8"/>
        <v>3.3333333333333333E-2</v>
      </c>
      <c r="R3632" s="7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336"/>
        <v>41880.753437499996</v>
      </c>
      <c r="L3633" s="12">
        <f t="shared" si="33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8"/>
        <v>51.023391812865491</v>
      </c>
      <c r="R3633" s="7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336"/>
        <v>41946.936909722222</v>
      </c>
      <c r="L3634" s="12">
        <f t="shared" si="33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8"/>
        <v>20</v>
      </c>
      <c r="R3634" s="7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336"/>
        <v>42649.623460648145</v>
      </c>
      <c r="L3635" s="12">
        <f t="shared" si="33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8"/>
        <v>35.24</v>
      </c>
      <c r="R3635" s="7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336"/>
        <v>42701.166365740741</v>
      </c>
      <c r="L3636" s="12">
        <f t="shared" si="33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8"/>
        <v>4.246666666666667</v>
      </c>
      <c r="R3636" s="7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336"/>
        <v>42450.88282407407</v>
      </c>
      <c r="L3637" s="12">
        <f t="shared" si="33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8"/>
        <v>36.457142857142856</v>
      </c>
      <c r="R3637" s="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336"/>
        <v>42226.694780092599</v>
      </c>
      <c r="L3638" s="12">
        <f t="shared" si="33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8"/>
        <v>0</v>
      </c>
      <c r="R3638" s="7">
        <v>0</v>
      </c>
      <c r="S3638" t="str">
        <f t="shared" si="340"/>
        <v>theater</v>
      </c>
      <c r="T3638" t="str">
        <f t="shared" si="341"/>
        <v>musical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336"/>
        <v>41975.700636574074</v>
      </c>
      <c r="L3639" s="12">
        <f t="shared" si="33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8"/>
        <v>30.866666666666664</v>
      </c>
      <c r="R3639" s="7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336"/>
        <v>42053.672824074078</v>
      </c>
      <c r="L3640" s="12">
        <f t="shared" si="33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8"/>
        <v>6.5454545454545459</v>
      </c>
      <c r="R3640" s="7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336"/>
        <v>42590.677152777775</v>
      </c>
      <c r="L3641" s="12">
        <f t="shared" si="33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8"/>
        <v>4.0000000000000001E-3</v>
      </c>
      <c r="R3641" s="7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336"/>
        <v>42104.781597222223</v>
      </c>
      <c r="L3642" s="12">
        <f t="shared" si="33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8"/>
        <v>5.5</v>
      </c>
      <c r="R3642" s="7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336"/>
        <v>41899.627071759263</v>
      </c>
      <c r="L3643" s="12">
        <f t="shared" si="33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8"/>
        <v>0</v>
      </c>
      <c r="R3643" s="7">
        <v>0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336"/>
        <v>42297.816284722227</v>
      </c>
      <c r="L3644" s="12">
        <f t="shared" si="33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8"/>
        <v>2.1428571428571428</v>
      </c>
      <c r="R3644" s="7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336"/>
        <v>42285.143969907411</v>
      </c>
      <c r="L3645" s="12">
        <f t="shared" si="33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8"/>
        <v>0</v>
      </c>
      <c r="R3645" s="7">
        <v>0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336"/>
        <v>42409.241747685184</v>
      </c>
      <c r="L3646" s="12">
        <f t="shared" si="33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8"/>
        <v>16.420000000000002</v>
      </c>
      <c r="R3646" s="7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336"/>
        <v>42665.970347222217</v>
      </c>
      <c r="L3647" s="12">
        <f t="shared" si="33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8"/>
        <v>0.1</v>
      </c>
      <c r="R3647" s="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336"/>
        <v>42140.421319444446</v>
      </c>
      <c r="L3648" s="12">
        <f t="shared" si="33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8"/>
        <v>4.8099999999999996</v>
      </c>
      <c r="R3648" s="7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336"/>
        <v>42598.749155092592</v>
      </c>
      <c r="L3649" s="12">
        <f t="shared" si="33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8"/>
        <v>6</v>
      </c>
      <c r="R3649" s="7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336"/>
        <v>41887.292187500003</v>
      </c>
      <c r="L3650" s="12">
        <f t="shared" si="33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338"/>
        <v>100.38249999999999</v>
      </c>
      <c r="R3650" s="7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342">(((J3651/60)/60)/24)+DATE(1970,1,1)</f>
        <v>41780.712893518517</v>
      </c>
      <c r="L3651" s="12">
        <f t="shared" ref="L3651:L3714" si="343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344">E3651/D3651*100</f>
        <v>104</v>
      </c>
      <c r="R3651" s="7">
        <f t="shared" ref="R3651:R3714" si="345">E3651/N3651</f>
        <v>97.5</v>
      </c>
      <c r="S3651" t="str">
        <f t="shared" ref="S3651:S3714" si="346">LEFT(P3651, SEARCH("/",P3651,1)-1)</f>
        <v>theater</v>
      </c>
      <c r="T3651" t="str">
        <f t="shared" ref="T3651:T3714" si="347">RIGHT(P3651,LEN(P3651)-SEARCH("/",P3651,SEARCH("/",P3651,1)))</f>
        <v>plays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342"/>
        <v>42381.478981481487</v>
      </c>
      <c r="L3652" s="12">
        <f t="shared" si="343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4"/>
        <v>100</v>
      </c>
      <c r="R3652" s="7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342"/>
        <v>41828.646319444444</v>
      </c>
      <c r="L3653" s="12">
        <f t="shared" si="343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4"/>
        <v>104</v>
      </c>
      <c r="R3653" s="7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342"/>
        <v>42596.644699074073</v>
      </c>
      <c r="L3654" s="12">
        <f t="shared" si="343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4"/>
        <v>250.66666666666669</v>
      </c>
      <c r="R3654" s="7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342"/>
        <v>42191.363506944443</v>
      </c>
      <c r="L3655" s="12">
        <f t="shared" si="343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4"/>
        <v>100.49999999999999</v>
      </c>
      <c r="R3655" s="7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342"/>
        <v>42440.416504629626</v>
      </c>
      <c r="L3656" s="12">
        <f t="shared" si="343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4"/>
        <v>174.4</v>
      </c>
      <c r="R3656" s="7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342"/>
        <v>42173.803217592591</v>
      </c>
      <c r="L3657" s="12">
        <f t="shared" si="343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4"/>
        <v>116.26</v>
      </c>
      <c r="R3657" s="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342"/>
        <v>42737.910138888896</v>
      </c>
      <c r="L3658" s="12">
        <f t="shared" si="343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4"/>
        <v>105.82000000000001</v>
      </c>
      <c r="R3658" s="7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342"/>
        <v>42499.629849537043</v>
      </c>
      <c r="L3659" s="12">
        <f t="shared" si="343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4"/>
        <v>110.75</v>
      </c>
      <c r="R3659" s="7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342"/>
        <v>41775.858564814815</v>
      </c>
      <c r="L3660" s="12">
        <f t="shared" si="343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4"/>
        <v>100.66666666666666</v>
      </c>
      <c r="R3660" s="7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342"/>
        <v>42055.277199074073</v>
      </c>
      <c r="L3661" s="12">
        <f t="shared" si="343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4"/>
        <v>102.03333333333333</v>
      </c>
      <c r="R3661" s="7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342"/>
        <v>41971.881076388891</v>
      </c>
      <c r="L3662" s="12">
        <f t="shared" si="343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4"/>
        <v>100</v>
      </c>
      <c r="R3662" s="7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342"/>
        <v>42447.896666666667</v>
      </c>
      <c r="L3663" s="12">
        <f t="shared" si="343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4"/>
        <v>111.00000000000001</v>
      </c>
      <c r="R3663" s="7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342"/>
        <v>42064.220069444447</v>
      </c>
      <c r="L3664" s="12">
        <f t="shared" si="343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4"/>
        <v>101.42500000000001</v>
      </c>
      <c r="R3664" s="7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342"/>
        <v>42665.451736111107</v>
      </c>
      <c r="L3665" s="12">
        <f t="shared" si="343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4"/>
        <v>104</v>
      </c>
      <c r="R3665" s="7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342"/>
        <v>42523.248715277776</v>
      </c>
      <c r="L3666" s="12">
        <f t="shared" si="343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4"/>
        <v>109.375</v>
      </c>
      <c r="R3666" s="7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342"/>
        <v>42294.808124999996</v>
      </c>
      <c r="L3667" s="12">
        <f t="shared" si="343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4"/>
        <v>115.16129032258064</v>
      </c>
      <c r="R3667" s="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342"/>
        <v>41822.90488425926</v>
      </c>
      <c r="L3668" s="12">
        <f t="shared" si="343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4"/>
        <v>100</v>
      </c>
      <c r="R3668" s="7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342"/>
        <v>42173.970127314817</v>
      </c>
      <c r="L3669" s="12">
        <f t="shared" si="343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4"/>
        <v>103.17033333333335</v>
      </c>
      <c r="R3669" s="7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342"/>
        <v>42185.556157407409</v>
      </c>
      <c r="L3670" s="12">
        <f t="shared" si="343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4"/>
        <v>103.49999999999999</v>
      </c>
      <c r="R3670" s="7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342"/>
        <v>42136.675196759257</v>
      </c>
      <c r="L3671" s="12">
        <f t="shared" si="343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4"/>
        <v>138.19999999999999</v>
      </c>
      <c r="R3671" s="7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342"/>
        <v>42142.514016203699</v>
      </c>
      <c r="L3672" s="12">
        <f t="shared" si="343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4"/>
        <v>109.54545454545455</v>
      </c>
      <c r="R3672" s="7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342"/>
        <v>41820.62809027778</v>
      </c>
      <c r="L3673" s="12">
        <f t="shared" si="343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4"/>
        <v>100.85714285714286</v>
      </c>
      <c r="R3673" s="7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342"/>
        <v>41878.946574074071</v>
      </c>
      <c r="L3674" s="12">
        <f t="shared" si="343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4"/>
        <v>101.53333333333335</v>
      </c>
      <c r="R3674" s="7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342"/>
        <v>41914.295104166667</v>
      </c>
      <c r="L3675" s="12">
        <f t="shared" si="343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4"/>
        <v>113.625</v>
      </c>
      <c r="R3675" s="7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342"/>
        <v>42556.873020833329</v>
      </c>
      <c r="L3676" s="12">
        <f t="shared" si="343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4"/>
        <v>100</v>
      </c>
      <c r="R3676" s="7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342"/>
        <v>42493.597013888888</v>
      </c>
      <c r="L3677" s="12">
        <f t="shared" si="343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4"/>
        <v>140</v>
      </c>
      <c r="R3677" s="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342"/>
        <v>41876.815787037034</v>
      </c>
      <c r="L3678" s="12">
        <f t="shared" si="343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4"/>
        <v>128.75</v>
      </c>
      <c r="R3678" s="7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342"/>
        <v>41802.574282407404</v>
      </c>
      <c r="L3679" s="12">
        <f t="shared" si="343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4"/>
        <v>102.90416666666667</v>
      </c>
      <c r="R3679" s="7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342"/>
        <v>42120.531226851846</v>
      </c>
      <c r="L3680" s="12">
        <f t="shared" si="343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4"/>
        <v>102.49999999999999</v>
      </c>
      <c r="R3680" s="7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342"/>
        <v>41786.761354166665</v>
      </c>
      <c r="L3681" s="12">
        <f t="shared" si="343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4"/>
        <v>110.1</v>
      </c>
      <c r="R3681" s="7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342"/>
        <v>42627.454097222217</v>
      </c>
      <c r="L3682" s="12">
        <f t="shared" si="343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4"/>
        <v>112.76666666666667</v>
      </c>
      <c r="R3682" s="7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342"/>
        <v>42374.651504629626</v>
      </c>
      <c r="L3683" s="12">
        <f t="shared" si="343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4"/>
        <v>111.9</v>
      </c>
      <c r="R3683" s="7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342"/>
        <v>41772.685393518521</v>
      </c>
      <c r="L3684" s="12">
        <f t="shared" si="343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4"/>
        <v>139.19999999999999</v>
      </c>
      <c r="R3684" s="7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342"/>
        <v>42633.116851851853</v>
      </c>
      <c r="L3685" s="12">
        <f t="shared" si="343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4"/>
        <v>110.85714285714286</v>
      </c>
      <c r="R3685" s="7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342"/>
        <v>42219.180393518516</v>
      </c>
      <c r="L3686" s="12">
        <f t="shared" si="343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4"/>
        <v>139.06666666666666</v>
      </c>
      <c r="R3686" s="7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342"/>
        <v>41753.593275462961</v>
      </c>
      <c r="L3687" s="12">
        <f t="shared" si="343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4"/>
        <v>105.69999999999999</v>
      </c>
      <c r="R3687" s="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342"/>
        <v>42230.662731481483</v>
      </c>
      <c r="L3688" s="12">
        <f t="shared" si="343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4"/>
        <v>101.42857142857142</v>
      </c>
      <c r="R3688" s="7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342"/>
        <v>41787.218229166669</v>
      </c>
      <c r="L3689" s="12">
        <f t="shared" si="343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4"/>
        <v>100.245</v>
      </c>
      <c r="R3689" s="7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342"/>
        <v>41829.787083333329</v>
      </c>
      <c r="L3690" s="12">
        <f t="shared" si="343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4"/>
        <v>109.16666666666666</v>
      </c>
      <c r="R3690" s="7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342"/>
        <v>42147.826840277776</v>
      </c>
      <c r="L3691" s="12">
        <f t="shared" si="343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4"/>
        <v>118.33333333333333</v>
      </c>
      <c r="R3691" s="7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342"/>
        <v>41940.598182870373</v>
      </c>
      <c r="L3692" s="12">
        <f t="shared" si="343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4"/>
        <v>120</v>
      </c>
      <c r="R3692" s="7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342"/>
        <v>42020.700567129628</v>
      </c>
      <c r="L3693" s="12">
        <f t="shared" si="343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4"/>
        <v>127.96000000000001</v>
      </c>
      <c r="R3693" s="7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342"/>
        <v>41891.96503472222</v>
      </c>
      <c r="L3694" s="12">
        <f t="shared" si="343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4"/>
        <v>126</v>
      </c>
      <c r="R3694" s="7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342"/>
        <v>42309.191307870366</v>
      </c>
      <c r="L3695" s="12">
        <f t="shared" si="343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4"/>
        <v>129.12912912912913</v>
      </c>
      <c r="R3695" s="7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342"/>
        <v>42490.133877314816</v>
      </c>
      <c r="L3696" s="12">
        <f t="shared" si="343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4"/>
        <v>107.42857142857143</v>
      </c>
      <c r="R3696" s="7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342"/>
        <v>41995.870486111111</v>
      </c>
      <c r="L3697" s="12">
        <f t="shared" si="343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4"/>
        <v>100.125</v>
      </c>
      <c r="R3697" s="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342"/>
        <v>41988.617083333331</v>
      </c>
      <c r="L3698" s="12">
        <f t="shared" si="343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4"/>
        <v>155</v>
      </c>
      <c r="R3698" s="7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342"/>
        <v>42479.465833333335</v>
      </c>
      <c r="L3699" s="12">
        <f t="shared" si="343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4"/>
        <v>108</v>
      </c>
      <c r="R3699" s="7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342"/>
        <v>42401.806562500002</v>
      </c>
      <c r="L3700" s="12">
        <f t="shared" si="343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4"/>
        <v>110.52</v>
      </c>
      <c r="R3700" s="7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342"/>
        <v>41897.602037037039</v>
      </c>
      <c r="L3701" s="12">
        <f t="shared" si="343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4"/>
        <v>100.8</v>
      </c>
      <c r="R3701" s="7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342"/>
        <v>41882.585648148146</v>
      </c>
      <c r="L3702" s="12">
        <f t="shared" si="343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4"/>
        <v>121.2</v>
      </c>
      <c r="R3702" s="7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342"/>
        <v>42129.541585648149</v>
      </c>
      <c r="L3703" s="12">
        <f t="shared" si="343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4"/>
        <v>100.33333333333334</v>
      </c>
      <c r="R3703" s="7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342"/>
        <v>42524.53800925926</v>
      </c>
      <c r="L3704" s="12">
        <f t="shared" si="343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4"/>
        <v>109.16666666666666</v>
      </c>
      <c r="R3704" s="7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342"/>
        <v>42556.504490740743</v>
      </c>
      <c r="L3705" s="12">
        <f t="shared" si="343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4"/>
        <v>123.42857142857142</v>
      </c>
      <c r="R3705" s="7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342"/>
        <v>42461.689745370371</v>
      </c>
      <c r="L3706" s="12">
        <f t="shared" si="343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4"/>
        <v>136.33666666666667</v>
      </c>
      <c r="R3706" s="7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342"/>
        <v>41792.542986111112</v>
      </c>
      <c r="L3707" s="12">
        <f t="shared" si="343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4"/>
        <v>103.46657233816768</v>
      </c>
      <c r="R3707" s="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342"/>
        <v>41879.913761574076</v>
      </c>
      <c r="L3708" s="12">
        <f t="shared" si="343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4"/>
        <v>121.33333333333334</v>
      </c>
      <c r="R3708" s="7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342"/>
        <v>42552.048356481479</v>
      </c>
      <c r="L3709" s="12">
        <f t="shared" si="343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4"/>
        <v>186</v>
      </c>
      <c r="R3709" s="7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342"/>
        <v>41810.142199074071</v>
      </c>
      <c r="L3710" s="12">
        <f t="shared" si="343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4"/>
        <v>300</v>
      </c>
      <c r="R3710" s="7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342"/>
        <v>41785.707708333335</v>
      </c>
      <c r="L3711" s="12">
        <f t="shared" si="343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4"/>
        <v>108.25</v>
      </c>
      <c r="R3711" s="7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342"/>
        <v>42072.576249999998</v>
      </c>
      <c r="L3712" s="12">
        <f t="shared" si="343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4"/>
        <v>141.15384615384616</v>
      </c>
      <c r="R3712" s="7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342"/>
        <v>41779.724224537036</v>
      </c>
      <c r="L3713" s="12">
        <f t="shared" si="343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4"/>
        <v>113.99999999999999</v>
      </c>
      <c r="R3713" s="7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342"/>
        <v>42134.172071759262</v>
      </c>
      <c r="L3714" s="12">
        <f t="shared" si="343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344"/>
        <v>153.73333333333335</v>
      </c>
      <c r="R3714" s="7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348">(((J3715/60)/60)/24)+DATE(1970,1,1)</f>
        <v>42505.738032407404</v>
      </c>
      <c r="L3715" s="12">
        <f t="shared" ref="L3715:L3778" si="349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350">E3715/D3715*100</f>
        <v>101.49999999999999</v>
      </c>
      <c r="R3715" s="7">
        <f t="shared" ref="R3715:R3778" si="351">E3715/N3715</f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RIGHT(P3715,LEN(P3715)-SEARCH("/",P3715,SEARCH("/",P3715,1)))</f>
        <v>plays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348"/>
        <v>42118.556331018524</v>
      </c>
      <c r="L3716" s="12">
        <f t="shared" si="349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50"/>
        <v>102.35000000000001</v>
      </c>
      <c r="R3716" s="7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348"/>
        <v>42036.995590277773</v>
      </c>
      <c r="L3717" s="12">
        <f t="shared" si="349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50"/>
        <v>102.57142857142858</v>
      </c>
      <c r="R3717" s="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348"/>
        <v>42360.887835648144</v>
      </c>
      <c r="L3718" s="12">
        <f t="shared" si="349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50"/>
        <v>155.75</v>
      </c>
      <c r="R3718" s="7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348"/>
        <v>42102.866307870368</v>
      </c>
      <c r="L3719" s="12">
        <f t="shared" si="349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50"/>
        <v>100.75</v>
      </c>
      <c r="R3719" s="7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348"/>
        <v>42032.716145833328</v>
      </c>
      <c r="L3720" s="12">
        <f t="shared" si="349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50"/>
        <v>239.4</v>
      </c>
      <c r="R3720" s="7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348"/>
        <v>42147.729930555557</v>
      </c>
      <c r="L3721" s="12">
        <f t="shared" si="349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50"/>
        <v>210</v>
      </c>
      <c r="R3721" s="7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348"/>
        <v>42165.993125000001</v>
      </c>
      <c r="L3722" s="12">
        <f t="shared" si="349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50"/>
        <v>104.51515151515152</v>
      </c>
      <c r="R3722" s="7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348"/>
        <v>41927.936157407406</v>
      </c>
      <c r="L3723" s="12">
        <f t="shared" si="349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50"/>
        <v>100.8</v>
      </c>
      <c r="R3723" s="7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348"/>
        <v>42381.671840277777</v>
      </c>
      <c r="L3724" s="12">
        <f t="shared" si="349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50"/>
        <v>111.20000000000002</v>
      </c>
      <c r="R3724" s="7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348"/>
        <v>41943.753032407411</v>
      </c>
      <c r="L3725" s="12">
        <f t="shared" si="349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50"/>
        <v>102.04444444444445</v>
      </c>
      <c r="R3725" s="7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348"/>
        <v>42465.491435185191</v>
      </c>
      <c r="L3726" s="12">
        <f t="shared" si="349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50"/>
        <v>102.54767441860466</v>
      </c>
      <c r="R3726" s="7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348"/>
        <v>42401.945219907408</v>
      </c>
      <c r="L3727" s="12">
        <f t="shared" si="349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50"/>
        <v>127</v>
      </c>
      <c r="R3727" s="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348"/>
        <v>42462.140868055561</v>
      </c>
      <c r="L3728" s="12">
        <f t="shared" si="349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50"/>
        <v>338.70588235294122</v>
      </c>
      <c r="R3728" s="7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348"/>
        <v>42632.348310185189</v>
      </c>
      <c r="L3729" s="12">
        <f t="shared" si="349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50"/>
        <v>100.75</v>
      </c>
      <c r="R3729" s="7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348"/>
        <v>42205.171018518522</v>
      </c>
      <c r="L3730" s="12">
        <f t="shared" si="349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50"/>
        <v>9.31</v>
      </c>
      <c r="R3730" s="7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348"/>
        <v>42041.205000000002</v>
      </c>
      <c r="L3731" s="12">
        <f t="shared" si="349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50"/>
        <v>7.24</v>
      </c>
      <c r="R3731" s="7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348"/>
        <v>42203.677766203706</v>
      </c>
      <c r="L3732" s="12">
        <f t="shared" si="349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50"/>
        <v>10</v>
      </c>
      <c r="R3732" s="7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348"/>
        <v>41983.752847222218</v>
      </c>
      <c r="L3733" s="12">
        <f t="shared" si="349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50"/>
        <v>11.272727272727273</v>
      </c>
      <c r="R3733" s="7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348"/>
        <v>41968.677465277782</v>
      </c>
      <c r="L3734" s="12">
        <f t="shared" si="349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50"/>
        <v>15.411764705882353</v>
      </c>
      <c r="R3734" s="7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348"/>
        <v>42103.024398148147</v>
      </c>
      <c r="L3735" s="12">
        <f t="shared" si="349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50"/>
        <v>0</v>
      </c>
      <c r="R3735" s="7">
        <v>0</v>
      </c>
      <c r="S3735" t="str">
        <f t="shared" si="352"/>
        <v>theater</v>
      </c>
      <c r="T3735" t="str">
        <f t="shared" si="353"/>
        <v>plays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348"/>
        <v>42089.901574074072</v>
      </c>
      <c r="L3736" s="12">
        <f t="shared" si="349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50"/>
        <v>28.466666666666669</v>
      </c>
      <c r="R3736" s="7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348"/>
        <v>42122.693159722221</v>
      </c>
      <c r="L3737" s="12">
        <f t="shared" si="349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50"/>
        <v>13.333333333333334</v>
      </c>
      <c r="R3737" s="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348"/>
        <v>42048.711724537032</v>
      </c>
      <c r="L3738" s="12">
        <f t="shared" si="349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50"/>
        <v>0.66666666666666674</v>
      </c>
      <c r="R3738" s="7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348"/>
        <v>42297.691006944442</v>
      </c>
      <c r="L3739" s="12">
        <f t="shared" si="349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50"/>
        <v>21.428571428571427</v>
      </c>
      <c r="R3739" s="7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348"/>
        <v>41813.938715277778</v>
      </c>
      <c r="L3740" s="12">
        <f t="shared" si="349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50"/>
        <v>18</v>
      </c>
      <c r="R3740" s="7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348"/>
        <v>42548.449861111112</v>
      </c>
      <c r="L3741" s="12">
        <f t="shared" si="349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50"/>
        <v>20.125</v>
      </c>
      <c r="R3741" s="7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348"/>
        <v>41833.089756944442</v>
      </c>
      <c r="L3742" s="12">
        <f t="shared" si="349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50"/>
        <v>17.899999999999999</v>
      </c>
      <c r="R3742" s="7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348"/>
        <v>42325.920717592591</v>
      </c>
      <c r="L3743" s="12">
        <f t="shared" si="349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50"/>
        <v>0</v>
      </c>
      <c r="R3743" s="7">
        <v>0</v>
      </c>
      <c r="S3743" t="str">
        <f t="shared" si="352"/>
        <v>theater</v>
      </c>
      <c r="T3743" t="str">
        <f t="shared" si="353"/>
        <v>plays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348"/>
        <v>41858.214629629627</v>
      </c>
      <c r="L3744" s="12">
        <f t="shared" si="349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50"/>
        <v>2</v>
      </c>
      <c r="R3744" s="7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348"/>
        <v>41793.710231481484</v>
      </c>
      <c r="L3745" s="12">
        <f t="shared" si="349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50"/>
        <v>0</v>
      </c>
      <c r="R3745" s="7">
        <v>0</v>
      </c>
      <c r="S3745" t="str">
        <f t="shared" si="352"/>
        <v>theater</v>
      </c>
      <c r="T3745" t="str">
        <f t="shared" si="353"/>
        <v>plays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348"/>
        <v>41793.814259259263</v>
      </c>
      <c r="L3746" s="12">
        <f t="shared" si="349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50"/>
        <v>0</v>
      </c>
      <c r="R3746" s="7">
        <v>0</v>
      </c>
      <c r="S3746" t="str">
        <f t="shared" si="352"/>
        <v>theater</v>
      </c>
      <c r="T3746" t="str">
        <f t="shared" si="353"/>
        <v>plays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348"/>
        <v>41831.697939814818</v>
      </c>
      <c r="L3747" s="12">
        <f t="shared" si="349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50"/>
        <v>10</v>
      </c>
      <c r="R3747" s="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348"/>
        <v>42621.389340277776</v>
      </c>
      <c r="L3748" s="12">
        <f t="shared" si="349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50"/>
        <v>2.3764705882352941</v>
      </c>
      <c r="R3748" s="7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348"/>
        <v>42164.299722222218</v>
      </c>
      <c r="L3749" s="12">
        <f t="shared" si="349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50"/>
        <v>1</v>
      </c>
      <c r="R3749" s="7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348"/>
        <v>42395.706435185188</v>
      </c>
      <c r="L3750" s="12">
        <f t="shared" si="349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50"/>
        <v>103.52</v>
      </c>
      <c r="R3750" s="7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348"/>
        <v>42458.127175925925</v>
      </c>
      <c r="L3751" s="12">
        <f t="shared" si="349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50"/>
        <v>105</v>
      </c>
      <c r="R3751" s="7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348"/>
        <v>42016.981574074074</v>
      </c>
      <c r="L3752" s="12">
        <f t="shared" si="349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50"/>
        <v>100.44999999999999</v>
      </c>
      <c r="R3752" s="7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348"/>
        <v>42403.035567129627</v>
      </c>
      <c r="L3753" s="12">
        <f t="shared" si="349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50"/>
        <v>132.6</v>
      </c>
      <c r="R3753" s="7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348"/>
        <v>42619.802488425921</v>
      </c>
      <c r="L3754" s="12">
        <f t="shared" si="349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50"/>
        <v>112.99999999999999</v>
      </c>
      <c r="R3754" s="7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348"/>
        <v>42128.824074074073</v>
      </c>
      <c r="L3755" s="12">
        <f t="shared" si="349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50"/>
        <v>103.34</v>
      </c>
      <c r="R3755" s="7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348"/>
        <v>41808.881215277775</v>
      </c>
      <c r="L3756" s="12">
        <f t="shared" si="349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50"/>
        <v>120</v>
      </c>
      <c r="R3756" s="7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348"/>
        <v>42445.866979166662</v>
      </c>
      <c r="L3757" s="12">
        <f t="shared" si="349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50"/>
        <v>129.63636363636363</v>
      </c>
      <c r="R3757" s="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348"/>
        <v>41771.814791666664</v>
      </c>
      <c r="L3758" s="12">
        <f t="shared" si="349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50"/>
        <v>101.11111111111111</v>
      </c>
      <c r="R3758" s="7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348"/>
        <v>41954.850868055553</v>
      </c>
      <c r="L3759" s="12">
        <f t="shared" si="349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50"/>
        <v>108.51428571428572</v>
      </c>
      <c r="R3759" s="7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348"/>
        <v>41747.471504629626</v>
      </c>
      <c r="L3760" s="12">
        <f t="shared" si="349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50"/>
        <v>102.33333333333334</v>
      </c>
      <c r="R3760" s="7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348"/>
        <v>42182.108252314814</v>
      </c>
      <c r="L3761" s="12">
        <f t="shared" si="349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50"/>
        <v>110.24425000000002</v>
      </c>
      <c r="R3761" s="7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348"/>
        <v>41739.525300925925</v>
      </c>
      <c r="L3762" s="12">
        <f t="shared" si="349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50"/>
        <v>101.0154</v>
      </c>
      <c r="R3762" s="7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348"/>
        <v>42173.466863425929</v>
      </c>
      <c r="L3763" s="12">
        <f t="shared" si="349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50"/>
        <v>100</v>
      </c>
      <c r="R3763" s="7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348"/>
        <v>42193.813530092593</v>
      </c>
      <c r="L3764" s="12">
        <f t="shared" si="349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50"/>
        <v>106.24</v>
      </c>
      <c r="R3764" s="7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348"/>
        <v>42065.750300925924</v>
      </c>
      <c r="L3765" s="12">
        <f t="shared" si="349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50"/>
        <v>100</v>
      </c>
      <c r="R3765" s="7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348"/>
        <v>42499.842962962968</v>
      </c>
      <c r="L3766" s="12">
        <f t="shared" si="349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50"/>
        <v>100</v>
      </c>
      <c r="R3766" s="7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348"/>
        <v>41820.776412037041</v>
      </c>
      <c r="L3767" s="12">
        <f t="shared" si="349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50"/>
        <v>113.45714285714286</v>
      </c>
      <c r="R3767" s="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348"/>
        <v>41788.167187500003</v>
      </c>
      <c r="L3768" s="12">
        <f t="shared" si="349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50"/>
        <v>102.65010000000001</v>
      </c>
      <c r="R3768" s="7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348"/>
        <v>42050.019641203704</v>
      </c>
      <c r="L3769" s="12">
        <f t="shared" si="349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50"/>
        <v>116.75</v>
      </c>
      <c r="R3769" s="7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348"/>
        <v>41772.727893518517</v>
      </c>
      <c r="L3770" s="12">
        <f t="shared" si="349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50"/>
        <v>107.65274999999998</v>
      </c>
      <c r="R3770" s="7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348"/>
        <v>42445.598136574074</v>
      </c>
      <c r="L3771" s="12">
        <f t="shared" si="349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50"/>
        <v>100</v>
      </c>
      <c r="R3771" s="7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348"/>
        <v>42138.930671296301</v>
      </c>
      <c r="L3772" s="12">
        <f t="shared" si="349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50"/>
        <v>100</v>
      </c>
      <c r="R3772" s="7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348"/>
        <v>42493.857083333336</v>
      </c>
      <c r="L3773" s="12">
        <f t="shared" si="349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50"/>
        <v>146</v>
      </c>
      <c r="R3773" s="7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348"/>
        <v>42682.616967592592</v>
      </c>
      <c r="L3774" s="12">
        <f t="shared" si="349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50"/>
        <v>110.2</v>
      </c>
      <c r="R3774" s="7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348"/>
        <v>42656.005173611105</v>
      </c>
      <c r="L3775" s="12">
        <f t="shared" si="349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50"/>
        <v>108.2</v>
      </c>
      <c r="R3775" s="7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348"/>
        <v>42087.792303240742</v>
      </c>
      <c r="L3776" s="12">
        <f t="shared" si="349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50"/>
        <v>100</v>
      </c>
      <c r="R3776" s="7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348"/>
        <v>42075.942627314813</v>
      </c>
      <c r="L3777" s="12">
        <f t="shared" si="349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50"/>
        <v>100.25</v>
      </c>
      <c r="R3777" s="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348"/>
        <v>41814.367800925924</v>
      </c>
      <c r="L3778" s="12">
        <f t="shared" si="349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350"/>
        <v>106.71250000000001</v>
      </c>
      <c r="R3778" s="7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354">(((J3779/60)/60)/24)+DATE(1970,1,1)</f>
        <v>41887.111354166671</v>
      </c>
      <c r="L3779" s="12">
        <f t="shared" ref="L3779:L3842" si="355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356">E3779/D3779*100</f>
        <v>143.19999999999999</v>
      </c>
      <c r="R3779" s="7">
        <f t="shared" ref="R3779:R3842" si="357">E3779/N3779</f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RIGHT(P3779,LEN(P3779)-SEARCH("/",P3779,SEARCH("/",P3779,1)))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354"/>
        <v>41989.819212962961</v>
      </c>
      <c r="L3780" s="12">
        <f t="shared" si="355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6"/>
        <v>105.04166666666667</v>
      </c>
      <c r="R3780" s="7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354"/>
        <v>42425.735416666663</v>
      </c>
      <c r="L3781" s="12">
        <f t="shared" si="355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6"/>
        <v>103.98</v>
      </c>
      <c r="R3781" s="7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354"/>
        <v>42166.219733796301</v>
      </c>
      <c r="L3782" s="12">
        <f t="shared" si="355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6"/>
        <v>120</v>
      </c>
      <c r="R3782" s="7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354"/>
        <v>41865.882928240739</v>
      </c>
      <c r="L3783" s="12">
        <f t="shared" si="355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6"/>
        <v>109.66666666666667</v>
      </c>
      <c r="R3783" s="7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354"/>
        <v>42546.862233796302</v>
      </c>
      <c r="L3784" s="12">
        <f t="shared" si="355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6"/>
        <v>101.75</v>
      </c>
      <c r="R3784" s="7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354"/>
        <v>42420.140277777777</v>
      </c>
      <c r="L3785" s="12">
        <f t="shared" si="355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6"/>
        <v>128.91666666666666</v>
      </c>
      <c r="R3785" s="7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354"/>
        <v>42531.980694444443</v>
      </c>
      <c r="L3786" s="12">
        <f t="shared" si="355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6"/>
        <v>114.99999999999999</v>
      </c>
      <c r="R3786" s="7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354"/>
        <v>42548.63853009259</v>
      </c>
      <c r="L3787" s="12">
        <f t="shared" si="355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6"/>
        <v>150.75</v>
      </c>
      <c r="R3787" s="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354"/>
        <v>42487.037905092591</v>
      </c>
      <c r="L3788" s="12">
        <f t="shared" si="355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6"/>
        <v>110.96666666666665</v>
      </c>
      <c r="R3788" s="7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354"/>
        <v>42167.534791666665</v>
      </c>
      <c r="L3789" s="12">
        <f t="shared" si="355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6"/>
        <v>100.28571428571429</v>
      </c>
      <c r="R3789" s="7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354"/>
        <v>42333.695821759262</v>
      </c>
      <c r="L3790" s="12">
        <f t="shared" si="35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6"/>
        <v>0.66666666666666674</v>
      </c>
      <c r="R3790" s="7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354"/>
        <v>42138.798819444448</v>
      </c>
      <c r="L3791" s="12">
        <f t="shared" si="35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6"/>
        <v>3.267605633802817</v>
      </c>
      <c r="R3791" s="7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354"/>
        <v>42666.666932870372</v>
      </c>
      <c r="L3792" s="12">
        <f t="shared" si="35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6"/>
        <v>0</v>
      </c>
      <c r="R3792" s="7">
        <v>0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354"/>
        <v>41766.692037037035</v>
      </c>
      <c r="L3793" s="12">
        <f t="shared" si="355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6"/>
        <v>0</v>
      </c>
      <c r="R3793" s="7">
        <v>0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354"/>
        <v>42170.447013888886</v>
      </c>
      <c r="L3794" s="12">
        <f t="shared" si="35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6"/>
        <v>0.27999999999999997</v>
      </c>
      <c r="R3794" s="7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354"/>
        <v>41968.938993055555</v>
      </c>
      <c r="L3795" s="12">
        <f t="shared" si="35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6"/>
        <v>59.657142857142851</v>
      </c>
      <c r="R3795" s="7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354"/>
        <v>42132.58048611111</v>
      </c>
      <c r="L3796" s="12">
        <f t="shared" si="35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6"/>
        <v>1</v>
      </c>
      <c r="R3796" s="7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354"/>
        <v>42201.436226851853</v>
      </c>
      <c r="L3797" s="12">
        <f t="shared" si="355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6"/>
        <v>1.6666666666666667</v>
      </c>
      <c r="R3797" s="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354"/>
        <v>42689.029583333337</v>
      </c>
      <c r="L3798" s="12">
        <f t="shared" si="35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6"/>
        <v>4.4444444444444444E-3</v>
      </c>
      <c r="R3798" s="7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354"/>
        <v>42084.881539351853</v>
      </c>
      <c r="L3799" s="12">
        <f t="shared" si="35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6"/>
        <v>89.666666666666657</v>
      </c>
      <c r="R3799" s="7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354"/>
        <v>41831.722777777781</v>
      </c>
      <c r="L3800" s="12">
        <f t="shared" si="35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6"/>
        <v>1.4642857142857144</v>
      </c>
      <c r="R3800" s="7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354"/>
        <v>42410.93105324074</v>
      </c>
      <c r="L3801" s="12">
        <f t="shared" si="35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6"/>
        <v>4.0199999999999996</v>
      </c>
      <c r="R3801" s="7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354"/>
        <v>41982.737071759257</v>
      </c>
      <c r="L3802" s="12">
        <f t="shared" si="35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6"/>
        <v>4.004545454545454</v>
      </c>
      <c r="R3802" s="7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354"/>
        <v>41975.676111111112</v>
      </c>
      <c r="L3803" s="12">
        <f t="shared" si="35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6"/>
        <v>8.52</v>
      </c>
      <c r="R3803" s="7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354"/>
        <v>42269.126226851848</v>
      </c>
      <c r="L3804" s="12">
        <f t="shared" si="355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6"/>
        <v>0</v>
      </c>
      <c r="R3804" s="7">
        <v>0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354"/>
        <v>42403.971851851849</v>
      </c>
      <c r="L3805" s="12">
        <f t="shared" si="35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6"/>
        <v>19.650000000000002</v>
      </c>
      <c r="R3805" s="7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354"/>
        <v>42527.00953703704</v>
      </c>
      <c r="L3806" s="12">
        <f t="shared" si="35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6"/>
        <v>0</v>
      </c>
      <c r="R3806" s="7">
        <v>0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354"/>
        <v>41849.887037037035</v>
      </c>
      <c r="L3807" s="12">
        <f t="shared" si="35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6"/>
        <v>2E-3</v>
      </c>
      <c r="R3807" s="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354"/>
        <v>41799.259039351848</v>
      </c>
      <c r="L3808" s="12">
        <f t="shared" si="35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6"/>
        <v>6.6666666666666666E-2</v>
      </c>
      <c r="R3808" s="7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354"/>
        <v>42090.909016203703</v>
      </c>
      <c r="L3809" s="12">
        <f t="shared" si="355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6"/>
        <v>30.333333333333336</v>
      </c>
      <c r="R3809" s="7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354"/>
        <v>42059.453923611116</v>
      </c>
      <c r="L3810" s="12">
        <f t="shared" si="355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6"/>
        <v>100</v>
      </c>
      <c r="R3810" s="7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354"/>
        <v>41800.526701388888</v>
      </c>
      <c r="L3811" s="12">
        <f t="shared" si="355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6"/>
        <v>101.25</v>
      </c>
      <c r="R3811" s="7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354"/>
        <v>42054.849050925928</v>
      </c>
      <c r="L3812" s="12">
        <f t="shared" si="355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6"/>
        <v>121.73333333333333</v>
      </c>
      <c r="R3812" s="7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354"/>
        <v>42487.62700231481</v>
      </c>
      <c r="L3813" s="12">
        <f t="shared" si="355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6"/>
        <v>330</v>
      </c>
      <c r="R3813" s="7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354"/>
        <v>42109.751250000001</v>
      </c>
      <c r="L3814" s="12">
        <f t="shared" si="355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6"/>
        <v>109.55</v>
      </c>
      <c r="R3814" s="7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354"/>
        <v>42497.275706018518</v>
      </c>
      <c r="L3815" s="12">
        <f t="shared" si="355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6"/>
        <v>100.95190476190474</v>
      </c>
      <c r="R3815" s="7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354"/>
        <v>42058.904074074075</v>
      </c>
      <c r="L3816" s="12">
        <f t="shared" si="355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6"/>
        <v>140.13333333333333</v>
      </c>
      <c r="R3816" s="7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354"/>
        <v>42207.259918981479</v>
      </c>
      <c r="L3817" s="12">
        <f t="shared" si="355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6"/>
        <v>100.001</v>
      </c>
      <c r="R3817" s="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354"/>
        <v>41807.690081018518</v>
      </c>
      <c r="L3818" s="12">
        <f t="shared" si="355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6"/>
        <v>119.238</v>
      </c>
      <c r="R3818" s="7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354"/>
        <v>42284.69694444444</v>
      </c>
      <c r="L3819" s="12">
        <f t="shared" si="355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6"/>
        <v>107.25</v>
      </c>
      <c r="R3819" s="7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354"/>
        <v>42045.84238425926</v>
      </c>
      <c r="L3820" s="12">
        <f t="shared" si="355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6"/>
        <v>227.99999999999997</v>
      </c>
      <c r="R3820" s="7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354"/>
        <v>42184.209537037037</v>
      </c>
      <c r="L3821" s="12">
        <f t="shared" si="355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6"/>
        <v>106.4</v>
      </c>
      <c r="R3821" s="7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354"/>
        <v>42160.651817129634</v>
      </c>
      <c r="L3822" s="12">
        <f t="shared" si="355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6"/>
        <v>143.33333333333334</v>
      </c>
      <c r="R3822" s="7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354"/>
        <v>42341.180636574078</v>
      </c>
      <c r="L3823" s="12">
        <f t="shared" si="355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6"/>
        <v>104.54285714285714</v>
      </c>
      <c r="R3823" s="7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354"/>
        <v>42329.838159722218</v>
      </c>
      <c r="L3824" s="12">
        <f t="shared" si="355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6"/>
        <v>110.02000000000001</v>
      </c>
      <c r="R3824" s="7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354"/>
        <v>42170.910231481481</v>
      </c>
      <c r="L3825" s="12">
        <f t="shared" si="355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6"/>
        <v>106</v>
      </c>
      <c r="R3825" s="7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354"/>
        <v>42571.626192129625</v>
      </c>
      <c r="L3826" s="12">
        <f t="shared" si="355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6"/>
        <v>108</v>
      </c>
      <c r="R3826" s="7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354"/>
        <v>42151.069606481484</v>
      </c>
      <c r="L3827" s="12">
        <f t="shared" si="355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6"/>
        <v>105.42</v>
      </c>
      <c r="R3827" s="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354"/>
        <v>42101.423541666663</v>
      </c>
      <c r="L3828" s="12">
        <f t="shared" si="355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6"/>
        <v>119.16666666666667</v>
      </c>
      <c r="R3828" s="7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354"/>
        <v>42034.928252314814</v>
      </c>
      <c r="L3829" s="12">
        <f t="shared" si="355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6"/>
        <v>152.66666666666666</v>
      </c>
      <c r="R3829" s="7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354"/>
        <v>41944.527627314819</v>
      </c>
      <c r="L3830" s="12">
        <f t="shared" si="355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6"/>
        <v>100</v>
      </c>
      <c r="R3830" s="7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354"/>
        <v>42593.865405092598</v>
      </c>
      <c r="L3831" s="12">
        <f t="shared" si="355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6"/>
        <v>100.2</v>
      </c>
      <c r="R3831" s="7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354"/>
        <v>42503.740868055553</v>
      </c>
      <c r="L3832" s="12">
        <f t="shared" si="355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6"/>
        <v>225</v>
      </c>
      <c r="R3832" s="7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354"/>
        <v>41927.848900462966</v>
      </c>
      <c r="L3833" s="12">
        <f t="shared" si="355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6"/>
        <v>106.02199999999999</v>
      </c>
      <c r="R3833" s="7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354"/>
        <v>42375.114988425921</v>
      </c>
      <c r="L3834" s="12">
        <f t="shared" si="355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6"/>
        <v>104.66666666666666</v>
      </c>
      <c r="R3834" s="7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354"/>
        <v>41963.872361111105</v>
      </c>
      <c r="L3835" s="12">
        <f t="shared" si="355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6"/>
        <v>116.66666666666667</v>
      </c>
      <c r="R3835" s="7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354"/>
        <v>42143.445219907408</v>
      </c>
      <c r="L3836" s="12">
        <f t="shared" si="355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6"/>
        <v>109.03333333333333</v>
      </c>
      <c r="R3836" s="7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354"/>
        <v>42460.94222222222</v>
      </c>
      <c r="L3837" s="12">
        <f t="shared" si="355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6"/>
        <v>160</v>
      </c>
      <c r="R3837" s="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354"/>
        <v>42553.926527777774</v>
      </c>
      <c r="L3838" s="12">
        <f t="shared" si="355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6"/>
        <v>112.5</v>
      </c>
      <c r="R3838" s="7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354"/>
        <v>42152.765717592592</v>
      </c>
      <c r="L3839" s="12">
        <f t="shared" si="355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6"/>
        <v>102.1</v>
      </c>
      <c r="R3839" s="7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354"/>
        <v>42116.710752314815</v>
      </c>
      <c r="L3840" s="12">
        <f t="shared" si="355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6"/>
        <v>100.824</v>
      </c>
      <c r="R3840" s="7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354"/>
        <v>42155.142638888887</v>
      </c>
      <c r="L3841" s="12">
        <f t="shared" si="355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6"/>
        <v>101.25</v>
      </c>
      <c r="R3841" s="7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354"/>
        <v>42432.701724537037</v>
      </c>
      <c r="L3842" s="12">
        <f t="shared" si="355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356"/>
        <v>6500</v>
      </c>
      <c r="R3842" s="7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360">(((J3843/60)/60)/24)+DATE(1970,1,1)</f>
        <v>41780.785729166666</v>
      </c>
      <c r="L3843" s="12">
        <f t="shared" ref="L3843:L3906" si="36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362">E3843/D3843*100</f>
        <v>8.7200000000000006</v>
      </c>
      <c r="R3843" s="7">
        <f t="shared" ref="R3843:R3906" si="363">E3843/N3843</f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RIGHT(P3843,LEN(P3843)-SEARCH("/",P3843,SEARCH("/",P3843,1)))</f>
        <v>plays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360"/>
        <v>41740.493657407409</v>
      </c>
      <c r="L3844" s="12">
        <f t="shared" si="36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2"/>
        <v>21.94</v>
      </c>
      <c r="R3844" s="7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360"/>
        <v>41766.072500000002</v>
      </c>
      <c r="L3845" s="12">
        <f t="shared" si="36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2"/>
        <v>21.3</v>
      </c>
      <c r="R3845" s="7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360"/>
        <v>41766.617291666669</v>
      </c>
      <c r="L3846" s="12">
        <f t="shared" si="36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2"/>
        <v>41.489795918367342</v>
      </c>
      <c r="R3846" s="7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360"/>
        <v>42248.627013888887</v>
      </c>
      <c r="L3847" s="12">
        <f t="shared" si="36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2"/>
        <v>2.105</v>
      </c>
      <c r="R3847" s="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360"/>
        <v>41885.221550925926</v>
      </c>
      <c r="L3848" s="12">
        <f t="shared" si="36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2"/>
        <v>2.7</v>
      </c>
      <c r="R3848" s="7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360"/>
        <v>42159.224432870367</v>
      </c>
      <c r="L3849" s="12">
        <f t="shared" si="36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2"/>
        <v>16.161904761904761</v>
      </c>
      <c r="R3849" s="7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360"/>
        <v>42265.817002314812</v>
      </c>
      <c r="L3850" s="12">
        <f t="shared" si="36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2"/>
        <v>16.376923076923077</v>
      </c>
      <c r="R3850" s="7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360"/>
        <v>42136.767175925925</v>
      </c>
      <c r="L3851" s="12">
        <f t="shared" si="36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2"/>
        <v>7.043333333333333</v>
      </c>
      <c r="R3851" s="7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360"/>
        <v>41975.124340277776</v>
      </c>
      <c r="L3852" s="12">
        <f t="shared" si="36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2"/>
        <v>3.8</v>
      </c>
      <c r="R3852" s="7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360"/>
        <v>42172.439571759256</v>
      </c>
      <c r="L3853" s="12">
        <f t="shared" si="36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2"/>
        <v>34.08</v>
      </c>
      <c r="R3853" s="7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360"/>
        <v>42065.190694444449</v>
      </c>
      <c r="L3854" s="12">
        <f t="shared" si="36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2"/>
        <v>0.2</v>
      </c>
      <c r="R3854" s="7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360"/>
        <v>41848.84002314815</v>
      </c>
      <c r="L3855" s="12">
        <f t="shared" si="36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2"/>
        <v>2.5999999999999999E-2</v>
      </c>
      <c r="R3855" s="7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360"/>
        <v>42103.884930555556</v>
      </c>
      <c r="L3856" s="12">
        <f t="shared" si="36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2"/>
        <v>16.254545454545454</v>
      </c>
      <c r="R3856" s="7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360"/>
        <v>42059.970729166671</v>
      </c>
      <c r="L3857" s="12">
        <f t="shared" si="36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2"/>
        <v>2.5</v>
      </c>
      <c r="R3857" s="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360"/>
        <v>42041.743090277778</v>
      </c>
      <c r="L3858" s="12">
        <f t="shared" si="36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2"/>
        <v>0.02</v>
      </c>
      <c r="R3858" s="7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360"/>
        <v>41829.73715277778</v>
      </c>
      <c r="L3859" s="12">
        <f t="shared" si="36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2"/>
        <v>5.2</v>
      </c>
      <c r="R3859" s="7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360"/>
        <v>42128.431064814817</v>
      </c>
      <c r="L3860" s="12">
        <f t="shared" si="361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2"/>
        <v>2</v>
      </c>
      <c r="R3860" s="7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360"/>
        <v>41789.893599537041</v>
      </c>
      <c r="L3861" s="12">
        <f t="shared" si="361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2"/>
        <v>0.04</v>
      </c>
      <c r="R3861" s="7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360"/>
        <v>41833.660995370366</v>
      </c>
      <c r="L3862" s="12">
        <f t="shared" si="36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2"/>
        <v>17.666666666666668</v>
      </c>
      <c r="R3862" s="7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360"/>
        <v>41914.590011574073</v>
      </c>
      <c r="L3863" s="12">
        <f t="shared" si="36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2"/>
        <v>5</v>
      </c>
      <c r="R3863" s="7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360"/>
        <v>42611.261064814811</v>
      </c>
      <c r="L3864" s="12">
        <f t="shared" si="36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2"/>
        <v>1.3333333333333334E-2</v>
      </c>
      <c r="R3864" s="7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360"/>
        <v>42253.633159722223</v>
      </c>
      <c r="L3865" s="12">
        <f t="shared" si="36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2"/>
        <v>0</v>
      </c>
      <c r="R3865" s="7">
        <v>0</v>
      </c>
      <c r="S3865" t="str">
        <f t="shared" si="364"/>
        <v>theater</v>
      </c>
      <c r="T3865" t="str">
        <f t="shared" si="365"/>
        <v>plays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360"/>
        <v>42295.891828703709</v>
      </c>
      <c r="L3866" s="12">
        <f t="shared" si="36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2"/>
        <v>1.2</v>
      </c>
      <c r="R3866" s="7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360"/>
        <v>41841.651597222226</v>
      </c>
      <c r="L3867" s="12">
        <f t="shared" si="36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2"/>
        <v>26.937422295897225</v>
      </c>
      <c r="R3867" s="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360"/>
        <v>42402.947002314817</v>
      </c>
      <c r="L3868" s="12">
        <f t="shared" si="36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2"/>
        <v>0.54999999999999993</v>
      </c>
      <c r="R3868" s="7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360"/>
        <v>42509.814108796301</v>
      </c>
      <c r="L3869" s="12">
        <f t="shared" si="36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2"/>
        <v>12.55</v>
      </c>
      <c r="R3869" s="7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360"/>
        <v>41865.659780092588</v>
      </c>
      <c r="L3870" s="12">
        <f t="shared" si="36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2"/>
        <v>0.2</v>
      </c>
      <c r="R3870" s="7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360"/>
        <v>42047.724444444444</v>
      </c>
      <c r="L3871" s="12">
        <f t="shared" si="36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2"/>
        <v>3.4474868431088401</v>
      </c>
      <c r="R3871" s="7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360"/>
        <v>41793.17219907407</v>
      </c>
      <c r="L3872" s="12">
        <f t="shared" si="36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2"/>
        <v>15</v>
      </c>
      <c r="R3872" s="7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360"/>
        <v>42763.780671296292</v>
      </c>
      <c r="L3873" s="12">
        <f t="shared" si="36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2"/>
        <v>2.666666666666667</v>
      </c>
      <c r="R3873" s="7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360"/>
        <v>42180.145787037036</v>
      </c>
      <c r="L3874" s="12">
        <f t="shared" si="36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2"/>
        <v>0</v>
      </c>
      <c r="R3874" s="7">
        <v>0</v>
      </c>
      <c r="S3874" t="str">
        <f t="shared" si="364"/>
        <v>theater</v>
      </c>
      <c r="T3874" t="str">
        <f t="shared" si="365"/>
        <v>musical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360"/>
        <v>42255.696006944447</v>
      </c>
      <c r="L3875" s="12">
        <f t="shared" si="36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2"/>
        <v>0</v>
      </c>
      <c r="R3875" s="7">
        <v>0</v>
      </c>
      <c r="S3875" t="str">
        <f t="shared" si="364"/>
        <v>theater</v>
      </c>
      <c r="T3875" t="str">
        <f t="shared" si="365"/>
        <v>musical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360"/>
        <v>42007.016458333332</v>
      </c>
      <c r="L3876" s="12">
        <f t="shared" si="36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2"/>
        <v>0</v>
      </c>
      <c r="R3876" s="7">
        <v>0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360"/>
        <v>42615.346817129626</v>
      </c>
      <c r="L3877" s="12">
        <f t="shared" si="36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2"/>
        <v>0</v>
      </c>
      <c r="R3877" s="7">
        <v>0</v>
      </c>
      <c r="S3877" t="str">
        <f t="shared" si="364"/>
        <v>theater</v>
      </c>
      <c r="T3877" t="str">
        <f t="shared" si="365"/>
        <v>musical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360"/>
        <v>42372.624166666668</v>
      </c>
      <c r="L3878" s="12">
        <f t="shared" si="36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2"/>
        <v>52.794871794871788</v>
      </c>
      <c r="R3878" s="7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360"/>
        <v>42682.67768518519</v>
      </c>
      <c r="L3879" s="12">
        <f t="shared" si="36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2"/>
        <v>4.9639999999999995</v>
      </c>
      <c r="R3879" s="7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360"/>
        <v>42154.818819444445</v>
      </c>
      <c r="L3880" s="12">
        <f t="shared" si="36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2"/>
        <v>5.5555555555555552E-2</v>
      </c>
      <c r="R3880" s="7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360"/>
        <v>41999.861064814817</v>
      </c>
      <c r="L3881" s="12">
        <f t="shared" si="36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2"/>
        <v>0</v>
      </c>
      <c r="R3881" s="7">
        <v>0</v>
      </c>
      <c r="S3881" t="str">
        <f t="shared" si="364"/>
        <v>theater</v>
      </c>
      <c r="T3881" t="str">
        <f t="shared" si="365"/>
        <v>musical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360"/>
        <v>41815.815046296295</v>
      </c>
      <c r="L3882" s="12">
        <f t="shared" si="36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2"/>
        <v>13.066666666666665</v>
      </c>
      <c r="R3882" s="7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360"/>
        <v>42756.018506944441</v>
      </c>
      <c r="L3883" s="12">
        <f t="shared" si="36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2"/>
        <v>5</v>
      </c>
      <c r="R3883" s="7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360"/>
        <v>42373.983449074076</v>
      </c>
      <c r="L3884" s="12">
        <f t="shared" si="36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2"/>
        <v>0</v>
      </c>
      <c r="R3884" s="7">
        <v>0</v>
      </c>
      <c r="S3884" t="str">
        <f t="shared" si="364"/>
        <v>theater</v>
      </c>
      <c r="T3884" t="str">
        <f t="shared" si="365"/>
        <v>musical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360"/>
        <v>41854.602650462963</v>
      </c>
      <c r="L3885" s="12">
        <f t="shared" si="36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2"/>
        <v>0</v>
      </c>
      <c r="R3885" s="7">
        <v>0</v>
      </c>
      <c r="S3885" t="str">
        <f t="shared" si="364"/>
        <v>theater</v>
      </c>
      <c r="T3885" t="str">
        <f t="shared" si="365"/>
        <v>musical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360"/>
        <v>42065.791574074072</v>
      </c>
      <c r="L3886" s="12">
        <f t="shared" si="36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2"/>
        <v>0</v>
      </c>
      <c r="R3886" s="7">
        <v>0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360"/>
        <v>42469.951284722221</v>
      </c>
      <c r="L3887" s="12">
        <f t="shared" si="36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2"/>
        <v>0</v>
      </c>
      <c r="R3887" s="7"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360"/>
        <v>41954.228032407409</v>
      </c>
      <c r="L3888" s="12">
        <f t="shared" si="36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2"/>
        <v>0</v>
      </c>
      <c r="R3888" s="7">
        <v>0</v>
      </c>
      <c r="S3888" t="str">
        <f t="shared" si="364"/>
        <v>theater</v>
      </c>
      <c r="T3888" t="str">
        <f t="shared" si="365"/>
        <v>musical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360"/>
        <v>42079.857974537037</v>
      </c>
      <c r="L3889" s="12">
        <f t="shared" si="36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2"/>
        <v>1.7500000000000002</v>
      </c>
      <c r="R3889" s="7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360"/>
        <v>42762.545810185184</v>
      </c>
      <c r="L3890" s="12">
        <f t="shared" si="36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2"/>
        <v>27.1</v>
      </c>
      <c r="R3890" s="7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360"/>
        <v>41977.004976851851</v>
      </c>
      <c r="L3891" s="12">
        <f t="shared" si="36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2"/>
        <v>1.4749999999999999</v>
      </c>
      <c r="R3891" s="7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360"/>
        <v>42171.758611111116</v>
      </c>
      <c r="L3892" s="12">
        <f t="shared" si="36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2"/>
        <v>16.826666666666668</v>
      </c>
      <c r="R3892" s="7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360"/>
        <v>42056.1324537037</v>
      </c>
      <c r="L3893" s="12">
        <f t="shared" si="36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2"/>
        <v>32.5</v>
      </c>
      <c r="R3893" s="7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360"/>
        <v>41867.652280092596</v>
      </c>
      <c r="L3894" s="12">
        <f t="shared" si="36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2"/>
        <v>0</v>
      </c>
      <c r="R3894" s="7">
        <v>0</v>
      </c>
      <c r="S3894" t="str">
        <f t="shared" si="364"/>
        <v>theater</v>
      </c>
      <c r="T3894" t="str">
        <f t="shared" si="365"/>
        <v>plays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360"/>
        <v>41779.657870370371</v>
      </c>
      <c r="L3895" s="12">
        <f t="shared" si="361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2"/>
        <v>21.55</v>
      </c>
      <c r="R3895" s="7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360"/>
        <v>42679.958472222221</v>
      </c>
      <c r="L3896" s="12">
        <f t="shared" si="36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2"/>
        <v>3.4666666666666663</v>
      </c>
      <c r="R3896" s="7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360"/>
        <v>42032.250208333338</v>
      </c>
      <c r="L3897" s="12">
        <f t="shared" si="36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2"/>
        <v>5</v>
      </c>
      <c r="R3897" s="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360"/>
        <v>41793.191875000004</v>
      </c>
      <c r="L3898" s="12">
        <f t="shared" si="36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2"/>
        <v>10.625</v>
      </c>
      <c r="R3898" s="7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360"/>
        <v>41982.87364583333</v>
      </c>
      <c r="L3899" s="12">
        <f t="shared" si="36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2"/>
        <v>17.599999999999998</v>
      </c>
      <c r="R3899" s="7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360"/>
        <v>42193.482291666667</v>
      </c>
      <c r="L3900" s="12">
        <f t="shared" si="36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2"/>
        <v>32.56</v>
      </c>
      <c r="R3900" s="7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360"/>
        <v>41843.775011574071</v>
      </c>
      <c r="L3901" s="12">
        <f t="shared" si="36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2"/>
        <v>1.25</v>
      </c>
      <c r="R3901" s="7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360"/>
        <v>42136.092488425929</v>
      </c>
      <c r="L3902" s="12">
        <f t="shared" si="36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2"/>
        <v>5.4</v>
      </c>
      <c r="R3902" s="7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360"/>
        <v>42317.826377314821</v>
      </c>
      <c r="L3903" s="12">
        <f t="shared" si="36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2"/>
        <v>0.83333333333333337</v>
      </c>
      <c r="R3903" s="7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360"/>
        <v>42663.468078703707</v>
      </c>
      <c r="L3904" s="12">
        <f t="shared" si="36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2"/>
        <v>48.833333333333336</v>
      </c>
      <c r="R3904" s="7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360"/>
        <v>42186.01116898148</v>
      </c>
      <c r="L3905" s="12">
        <f t="shared" si="36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2"/>
        <v>0</v>
      </c>
      <c r="R3905" s="7">
        <v>0</v>
      </c>
      <c r="S3905" t="str">
        <f t="shared" si="364"/>
        <v>theater</v>
      </c>
      <c r="T3905" t="str">
        <f t="shared" si="365"/>
        <v>plays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360"/>
        <v>42095.229166666672</v>
      </c>
      <c r="L3906" s="12">
        <f t="shared" si="36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362"/>
        <v>0.03</v>
      </c>
      <c r="R3906" s="7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366">(((J3907/60)/60)/24)+DATE(1970,1,1)</f>
        <v>42124.623877314814</v>
      </c>
      <c r="L3907" s="12">
        <f t="shared" ref="L3907:L3970" si="367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368">E3907/D3907*100</f>
        <v>11.533333333333333</v>
      </c>
      <c r="R3907" s="7">
        <f t="shared" ref="R3907:R3970" si="369">E3907/N3907</f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RIGHT(P3907,LEN(P3907)-SEARCH("/",P3907,SEARCH("/",P3907,1)))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366"/>
        <v>42143.917743055557</v>
      </c>
      <c r="L3908" s="12">
        <f t="shared" si="36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8"/>
        <v>67.333333333333329</v>
      </c>
      <c r="R3908" s="7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366"/>
        <v>41906.819513888891</v>
      </c>
      <c r="L3909" s="12">
        <f t="shared" si="36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8"/>
        <v>15.299999999999999</v>
      </c>
      <c r="R3909" s="7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366"/>
        <v>41834.135370370372</v>
      </c>
      <c r="L3910" s="12">
        <f t="shared" si="36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8"/>
        <v>8.6666666666666679</v>
      </c>
      <c r="R3910" s="7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366"/>
        <v>41863.359282407408</v>
      </c>
      <c r="L3911" s="12">
        <f t="shared" si="36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8"/>
        <v>0.22499999999999998</v>
      </c>
      <c r="R3911" s="7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366"/>
        <v>42224.756909722222</v>
      </c>
      <c r="L3912" s="12">
        <f t="shared" si="36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8"/>
        <v>3.0833333333333335</v>
      </c>
      <c r="R3912" s="7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366"/>
        <v>41939.8122337963</v>
      </c>
      <c r="L3913" s="12">
        <f t="shared" si="36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8"/>
        <v>37.412500000000001</v>
      </c>
      <c r="R3913" s="7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366"/>
        <v>42059.270023148143</v>
      </c>
      <c r="L3914" s="12">
        <f t="shared" si="36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8"/>
        <v>6.6666666666666671E-3</v>
      </c>
      <c r="R3914" s="7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366"/>
        <v>42308.211215277777</v>
      </c>
      <c r="L3915" s="12">
        <f t="shared" si="36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8"/>
        <v>10</v>
      </c>
      <c r="R3915" s="7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366"/>
        <v>42114.818935185183</v>
      </c>
      <c r="L3916" s="12">
        <f t="shared" si="36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8"/>
        <v>36.36</v>
      </c>
      <c r="R3916" s="7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366"/>
        <v>42492.98505787037</v>
      </c>
      <c r="L3917" s="12">
        <f t="shared" si="36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8"/>
        <v>0.33333333333333337</v>
      </c>
      <c r="R3917" s="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366"/>
        <v>42494.471666666665</v>
      </c>
      <c r="L3918" s="12">
        <f t="shared" si="36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8"/>
        <v>0</v>
      </c>
      <c r="R3918" s="7">
        <v>0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366"/>
        <v>41863.527326388888</v>
      </c>
      <c r="L3919" s="12">
        <f t="shared" si="36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8"/>
        <v>0.2857142857142857</v>
      </c>
      <c r="R3919" s="7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366"/>
        <v>41843.664618055554</v>
      </c>
      <c r="L3920" s="12">
        <f t="shared" si="36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8"/>
        <v>0.2</v>
      </c>
      <c r="R3920" s="7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366"/>
        <v>42358.684872685189</v>
      </c>
      <c r="L3921" s="12">
        <f t="shared" si="367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8"/>
        <v>1.7999999999999998</v>
      </c>
      <c r="R3921" s="7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366"/>
        <v>42657.38726851852</v>
      </c>
      <c r="L3922" s="12">
        <f t="shared" si="36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8"/>
        <v>5.4</v>
      </c>
      <c r="R3922" s="7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366"/>
        <v>41926.542303240742</v>
      </c>
      <c r="L3923" s="12">
        <f t="shared" si="367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8"/>
        <v>0</v>
      </c>
      <c r="R3923" s="7">
        <v>0</v>
      </c>
      <c r="S3923" t="str">
        <f t="shared" si="370"/>
        <v>theater</v>
      </c>
      <c r="T3923" t="str">
        <f t="shared" si="371"/>
        <v>plays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366"/>
        <v>42020.768634259264</v>
      </c>
      <c r="L3924" s="12">
        <f t="shared" si="36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8"/>
        <v>8.1333333333333329</v>
      </c>
      <c r="R3924" s="7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366"/>
        <v>42075.979988425926</v>
      </c>
      <c r="L3925" s="12">
        <f t="shared" si="36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8"/>
        <v>12.034782608695652</v>
      </c>
      <c r="R3925" s="7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366"/>
        <v>41786.959745370368</v>
      </c>
      <c r="L3926" s="12">
        <f t="shared" si="36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8"/>
        <v>15.266666666666667</v>
      </c>
      <c r="R3926" s="7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366"/>
        <v>41820.870821759258</v>
      </c>
      <c r="L3927" s="12">
        <f t="shared" si="36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8"/>
        <v>10</v>
      </c>
      <c r="R3927" s="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366"/>
        <v>41970.085046296299</v>
      </c>
      <c r="L3928" s="12">
        <f t="shared" si="36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8"/>
        <v>0.3</v>
      </c>
      <c r="R3928" s="7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366"/>
        <v>41830.267407407409</v>
      </c>
      <c r="L3929" s="12">
        <f t="shared" si="36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8"/>
        <v>1</v>
      </c>
      <c r="R3929" s="7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366"/>
        <v>42265.683182870373</v>
      </c>
      <c r="L3930" s="12">
        <f t="shared" si="36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8"/>
        <v>13.020000000000001</v>
      </c>
      <c r="R3930" s="7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366"/>
        <v>42601.827141203699</v>
      </c>
      <c r="L3931" s="12">
        <f t="shared" si="36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8"/>
        <v>2.2650000000000001</v>
      </c>
      <c r="R3931" s="7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366"/>
        <v>42433.338749999995</v>
      </c>
      <c r="L3932" s="12">
        <f t="shared" si="367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8"/>
        <v>0</v>
      </c>
      <c r="R3932" s="7">
        <v>0</v>
      </c>
      <c r="S3932" t="str">
        <f t="shared" si="370"/>
        <v>theater</v>
      </c>
      <c r="T3932" t="str">
        <f t="shared" si="371"/>
        <v>plays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366"/>
        <v>42228.151701388888</v>
      </c>
      <c r="L3933" s="12">
        <f t="shared" si="36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8"/>
        <v>0</v>
      </c>
      <c r="R3933" s="7">
        <v>0</v>
      </c>
      <c r="S3933" t="str">
        <f t="shared" si="370"/>
        <v>theater</v>
      </c>
      <c r="T3933" t="str">
        <f t="shared" si="371"/>
        <v>plays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366"/>
        <v>42415.168564814812</v>
      </c>
      <c r="L3934" s="12">
        <f t="shared" si="36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8"/>
        <v>8.3333333333333332E-3</v>
      </c>
      <c r="R3934" s="7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366"/>
        <v>42538.968310185184</v>
      </c>
      <c r="L3935" s="12">
        <f t="shared" si="36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8"/>
        <v>15.742857142857142</v>
      </c>
      <c r="R3935" s="7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366"/>
        <v>42233.671747685185</v>
      </c>
      <c r="L3936" s="12">
        <f t="shared" si="36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8"/>
        <v>11</v>
      </c>
      <c r="R3936" s="7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366"/>
        <v>42221.656782407401</v>
      </c>
      <c r="L3937" s="12">
        <f t="shared" si="36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8"/>
        <v>43.833333333333336</v>
      </c>
      <c r="R3937" s="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366"/>
        <v>42675.262962962966</v>
      </c>
      <c r="L3938" s="12">
        <f t="shared" si="36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8"/>
        <v>0</v>
      </c>
      <c r="R3938" s="7">
        <v>0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366"/>
        <v>42534.631481481483</v>
      </c>
      <c r="L3939" s="12">
        <f t="shared" si="36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8"/>
        <v>86.135181975736558</v>
      </c>
      <c r="R3939" s="7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366"/>
        <v>42151.905717592599</v>
      </c>
      <c r="L3940" s="12">
        <f t="shared" si="36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8"/>
        <v>12.196620583717358</v>
      </c>
      <c r="R3940" s="7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366"/>
        <v>41915.400219907409</v>
      </c>
      <c r="L3941" s="12">
        <f t="shared" si="367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8"/>
        <v>0.1</v>
      </c>
      <c r="R3941" s="7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366"/>
        <v>41961.492488425924</v>
      </c>
      <c r="L3942" s="12">
        <f t="shared" si="36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8"/>
        <v>0.22</v>
      </c>
      <c r="R3942" s="7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366"/>
        <v>41940.587233796294</v>
      </c>
      <c r="L3943" s="12">
        <f t="shared" si="36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8"/>
        <v>0.90909090909090906</v>
      </c>
      <c r="R3943" s="7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366"/>
        <v>42111.904097222221</v>
      </c>
      <c r="L3944" s="12">
        <f t="shared" si="36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8"/>
        <v>0</v>
      </c>
      <c r="R3944" s="7">
        <v>0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366"/>
        <v>42279.778564814813</v>
      </c>
      <c r="L3945" s="12">
        <f t="shared" si="36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8"/>
        <v>35.64</v>
      </c>
      <c r="R3945" s="7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366"/>
        <v>42213.662905092591</v>
      </c>
      <c r="L3946" s="12">
        <f t="shared" si="36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8"/>
        <v>0</v>
      </c>
      <c r="R3946" s="7">
        <v>0</v>
      </c>
      <c r="S3946" t="str">
        <f t="shared" si="370"/>
        <v>theater</v>
      </c>
      <c r="T3946" t="str">
        <f t="shared" si="371"/>
        <v>plays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366"/>
        <v>42109.801712962959</v>
      </c>
      <c r="L3947" s="12">
        <f t="shared" si="36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8"/>
        <v>0.25</v>
      </c>
      <c r="R3947" s="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366"/>
        <v>42031.833587962959</v>
      </c>
      <c r="L3948" s="12">
        <f t="shared" si="36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8"/>
        <v>3.25</v>
      </c>
      <c r="R3948" s="7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366"/>
        <v>42615.142870370371</v>
      </c>
      <c r="L3949" s="12">
        <f t="shared" si="36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8"/>
        <v>3.3666666666666663</v>
      </c>
      <c r="R3949" s="7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366"/>
        <v>41829.325497685182</v>
      </c>
      <c r="L3950" s="12">
        <f t="shared" si="36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8"/>
        <v>0</v>
      </c>
      <c r="R3950" s="7">
        <v>0</v>
      </c>
      <c r="S3950" t="str">
        <f t="shared" si="370"/>
        <v>theater</v>
      </c>
      <c r="T3950" t="str">
        <f t="shared" si="371"/>
        <v>plays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366"/>
        <v>42016.120613425926</v>
      </c>
      <c r="L3951" s="12">
        <f t="shared" si="36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8"/>
        <v>15.770000000000001</v>
      </c>
      <c r="R3951" s="7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366"/>
        <v>42439.702314814815</v>
      </c>
      <c r="L3952" s="12">
        <f t="shared" si="36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8"/>
        <v>0.625</v>
      </c>
      <c r="R3952" s="7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366"/>
        <v>42433.825717592597</v>
      </c>
      <c r="L3953" s="12">
        <f t="shared" si="36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8"/>
        <v>5.0000000000000001E-4</v>
      </c>
      <c r="R3953" s="7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366"/>
        <v>42243.790393518517</v>
      </c>
      <c r="L3954" s="12">
        <f t="shared" si="36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8"/>
        <v>9.6153846153846159E-2</v>
      </c>
      <c r="R3954" s="7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366"/>
        <v>42550.048449074078</v>
      </c>
      <c r="L3955" s="12">
        <f t="shared" si="36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8"/>
        <v>0</v>
      </c>
      <c r="R3955" s="7">
        <v>0</v>
      </c>
      <c r="S3955" t="str">
        <f t="shared" si="370"/>
        <v>theater</v>
      </c>
      <c r="T3955" t="str">
        <f t="shared" si="371"/>
        <v>plays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366"/>
        <v>41774.651203703703</v>
      </c>
      <c r="L3956" s="12">
        <f t="shared" si="36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8"/>
        <v>0</v>
      </c>
      <c r="R3956" s="7">
        <v>0</v>
      </c>
      <c r="S3956" t="str">
        <f t="shared" si="370"/>
        <v>theater</v>
      </c>
      <c r="T3956" t="str">
        <f t="shared" si="371"/>
        <v>plays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366"/>
        <v>42306.848854166667</v>
      </c>
      <c r="L3957" s="12">
        <f t="shared" si="36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8"/>
        <v>24.285714285714285</v>
      </c>
      <c r="R3957" s="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366"/>
        <v>42457.932025462964</v>
      </c>
      <c r="L3958" s="12">
        <f t="shared" si="36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8"/>
        <v>0</v>
      </c>
      <c r="R3958" s="7">
        <v>0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366"/>
        <v>42513.976319444439</v>
      </c>
      <c r="L3959" s="12">
        <f t="shared" si="36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8"/>
        <v>2.5000000000000001E-2</v>
      </c>
      <c r="R3959" s="7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366"/>
        <v>41816.950370370374</v>
      </c>
      <c r="L3960" s="12">
        <f t="shared" si="36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8"/>
        <v>32.049999999999997</v>
      </c>
      <c r="R3960" s="7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366"/>
        <v>41880.788842592592</v>
      </c>
      <c r="L3961" s="12">
        <f t="shared" si="36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8"/>
        <v>24.333333333333336</v>
      </c>
      <c r="R3961" s="7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366"/>
        <v>42342.845555555556</v>
      </c>
      <c r="L3962" s="12">
        <f t="shared" si="36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8"/>
        <v>1.5</v>
      </c>
      <c r="R3962" s="7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366"/>
        <v>41745.891319444447</v>
      </c>
      <c r="L3963" s="12">
        <f t="shared" si="36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8"/>
        <v>0.42</v>
      </c>
      <c r="R3963" s="7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366"/>
        <v>42311.621458333335</v>
      </c>
      <c r="L3964" s="12">
        <f t="shared" si="36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8"/>
        <v>3.214285714285714</v>
      </c>
      <c r="R3964" s="7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366"/>
        <v>42296.154131944444</v>
      </c>
      <c r="L3965" s="12">
        <f t="shared" si="36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8"/>
        <v>0</v>
      </c>
      <c r="R3965" s="7">
        <v>0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366"/>
        <v>42053.722060185188</v>
      </c>
      <c r="L3966" s="12">
        <f t="shared" si="36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8"/>
        <v>6.3</v>
      </c>
      <c r="R3966" s="7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366"/>
        <v>42414.235879629632</v>
      </c>
      <c r="L3967" s="12">
        <f t="shared" si="36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8"/>
        <v>14.249999999999998</v>
      </c>
      <c r="R3967" s="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366"/>
        <v>41801.711550925924</v>
      </c>
      <c r="L3968" s="12">
        <f t="shared" si="36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8"/>
        <v>0.6</v>
      </c>
      <c r="R3968" s="7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366"/>
        <v>42770.290590277778</v>
      </c>
      <c r="L3969" s="12">
        <f t="shared" si="36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8"/>
        <v>24.117647058823529</v>
      </c>
      <c r="R3969" s="7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366"/>
        <v>42452.815659722226</v>
      </c>
      <c r="L3970" s="12">
        <f t="shared" si="36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368"/>
        <v>10.54</v>
      </c>
      <c r="R3970" s="7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372">(((J3971/60)/60)/24)+DATE(1970,1,1)</f>
        <v>42601.854699074072</v>
      </c>
      <c r="L3971" s="12">
        <f t="shared" ref="L3971:L4034" si="373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374">E3971/D3971*100</f>
        <v>7.4690265486725664</v>
      </c>
      <c r="R3971" s="7">
        <f t="shared" ref="R3971:R4034" si="375">E3971/N3971</f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RIGHT(P3971,LEN(P3971)-SEARCH("/",P3971,SEARCH("/",P3971,1)))</f>
        <v>plays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372"/>
        <v>42447.863553240735</v>
      </c>
      <c r="L3972" s="12">
        <f t="shared" si="373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4"/>
        <v>7.3333333333333334E-2</v>
      </c>
      <c r="R3972" s="7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372"/>
        <v>41811.536180555559</v>
      </c>
      <c r="L3973" s="12">
        <f t="shared" si="373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4"/>
        <v>0.97142857142857131</v>
      </c>
      <c r="R3973" s="7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372"/>
        <v>41981.067523148144</v>
      </c>
      <c r="L3974" s="12">
        <f t="shared" si="373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4"/>
        <v>21.099999999999998</v>
      </c>
      <c r="R3974" s="7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372"/>
        <v>42469.68414351852</v>
      </c>
      <c r="L3975" s="12">
        <f t="shared" si="373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4"/>
        <v>78.100000000000009</v>
      </c>
      <c r="R3975" s="7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372"/>
        <v>42493.546851851846</v>
      </c>
      <c r="L3976" s="12">
        <f t="shared" si="373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4"/>
        <v>32</v>
      </c>
      <c r="R3976" s="7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372"/>
        <v>42534.866875</v>
      </c>
      <c r="L3977" s="12">
        <f t="shared" si="373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4"/>
        <v>0</v>
      </c>
      <c r="R3977" s="7">
        <v>0</v>
      </c>
      <c r="S3977" t="str">
        <f t="shared" si="376"/>
        <v>theater</v>
      </c>
      <c r="T3977" t="str">
        <f t="shared" si="377"/>
        <v>plays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372"/>
        <v>41830.858344907407</v>
      </c>
      <c r="L3978" s="12">
        <f t="shared" si="373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4"/>
        <v>47.692307692307693</v>
      </c>
      <c r="R3978" s="7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372"/>
        <v>42543.788564814815</v>
      </c>
      <c r="L3979" s="12">
        <f t="shared" si="373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4"/>
        <v>1.4500000000000002</v>
      </c>
      <c r="R3979" s="7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372"/>
        <v>41975.642974537041</v>
      </c>
      <c r="L3980" s="12">
        <f t="shared" si="373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4"/>
        <v>10.7</v>
      </c>
      <c r="R3980" s="7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372"/>
        <v>42069.903437500005</v>
      </c>
      <c r="L3981" s="12">
        <f t="shared" si="373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4"/>
        <v>1.8333333333333333</v>
      </c>
      <c r="R3981" s="7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372"/>
        <v>41795.598923611113</v>
      </c>
      <c r="L3982" s="12">
        <f t="shared" si="373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4"/>
        <v>18</v>
      </c>
      <c r="R3982" s="7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372"/>
        <v>42508.179965277777</v>
      </c>
      <c r="L3983" s="12">
        <f t="shared" si="373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4"/>
        <v>4.083333333333333</v>
      </c>
      <c r="R3983" s="7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372"/>
        <v>42132.809953703705</v>
      </c>
      <c r="L3984" s="12">
        <f t="shared" si="373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4"/>
        <v>20</v>
      </c>
      <c r="R3984" s="7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372"/>
        <v>41747.86986111111</v>
      </c>
      <c r="L3985" s="12">
        <f t="shared" si="373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4"/>
        <v>34.802513464991023</v>
      </c>
      <c r="R3985" s="7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372"/>
        <v>41920.963472222218</v>
      </c>
      <c r="L3986" s="12">
        <f t="shared" si="373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4"/>
        <v>6.3333333333333339</v>
      </c>
      <c r="R3986" s="7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372"/>
        <v>42399.707407407404</v>
      </c>
      <c r="L3987" s="12">
        <f t="shared" si="373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4"/>
        <v>32.049999999999997</v>
      </c>
      <c r="R3987" s="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372"/>
        <v>42467.548541666663</v>
      </c>
      <c r="L3988" s="12">
        <f t="shared" si="373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4"/>
        <v>9.76</v>
      </c>
      <c r="R3988" s="7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372"/>
        <v>41765.92465277778</v>
      </c>
      <c r="L3989" s="12">
        <f t="shared" si="373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4"/>
        <v>37.75</v>
      </c>
      <c r="R3989" s="7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372"/>
        <v>42230.08116898148</v>
      </c>
      <c r="L3990" s="12">
        <f t="shared" si="373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4"/>
        <v>2.1333333333333333</v>
      </c>
      <c r="R3990" s="7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372"/>
        <v>42286.749780092592</v>
      </c>
      <c r="L3991" s="12">
        <f t="shared" si="373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4"/>
        <v>0</v>
      </c>
      <c r="R3991" s="7">
        <v>0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372"/>
        <v>42401.672372685185</v>
      </c>
      <c r="L3992" s="12">
        <f t="shared" si="373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4"/>
        <v>4.1818181818181817</v>
      </c>
      <c r="R3992" s="7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372"/>
        <v>42125.644467592589</v>
      </c>
      <c r="L3993" s="12">
        <f t="shared" si="373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4"/>
        <v>20</v>
      </c>
      <c r="R3993" s="7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372"/>
        <v>42289.94049768518</v>
      </c>
      <c r="L3994" s="12">
        <f t="shared" si="373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4"/>
        <v>5.41</v>
      </c>
      <c r="R3994" s="7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372"/>
        <v>42107.864722222221</v>
      </c>
      <c r="L3995" s="12">
        <f t="shared" si="373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4"/>
        <v>6.0000000000000001E-3</v>
      </c>
      <c r="R3995" s="7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372"/>
        <v>41809.389930555553</v>
      </c>
      <c r="L3996" s="12">
        <f t="shared" si="373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4"/>
        <v>0.25</v>
      </c>
      <c r="R3996" s="7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372"/>
        <v>42019.683761574073</v>
      </c>
      <c r="L3997" s="12">
        <f t="shared" si="373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4"/>
        <v>35</v>
      </c>
      <c r="R3997" s="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372"/>
        <v>41950.26694444444</v>
      </c>
      <c r="L3998" s="12">
        <f t="shared" si="373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4"/>
        <v>16.566666666666666</v>
      </c>
      <c r="R3998" s="7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372"/>
        <v>42069.391446759255</v>
      </c>
      <c r="L3999" s="12">
        <f t="shared" si="373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4"/>
        <v>0</v>
      </c>
      <c r="R3999" s="7">
        <v>0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372"/>
        <v>42061.963263888887</v>
      </c>
      <c r="L4000" s="12">
        <f t="shared" si="373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4"/>
        <v>57.199999999999996</v>
      </c>
      <c r="R4000" s="7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372"/>
        <v>41842.828680555554</v>
      </c>
      <c r="L4001" s="12">
        <f t="shared" si="373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4"/>
        <v>16.514285714285716</v>
      </c>
      <c r="R4001" s="7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372"/>
        <v>42437.64534722222</v>
      </c>
      <c r="L4002" s="12">
        <f t="shared" si="373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4"/>
        <v>0.125</v>
      </c>
      <c r="R4002" s="7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372"/>
        <v>42775.964212962965</v>
      </c>
      <c r="L4003" s="12">
        <f t="shared" si="373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4"/>
        <v>37.75</v>
      </c>
      <c r="R4003" s="7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372"/>
        <v>41879.043530092589</v>
      </c>
      <c r="L4004" s="12">
        <f t="shared" si="373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4"/>
        <v>1.8399999999999999</v>
      </c>
      <c r="R4004" s="7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372"/>
        <v>42020.587349537032</v>
      </c>
      <c r="L4005" s="12">
        <f t="shared" si="373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4"/>
        <v>10.050000000000001</v>
      </c>
      <c r="R4005" s="7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372"/>
        <v>41890.16269675926</v>
      </c>
      <c r="L4006" s="12">
        <f t="shared" si="373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4"/>
        <v>0.2</v>
      </c>
      <c r="R4006" s="7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372"/>
        <v>41872.807696759257</v>
      </c>
      <c r="L4007" s="12">
        <f t="shared" si="373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4"/>
        <v>1.3333333333333335</v>
      </c>
      <c r="R4007" s="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372"/>
        <v>42391.772997685184</v>
      </c>
      <c r="L4008" s="12">
        <f t="shared" si="373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4"/>
        <v>6.6666666666666671E-3</v>
      </c>
      <c r="R4008" s="7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372"/>
        <v>41848.772928240738</v>
      </c>
      <c r="L4009" s="12">
        <f t="shared" si="373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4"/>
        <v>0.25</v>
      </c>
      <c r="R4009" s="7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372"/>
        <v>42177.964201388888</v>
      </c>
      <c r="L4010" s="12">
        <f t="shared" si="373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4"/>
        <v>6</v>
      </c>
      <c r="R4010" s="7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372"/>
        <v>41851.700925925928</v>
      </c>
      <c r="L4011" s="12">
        <f t="shared" si="373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4"/>
        <v>3.8860103626943006</v>
      </c>
      <c r="R4011" s="7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372"/>
        <v>41921.770439814813</v>
      </c>
      <c r="L4012" s="12">
        <f t="shared" si="373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4"/>
        <v>24.194444444444443</v>
      </c>
      <c r="R4012" s="7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372"/>
        <v>42002.54488425926</v>
      </c>
      <c r="L4013" s="12">
        <f t="shared" si="373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4"/>
        <v>7.6</v>
      </c>
      <c r="R4013" s="7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372"/>
        <v>42096.544548611113</v>
      </c>
      <c r="L4014" s="12">
        <f t="shared" si="373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4"/>
        <v>0</v>
      </c>
      <c r="R4014" s="7">
        <v>0</v>
      </c>
      <c r="S4014" t="str">
        <f t="shared" si="376"/>
        <v>theater</v>
      </c>
      <c r="T4014" t="str">
        <f t="shared" si="377"/>
        <v>plays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372"/>
        <v>42021.301192129627</v>
      </c>
      <c r="L4015" s="12">
        <f t="shared" si="373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4"/>
        <v>1.3</v>
      </c>
      <c r="R4015" s="7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372"/>
        <v>42419.246168981481</v>
      </c>
      <c r="L4016" s="12">
        <f t="shared" si="373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4"/>
        <v>0</v>
      </c>
      <c r="R4016" s="7">
        <v>0</v>
      </c>
      <c r="S4016" t="str">
        <f t="shared" si="376"/>
        <v>theater</v>
      </c>
      <c r="T4016" t="str">
        <f t="shared" si="377"/>
        <v>plays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372"/>
        <v>42174.780821759254</v>
      </c>
      <c r="L4017" s="12">
        <f t="shared" si="373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4"/>
        <v>1.4285714285714287E-2</v>
      </c>
      <c r="R4017" s="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372"/>
        <v>41869.872685185182</v>
      </c>
      <c r="L4018" s="12">
        <f t="shared" si="373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4"/>
        <v>14.000000000000002</v>
      </c>
      <c r="R4018" s="7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372"/>
        <v>41856.672152777777</v>
      </c>
      <c r="L4019" s="12">
        <f t="shared" si="373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4"/>
        <v>1.05</v>
      </c>
      <c r="R4019" s="7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372"/>
        <v>42620.91097222222</v>
      </c>
      <c r="L4020" s="12">
        <f t="shared" si="373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4"/>
        <v>8.6666666666666679</v>
      </c>
      <c r="R4020" s="7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372"/>
        <v>42417.675879629634</v>
      </c>
      <c r="L4021" s="12">
        <f t="shared" si="373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4"/>
        <v>0.82857142857142851</v>
      </c>
      <c r="R4021" s="7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372"/>
        <v>42057.190960648149</v>
      </c>
      <c r="L4022" s="12">
        <f t="shared" si="373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4"/>
        <v>16.666666666666664</v>
      </c>
      <c r="R4022" s="7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372"/>
        <v>41878.911550925928</v>
      </c>
      <c r="L4023" s="12">
        <f t="shared" si="373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4"/>
        <v>0.83333333333333337</v>
      </c>
      <c r="R4023" s="7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372"/>
        <v>41990.584108796291</v>
      </c>
      <c r="L4024" s="12">
        <f t="shared" si="373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4"/>
        <v>69.561111111111103</v>
      </c>
      <c r="R4024" s="7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372"/>
        <v>42408.999571759254</v>
      </c>
      <c r="L4025" s="12">
        <f t="shared" si="373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4"/>
        <v>0</v>
      </c>
      <c r="R4025" s="7">
        <v>0</v>
      </c>
      <c r="S4025" t="str">
        <f t="shared" si="376"/>
        <v>theater</v>
      </c>
      <c r="T4025" t="str">
        <f t="shared" si="377"/>
        <v>plays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372"/>
        <v>42217.670104166667</v>
      </c>
      <c r="L4026" s="12">
        <f t="shared" si="373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4"/>
        <v>1.25</v>
      </c>
      <c r="R4026" s="7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372"/>
        <v>42151.237685185188</v>
      </c>
      <c r="L4027" s="12">
        <f t="shared" si="373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4"/>
        <v>5</v>
      </c>
      <c r="R4027" s="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372"/>
        <v>42282.655543981484</v>
      </c>
      <c r="L4028" s="12">
        <f t="shared" si="373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4"/>
        <v>0</v>
      </c>
      <c r="R4028" s="7">
        <v>0</v>
      </c>
      <c r="S4028" t="str">
        <f t="shared" si="376"/>
        <v>theater</v>
      </c>
      <c r="T4028" t="str">
        <f t="shared" si="377"/>
        <v>plays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372"/>
        <v>42768.97084490741</v>
      </c>
      <c r="L4029" s="12">
        <f t="shared" si="373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4"/>
        <v>7.166666666666667</v>
      </c>
      <c r="R4029" s="7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372"/>
        <v>41765.938657407409</v>
      </c>
      <c r="L4030" s="12">
        <f t="shared" si="373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4"/>
        <v>28.050000000000004</v>
      </c>
      <c r="R4030" s="7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372"/>
        <v>42322.025115740747</v>
      </c>
      <c r="L4031" s="12">
        <f t="shared" si="373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4"/>
        <v>0</v>
      </c>
      <c r="R4031" s="7">
        <v>0</v>
      </c>
      <c r="S4031" t="str">
        <f t="shared" si="376"/>
        <v>theater</v>
      </c>
      <c r="T4031" t="str">
        <f t="shared" si="377"/>
        <v>plays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372"/>
        <v>42374.655081018514</v>
      </c>
      <c r="L4032" s="12">
        <f t="shared" si="373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4"/>
        <v>16</v>
      </c>
      <c r="R4032" s="7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372"/>
        <v>41941.585231481484</v>
      </c>
      <c r="L4033" s="12">
        <f t="shared" si="373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4"/>
        <v>0</v>
      </c>
      <c r="R4033" s="7">
        <v>0</v>
      </c>
      <c r="S4033" t="str">
        <f t="shared" si="376"/>
        <v>theater</v>
      </c>
      <c r="T4033" t="str">
        <f t="shared" si="377"/>
        <v>plays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372"/>
        <v>42293.809212962966</v>
      </c>
      <c r="L4034" s="12">
        <f t="shared" si="373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374"/>
        <v>6.8287037037037033</v>
      </c>
      <c r="R4034" s="7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378">(((J4035/60)/60)/24)+DATE(1970,1,1)</f>
        <v>42614.268796296295</v>
      </c>
      <c r="L4035" s="12">
        <f t="shared" ref="L4035:L4098" si="379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380">E4035/D4035*100</f>
        <v>25.698702928870294</v>
      </c>
      <c r="R4035" s="7">
        <f t="shared" ref="R4035:R4098" si="381">E4035/N4035</f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RIGHT(P4035,LEN(P4035)-SEARCH("/",P4035,SEARCH("/",P4035,1)))</f>
        <v>plays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378"/>
        <v>42067.947337962964</v>
      </c>
      <c r="L4036" s="12">
        <f t="shared" si="379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80"/>
        <v>1.4814814814814816</v>
      </c>
      <c r="R4036" s="7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378"/>
        <v>41903.882951388885</v>
      </c>
      <c r="L4037" s="12">
        <f t="shared" si="379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80"/>
        <v>36.85</v>
      </c>
      <c r="R4037" s="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378"/>
        <v>41804.937083333331</v>
      </c>
      <c r="L4038" s="12">
        <f t="shared" si="379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80"/>
        <v>47.05</v>
      </c>
      <c r="R4038" s="7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378"/>
        <v>42497.070775462969</v>
      </c>
      <c r="L4039" s="12">
        <f t="shared" si="379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80"/>
        <v>11.428571428571429</v>
      </c>
      <c r="R4039" s="7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378"/>
        <v>41869.798726851855</v>
      </c>
      <c r="L4040" s="12">
        <f t="shared" si="379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80"/>
        <v>12.04</v>
      </c>
      <c r="R4040" s="7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378"/>
        <v>42305.670914351853</v>
      </c>
      <c r="L4041" s="12">
        <f t="shared" si="379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80"/>
        <v>60</v>
      </c>
      <c r="R4041" s="7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378"/>
        <v>42144.231527777782</v>
      </c>
      <c r="L4042" s="12">
        <f t="shared" si="379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80"/>
        <v>31.25</v>
      </c>
      <c r="R4042" s="7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378"/>
        <v>42559.474004629628</v>
      </c>
      <c r="L4043" s="12">
        <f t="shared" si="379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80"/>
        <v>0.42</v>
      </c>
      <c r="R4043" s="7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378"/>
        <v>41995.084074074075</v>
      </c>
      <c r="L4044" s="12">
        <f t="shared" si="379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80"/>
        <v>0.21</v>
      </c>
      <c r="R4044" s="7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378"/>
        <v>41948.957465277781</v>
      </c>
      <c r="L4045" s="12">
        <f t="shared" si="379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80"/>
        <v>0</v>
      </c>
      <c r="R4045" s="7">
        <v>0</v>
      </c>
      <c r="S4045" t="str">
        <f t="shared" si="382"/>
        <v>theater</v>
      </c>
      <c r="T4045" t="str">
        <f t="shared" si="383"/>
        <v>plays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378"/>
        <v>42074.219699074078</v>
      </c>
      <c r="L4046" s="12">
        <f t="shared" si="379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80"/>
        <v>37.5</v>
      </c>
      <c r="R4046" s="7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378"/>
        <v>41842.201261574075</v>
      </c>
      <c r="L4047" s="12">
        <f t="shared" si="379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80"/>
        <v>0.02</v>
      </c>
      <c r="R4047" s="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378"/>
        <v>41904.650578703702</v>
      </c>
      <c r="L4048" s="12">
        <f t="shared" si="379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80"/>
        <v>8.2142857142857135</v>
      </c>
      <c r="R4048" s="7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378"/>
        <v>41991.022488425922</v>
      </c>
      <c r="L4049" s="12">
        <f t="shared" si="379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80"/>
        <v>2.1999999999999997</v>
      </c>
      <c r="R4049" s="7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378"/>
        <v>42436.509108796294</v>
      </c>
      <c r="L4050" s="12">
        <f t="shared" si="379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80"/>
        <v>17.652941176470588</v>
      </c>
      <c r="R4050" s="7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378"/>
        <v>42169.958506944444</v>
      </c>
      <c r="L4051" s="12">
        <f t="shared" si="379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80"/>
        <v>0.08</v>
      </c>
      <c r="R4051" s="7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378"/>
        <v>41905.636469907404</v>
      </c>
      <c r="L4052" s="12">
        <f t="shared" si="379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80"/>
        <v>6.6666666666666666E-2</v>
      </c>
      <c r="R4052" s="7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378"/>
        <v>41761.810150462967</v>
      </c>
      <c r="L4053" s="12">
        <f t="shared" si="379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80"/>
        <v>0</v>
      </c>
      <c r="R4053" s="7">
        <v>0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378"/>
        <v>41865.878657407404</v>
      </c>
      <c r="L4054" s="12">
        <f t="shared" si="379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80"/>
        <v>37.533333333333339</v>
      </c>
      <c r="R4054" s="7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378"/>
        <v>41928.690138888887</v>
      </c>
      <c r="L4055" s="12">
        <f t="shared" si="379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80"/>
        <v>22</v>
      </c>
      <c r="R4055" s="7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378"/>
        <v>42613.841261574074</v>
      </c>
      <c r="L4056" s="12">
        <f t="shared" si="379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80"/>
        <v>0</v>
      </c>
      <c r="R4056" s="7">
        <v>0</v>
      </c>
      <c r="S4056" t="str">
        <f t="shared" si="382"/>
        <v>theater</v>
      </c>
      <c r="T4056" t="str">
        <f t="shared" si="383"/>
        <v>plays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378"/>
        <v>41779.648506944446</v>
      </c>
      <c r="L4057" s="12">
        <f t="shared" si="379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80"/>
        <v>17.62</v>
      </c>
      <c r="R4057" s="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378"/>
        <v>42534.933321759265</v>
      </c>
      <c r="L4058" s="12">
        <f t="shared" si="379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80"/>
        <v>53</v>
      </c>
      <c r="R4058" s="7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378"/>
        <v>42310.968518518523</v>
      </c>
      <c r="L4059" s="12">
        <f t="shared" si="379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80"/>
        <v>22.142857142857142</v>
      </c>
      <c r="R4059" s="7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378"/>
        <v>42446.060694444444</v>
      </c>
      <c r="L4060" s="12">
        <f t="shared" si="379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80"/>
        <v>2.5333333333333332</v>
      </c>
      <c r="R4060" s="7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378"/>
        <v>41866.640648148146</v>
      </c>
      <c r="L4061" s="12">
        <f t="shared" si="379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80"/>
        <v>2.5</v>
      </c>
      <c r="R4061" s="7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378"/>
        <v>41779.695092592592</v>
      </c>
      <c r="L4062" s="12">
        <f t="shared" si="379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80"/>
        <v>2.85</v>
      </c>
      <c r="R4062" s="7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378"/>
        <v>42421.141469907408</v>
      </c>
      <c r="L4063" s="12">
        <f t="shared" si="379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80"/>
        <v>0</v>
      </c>
      <c r="R4063" s="7">
        <v>0</v>
      </c>
      <c r="S4063" t="str">
        <f t="shared" si="382"/>
        <v>theater</v>
      </c>
      <c r="T4063" t="str">
        <f t="shared" si="383"/>
        <v>plays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378"/>
        <v>42523.739212962959</v>
      </c>
      <c r="L4064" s="12">
        <f t="shared" si="379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80"/>
        <v>2.4500000000000002</v>
      </c>
      <c r="R4064" s="7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378"/>
        <v>41787.681527777779</v>
      </c>
      <c r="L4065" s="12">
        <f t="shared" si="379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80"/>
        <v>1.4210526315789473</v>
      </c>
      <c r="R4065" s="7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378"/>
        <v>42093.588263888887</v>
      </c>
      <c r="L4066" s="12">
        <f t="shared" si="379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80"/>
        <v>19.25</v>
      </c>
      <c r="R4066" s="7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378"/>
        <v>41833.951516203706</v>
      </c>
      <c r="L4067" s="12">
        <f t="shared" si="379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80"/>
        <v>0.67500000000000004</v>
      </c>
      <c r="R4067" s="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378"/>
        <v>42479.039212962962</v>
      </c>
      <c r="L4068" s="12">
        <f t="shared" si="379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80"/>
        <v>0.16666666666666669</v>
      </c>
      <c r="R4068" s="7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378"/>
        <v>42235.117476851854</v>
      </c>
      <c r="L4069" s="12">
        <f t="shared" si="379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80"/>
        <v>60.9</v>
      </c>
      <c r="R4069" s="7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378"/>
        <v>42718.963599537034</v>
      </c>
      <c r="L4070" s="12">
        <f t="shared" si="379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80"/>
        <v>1</v>
      </c>
      <c r="R4070" s="7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378"/>
        <v>42022.661527777775</v>
      </c>
      <c r="L4071" s="12">
        <f t="shared" si="379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80"/>
        <v>34.4</v>
      </c>
      <c r="R4071" s="7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378"/>
        <v>42031.666898148149</v>
      </c>
      <c r="L4072" s="12">
        <f t="shared" si="379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80"/>
        <v>16.5</v>
      </c>
      <c r="R4072" s="7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378"/>
        <v>42700.804756944446</v>
      </c>
      <c r="L4073" s="12">
        <f t="shared" si="379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80"/>
        <v>0</v>
      </c>
      <c r="R4073" s="7">
        <v>0</v>
      </c>
      <c r="S4073" t="str">
        <f t="shared" si="382"/>
        <v>theater</v>
      </c>
      <c r="T4073" t="str">
        <f t="shared" si="383"/>
        <v>plays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378"/>
        <v>41812.77443287037</v>
      </c>
      <c r="L4074" s="12">
        <f t="shared" si="379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80"/>
        <v>0.4</v>
      </c>
      <c r="R4074" s="7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378"/>
        <v>42078.34520833334</v>
      </c>
      <c r="L4075" s="12">
        <f t="shared" si="379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80"/>
        <v>1.0571428571428572</v>
      </c>
      <c r="R4075" s="7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378"/>
        <v>42283.552951388891</v>
      </c>
      <c r="L4076" s="12">
        <f t="shared" si="379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80"/>
        <v>26.727272727272727</v>
      </c>
      <c r="R4076" s="7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378"/>
        <v>41779.045937499999</v>
      </c>
      <c r="L4077" s="12">
        <f t="shared" si="379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80"/>
        <v>28.799999999999997</v>
      </c>
      <c r="R4077" s="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378"/>
        <v>41905.795706018522</v>
      </c>
      <c r="L4078" s="12">
        <f t="shared" si="379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80"/>
        <v>0</v>
      </c>
      <c r="R4078" s="7">
        <v>0</v>
      </c>
      <c r="S4078" t="str">
        <f t="shared" si="382"/>
        <v>theater</v>
      </c>
      <c r="T4078" t="str">
        <f t="shared" si="383"/>
        <v>plays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378"/>
        <v>42695.7105787037</v>
      </c>
      <c r="L4079" s="12">
        <f t="shared" si="379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80"/>
        <v>8.9</v>
      </c>
      <c r="R4079" s="7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378"/>
        <v>42732.787523148145</v>
      </c>
      <c r="L4080" s="12">
        <f t="shared" si="379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80"/>
        <v>0</v>
      </c>
      <c r="R4080" s="7">
        <v>0</v>
      </c>
      <c r="S4080" t="str">
        <f t="shared" si="382"/>
        <v>theater</v>
      </c>
      <c r="T4080" t="str">
        <f t="shared" si="383"/>
        <v>plays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378"/>
        <v>42510.938900462963</v>
      </c>
      <c r="L4081" s="12">
        <f t="shared" si="379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80"/>
        <v>0.16666666666666669</v>
      </c>
      <c r="R4081" s="7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378"/>
        <v>42511.698101851856</v>
      </c>
      <c r="L4082" s="12">
        <f t="shared" si="379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80"/>
        <v>0</v>
      </c>
      <c r="R4082" s="7">
        <v>0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378"/>
        <v>42041.581307870365</v>
      </c>
      <c r="L4083" s="12">
        <f t="shared" si="379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80"/>
        <v>15.737410071942445</v>
      </c>
      <c r="R4083" s="7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378"/>
        <v>42307.189270833333</v>
      </c>
      <c r="L4084" s="12">
        <f t="shared" si="379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80"/>
        <v>2</v>
      </c>
      <c r="R4084" s="7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378"/>
        <v>42353.761759259258</v>
      </c>
      <c r="L4085" s="12">
        <f t="shared" si="379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80"/>
        <v>21.685714285714287</v>
      </c>
      <c r="R4085" s="7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378"/>
        <v>42622.436412037037</v>
      </c>
      <c r="L4086" s="12">
        <f t="shared" si="379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80"/>
        <v>0.33333333333333337</v>
      </c>
      <c r="R4086" s="7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378"/>
        <v>42058.603877314818</v>
      </c>
      <c r="L4087" s="12">
        <f t="shared" si="379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80"/>
        <v>0.2857142857142857</v>
      </c>
      <c r="R4087" s="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378"/>
        <v>42304.940960648149</v>
      </c>
      <c r="L4088" s="12">
        <f t="shared" si="379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80"/>
        <v>4.7</v>
      </c>
      <c r="R4088" s="7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378"/>
        <v>42538.742893518516</v>
      </c>
      <c r="L4089" s="12">
        <f t="shared" si="379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80"/>
        <v>0</v>
      </c>
      <c r="R4089" s="7">
        <v>0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378"/>
        <v>41990.612546296295</v>
      </c>
      <c r="L4090" s="12">
        <f t="shared" si="379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80"/>
        <v>10.8</v>
      </c>
      <c r="R4090" s="7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378"/>
        <v>42122.732499999998</v>
      </c>
      <c r="L4091" s="12">
        <f t="shared" si="379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80"/>
        <v>4.8</v>
      </c>
      <c r="R4091" s="7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378"/>
        <v>42209.67288194444</v>
      </c>
      <c r="L4092" s="12">
        <f t="shared" si="379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80"/>
        <v>3.2</v>
      </c>
      <c r="R4092" s="7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378"/>
        <v>41990.506377314814</v>
      </c>
      <c r="L4093" s="12">
        <f t="shared" si="379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80"/>
        <v>12.75</v>
      </c>
      <c r="R4093" s="7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378"/>
        <v>42039.194988425923</v>
      </c>
      <c r="L4094" s="12">
        <f t="shared" si="379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80"/>
        <v>1.8181818181818181E-2</v>
      </c>
      <c r="R4094" s="7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378"/>
        <v>42178.815891203703</v>
      </c>
      <c r="L4095" s="12">
        <f t="shared" si="379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80"/>
        <v>2.4</v>
      </c>
      <c r="R4095" s="7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378"/>
        <v>41890.086805555555</v>
      </c>
      <c r="L4096" s="12">
        <f t="shared" si="379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80"/>
        <v>36.5</v>
      </c>
      <c r="R4096" s="7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378"/>
        <v>42693.031828703708</v>
      </c>
      <c r="L4097" s="12">
        <f t="shared" si="379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80"/>
        <v>2.666666666666667</v>
      </c>
      <c r="R4097" s="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378"/>
        <v>42750.530312499999</v>
      </c>
      <c r="L4098" s="12">
        <f t="shared" si="379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380"/>
        <v>11.428571428571429</v>
      </c>
      <c r="R4098" s="7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384">(((J4099/60)/60)/24)+DATE(1970,1,1)</f>
        <v>42344.824502314819</v>
      </c>
      <c r="L4099" s="12">
        <f t="shared" ref="L4099:L4115" si="385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386">E4099/D4099*100</f>
        <v>0</v>
      </c>
      <c r="R4099" s="7">
        <v>0</v>
      </c>
      <c r="S4099" t="str">
        <f t="shared" ref="S4099:S4115" si="387">LEFT(P4099, SEARCH("/",P4099,1)-1)</f>
        <v>theater</v>
      </c>
      <c r="T4099" t="str">
        <f t="shared" ref="T4099:T4115" si="388">RIGHT(P4099,LEN(P4099)-SEARCH("/",P4099,SEARCH("/",P4099,1)))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384"/>
        <v>42495.722187499996</v>
      </c>
      <c r="L4100" s="12">
        <f t="shared" si="385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6"/>
        <v>0</v>
      </c>
      <c r="R4100" s="7">
        <v>0</v>
      </c>
      <c r="S4100" t="str">
        <f t="shared" si="387"/>
        <v>theater</v>
      </c>
      <c r="T4100" t="str">
        <f t="shared" si="388"/>
        <v>plays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384"/>
        <v>42570.850381944445</v>
      </c>
      <c r="L4101" s="12">
        <f t="shared" si="385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6"/>
        <v>1.1111111111111112</v>
      </c>
      <c r="R4101" s="7">
        <f t="shared" ref="R4099:R4115" si="389">E4101/N4101</f>
        <v>50</v>
      </c>
      <c r="S4101" t="str">
        <f t="shared" si="387"/>
        <v>theater</v>
      </c>
      <c r="T4101" t="str">
        <f t="shared" si="388"/>
        <v>plays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384"/>
        <v>41927.124884259261</v>
      </c>
      <c r="L4102" s="12">
        <f t="shared" si="385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6"/>
        <v>0</v>
      </c>
      <c r="R4102" s="7">
        <v>0</v>
      </c>
      <c r="S4102" t="str">
        <f t="shared" si="387"/>
        <v>theater</v>
      </c>
      <c r="T4102" t="str">
        <f t="shared" si="388"/>
        <v>plays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384"/>
        <v>42730.903726851851</v>
      </c>
      <c r="L4103" s="12">
        <f t="shared" si="385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6"/>
        <v>0</v>
      </c>
      <c r="R4103" s="7">
        <v>0</v>
      </c>
      <c r="S4103" t="str">
        <f t="shared" si="387"/>
        <v>theater</v>
      </c>
      <c r="T4103" t="str">
        <f t="shared" si="388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384"/>
        <v>42475.848067129627</v>
      </c>
      <c r="L4104" s="12">
        <f t="shared" si="385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6"/>
        <v>27.400000000000002</v>
      </c>
      <c r="R4104" s="7">
        <f t="shared" si="389"/>
        <v>22.833333333333332</v>
      </c>
      <c r="S4104" t="str">
        <f t="shared" si="387"/>
        <v>theater</v>
      </c>
      <c r="T4104" t="str">
        <f t="shared" si="388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384"/>
        <v>42188.83293981482</v>
      </c>
      <c r="L4105" s="12">
        <f t="shared" si="385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6"/>
        <v>10</v>
      </c>
      <c r="R4105" s="7">
        <f t="shared" si="389"/>
        <v>16.666666666666668</v>
      </c>
      <c r="S4105" t="str">
        <f t="shared" si="387"/>
        <v>theater</v>
      </c>
      <c r="T4105" t="str">
        <f t="shared" si="388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384"/>
        <v>42640.278171296297</v>
      </c>
      <c r="L4106" s="12">
        <f t="shared" si="385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6"/>
        <v>21.366666666666667</v>
      </c>
      <c r="R4106" s="7">
        <f t="shared" si="389"/>
        <v>45.785714285714285</v>
      </c>
      <c r="S4106" t="str">
        <f t="shared" si="387"/>
        <v>theater</v>
      </c>
      <c r="T4106" t="str">
        <f t="shared" si="388"/>
        <v>plays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384"/>
        <v>42697.010520833333</v>
      </c>
      <c r="L4107" s="12">
        <f t="shared" si="385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6"/>
        <v>6.9696969696969706</v>
      </c>
      <c r="R4107" s="7">
        <f t="shared" si="389"/>
        <v>383.33333333333331</v>
      </c>
      <c r="S4107" t="str">
        <f t="shared" si="387"/>
        <v>theater</v>
      </c>
      <c r="T4107" t="str">
        <f t="shared" si="388"/>
        <v>plays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384"/>
        <v>42053.049375000002</v>
      </c>
      <c r="L4108" s="12">
        <f t="shared" si="385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6"/>
        <v>70.599999999999994</v>
      </c>
      <c r="R4108" s="7">
        <f t="shared" si="389"/>
        <v>106.96969696969697</v>
      </c>
      <c r="S4108" t="str">
        <f t="shared" si="387"/>
        <v>theater</v>
      </c>
      <c r="T4108" t="str">
        <f t="shared" si="388"/>
        <v>plays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384"/>
        <v>41883.916678240741</v>
      </c>
      <c r="L4109" s="12">
        <f t="shared" si="385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6"/>
        <v>2.0500000000000003</v>
      </c>
      <c r="R4109" s="7">
        <f t="shared" si="389"/>
        <v>10.25</v>
      </c>
      <c r="S4109" t="str">
        <f t="shared" si="387"/>
        <v>theater</v>
      </c>
      <c r="T4109" t="str">
        <f t="shared" si="388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384"/>
        <v>42767.031678240746</v>
      </c>
      <c r="L4110" s="12">
        <f t="shared" si="385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6"/>
        <v>1.9666666666666666</v>
      </c>
      <c r="R4110" s="7">
        <f t="shared" si="389"/>
        <v>59</v>
      </c>
      <c r="S4110" t="str">
        <f t="shared" si="387"/>
        <v>theater</v>
      </c>
      <c r="T4110" t="str">
        <f t="shared" si="388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384"/>
        <v>42307.539398148147</v>
      </c>
      <c r="L4111" s="12">
        <f t="shared" si="385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6"/>
        <v>0</v>
      </c>
      <c r="R4111" s="7">
        <v>0</v>
      </c>
      <c r="S4111" t="str">
        <f t="shared" si="387"/>
        <v>theater</v>
      </c>
      <c r="T4111" t="str">
        <f t="shared" si="388"/>
        <v>plays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384"/>
        <v>42512.626747685179</v>
      </c>
      <c r="L4112" s="12">
        <f t="shared" si="385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6"/>
        <v>28.666666666666668</v>
      </c>
      <c r="R4112" s="7">
        <f t="shared" si="389"/>
        <v>14.333333333333334</v>
      </c>
      <c r="S4112" t="str">
        <f t="shared" si="387"/>
        <v>theater</v>
      </c>
      <c r="T4112" t="str">
        <f t="shared" si="388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384"/>
        <v>42029.135879629626</v>
      </c>
      <c r="L4113" s="12">
        <f t="shared" si="385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6"/>
        <v>3.1333333333333333</v>
      </c>
      <c r="R4113" s="7">
        <f t="shared" si="389"/>
        <v>15.666666666666666</v>
      </c>
      <c r="S4113" t="str">
        <f t="shared" si="387"/>
        <v>theater</v>
      </c>
      <c r="T4113" t="str">
        <f t="shared" si="388"/>
        <v>plays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384"/>
        <v>42400.946597222224</v>
      </c>
      <c r="L4114" s="12">
        <f t="shared" si="385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6"/>
        <v>0.04</v>
      </c>
      <c r="R4114" s="7">
        <f t="shared" si="389"/>
        <v>1</v>
      </c>
      <c r="S4114" t="str">
        <f t="shared" si="387"/>
        <v>theater</v>
      </c>
      <c r="T4114" t="str">
        <f t="shared" si="388"/>
        <v>plays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384"/>
        <v>42358.573182870372</v>
      </c>
      <c r="L4115" s="12">
        <f t="shared" si="385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6"/>
        <v>0.2</v>
      </c>
      <c r="R4115" s="7">
        <f t="shared" si="389"/>
        <v>1</v>
      </c>
      <c r="S4115" t="str">
        <f t="shared" si="387"/>
        <v>theater</v>
      </c>
      <c r="T4115" t="str">
        <f t="shared" si="388"/>
        <v>plays</v>
      </c>
    </row>
  </sheetData>
  <conditionalFormatting sqref="F1:F104857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C4136-FCF5-45DF-9DB1-14605A040D8B}">
  <dimension ref="A1:F14"/>
  <sheetViews>
    <sheetView workbookViewId="0">
      <selection activeCell="B8" sqref="B8:F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8325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4F37-15B3-4E11-88B5-594A928FCED2}">
  <dimension ref="A1:F47"/>
  <sheetViews>
    <sheetView workbookViewId="0">
      <selection activeCell="B6" sqref="B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8223</v>
      </c>
      <c r="B2" t="s">
        <v>8364</v>
      </c>
    </row>
    <row r="4" spans="1:6" x14ac:dyDescent="0.25">
      <c r="A4" s="8" t="s">
        <v>8363</v>
      </c>
      <c r="B4" s="8" t="s">
        <v>8325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9" t="s">
        <v>8324</v>
      </c>
      <c r="B6" s="10">
        <v>694</v>
      </c>
      <c r="C6" s="10">
        <v>353</v>
      </c>
      <c r="D6" s="10"/>
      <c r="E6" s="10">
        <v>19</v>
      </c>
      <c r="F6" s="10">
        <v>1066</v>
      </c>
    </row>
    <row r="7" spans="1:6" x14ac:dyDescent="0.25">
      <c r="A7" s="9" t="s">
        <v>8335</v>
      </c>
      <c r="B7" s="10">
        <v>260</v>
      </c>
      <c r="C7" s="10"/>
      <c r="D7" s="10"/>
      <c r="E7" s="10"/>
      <c r="F7" s="10">
        <v>260</v>
      </c>
    </row>
    <row r="8" spans="1:6" x14ac:dyDescent="0.25">
      <c r="A8" s="9" t="s">
        <v>8329</v>
      </c>
      <c r="B8" s="10">
        <v>180</v>
      </c>
      <c r="C8" s="10"/>
      <c r="D8" s="10"/>
      <c r="E8" s="10"/>
      <c r="F8" s="10">
        <v>180</v>
      </c>
    </row>
    <row r="9" spans="1:6" x14ac:dyDescent="0.25">
      <c r="A9" s="9" t="s">
        <v>8338</v>
      </c>
      <c r="B9" s="10">
        <v>140</v>
      </c>
      <c r="C9" s="10">
        <v>20</v>
      </c>
      <c r="D9" s="10"/>
      <c r="E9" s="10"/>
      <c r="F9" s="10">
        <v>160</v>
      </c>
    </row>
    <row r="10" spans="1:6" x14ac:dyDescent="0.25">
      <c r="A10" s="9" t="s">
        <v>8323</v>
      </c>
      <c r="B10" s="10">
        <v>140</v>
      </c>
      <c r="C10" s="10"/>
      <c r="D10" s="10"/>
      <c r="E10" s="10"/>
      <c r="F10" s="10">
        <v>140</v>
      </c>
    </row>
    <row r="11" spans="1:6" x14ac:dyDescent="0.25">
      <c r="A11" s="9" t="s">
        <v>8344</v>
      </c>
      <c r="B11" s="10">
        <v>103</v>
      </c>
      <c r="C11" s="10">
        <v>57</v>
      </c>
      <c r="D11" s="10"/>
      <c r="E11" s="10"/>
      <c r="F11" s="10">
        <v>160</v>
      </c>
    </row>
    <row r="12" spans="1:6" x14ac:dyDescent="0.25">
      <c r="A12" s="9" t="s">
        <v>8360</v>
      </c>
      <c r="B12" s="10">
        <v>85</v>
      </c>
      <c r="C12" s="10">
        <v>80</v>
      </c>
      <c r="D12" s="10">
        <v>17</v>
      </c>
      <c r="E12" s="10">
        <v>5</v>
      </c>
      <c r="F12" s="10">
        <v>187</v>
      </c>
    </row>
    <row r="13" spans="1:6" x14ac:dyDescent="0.25">
      <c r="A13" s="9" t="s">
        <v>8354</v>
      </c>
      <c r="B13" s="10">
        <v>80</v>
      </c>
      <c r="C13" s="10"/>
      <c r="D13" s="10"/>
      <c r="E13" s="10"/>
      <c r="F13" s="10">
        <v>80</v>
      </c>
    </row>
    <row r="14" spans="1:6" x14ac:dyDescent="0.25">
      <c r="A14" s="9" t="s">
        <v>8362</v>
      </c>
      <c r="B14" s="10">
        <v>60</v>
      </c>
      <c r="C14" s="10">
        <v>60</v>
      </c>
      <c r="D14" s="10">
        <v>20</v>
      </c>
      <c r="E14" s="10"/>
      <c r="F14" s="10">
        <v>140</v>
      </c>
    </row>
    <row r="15" spans="1:6" x14ac:dyDescent="0.25">
      <c r="A15" s="9" t="s">
        <v>8321</v>
      </c>
      <c r="B15" s="10">
        <v>60</v>
      </c>
      <c r="C15" s="10"/>
      <c r="D15" s="10"/>
      <c r="E15" s="10"/>
      <c r="F15" s="10">
        <v>60</v>
      </c>
    </row>
    <row r="16" spans="1:6" x14ac:dyDescent="0.25">
      <c r="A16" s="9" t="s">
        <v>8326</v>
      </c>
      <c r="B16" s="10">
        <v>60</v>
      </c>
      <c r="C16" s="10"/>
      <c r="D16" s="10"/>
      <c r="E16" s="10"/>
      <c r="F16" s="10">
        <v>60</v>
      </c>
    </row>
    <row r="17" spans="1:6" x14ac:dyDescent="0.25">
      <c r="A17" s="9" t="s">
        <v>8333</v>
      </c>
      <c r="B17" s="10">
        <v>60</v>
      </c>
      <c r="C17" s="10"/>
      <c r="D17" s="10"/>
      <c r="E17" s="10"/>
      <c r="F17" s="10">
        <v>60</v>
      </c>
    </row>
    <row r="18" spans="1:6" x14ac:dyDescent="0.25">
      <c r="A18" s="9" t="s">
        <v>8358</v>
      </c>
      <c r="B18" s="10">
        <v>40</v>
      </c>
      <c r="C18" s="10">
        <v>2</v>
      </c>
      <c r="D18" s="10">
        <v>18</v>
      </c>
      <c r="E18" s="10"/>
      <c r="F18" s="10">
        <v>60</v>
      </c>
    </row>
    <row r="19" spans="1:6" x14ac:dyDescent="0.25">
      <c r="A19" s="9" t="s">
        <v>8339</v>
      </c>
      <c r="B19" s="10">
        <v>40</v>
      </c>
      <c r="C19" s="10"/>
      <c r="D19" s="10"/>
      <c r="E19" s="10"/>
      <c r="F19" s="10">
        <v>40</v>
      </c>
    </row>
    <row r="20" spans="1:6" x14ac:dyDescent="0.25">
      <c r="A20" s="9" t="s">
        <v>8357</v>
      </c>
      <c r="B20" s="10">
        <v>40</v>
      </c>
      <c r="C20" s="10"/>
      <c r="D20" s="10"/>
      <c r="E20" s="10"/>
      <c r="F20" s="10">
        <v>40</v>
      </c>
    </row>
    <row r="21" spans="1:6" x14ac:dyDescent="0.25">
      <c r="A21" s="9" t="s">
        <v>8322</v>
      </c>
      <c r="B21" s="10">
        <v>40</v>
      </c>
      <c r="C21" s="10"/>
      <c r="D21" s="10"/>
      <c r="E21" s="10"/>
      <c r="F21" s="10">
        <v>40</v>
      </c>
    </row>
    <row r="22" spans="1:6" x14ac:dyDescent="0.25">
      <c r="A22" s="9" t="s">
        <v>8355</v>
      </c>
      <c r="B22" s="10">
        <v>34</v>
      </c>
      <c r="C22" s="10"/>
      <c r="D22" s="10"/>
      <c r="E22" s="10">
        <v>6</v>
      </c>
      <c r="F22" s="10">
        <v>40</v>
      </c>
    </row>
    <row r="23" spans="1:6" x14ac:dyDescent="0.25">
      <c r="A23" s="9" t="s">
        <v>8332</v>
      </c>
      <c r="B23" s="10">
        <v>20</v>
      </c>
      <c r="C23" s="10">
        <v>120</v>
      </c>
      <c r="D23" s="10">
        <v>60</v>
      </c>
      <c r="E23" s="10"/>
      <c r="F23" s="10">
        <v>200</v>
      </c>
    </row>
    <row r="24" spans="1:6" x14ac:dyDescent="0.25">
      <c r="A24" s="9" t="s">
        <v>8336</v>
      </c>
      <c r="B24" s="10">
        <v>20</v>
      </c>
      <c r="C24" s="10"/>
      <c r="D24" s="10"/>
      <c r="E24" s="10"/>
      <c r="F24" s="10">
        <v>20</v>
      </c>
    </row>
    <row r="25" spans="1:6" x14ac:dyDescent="0.25">
      <c r="A25" s="9" t="s">
        <v>8347</v>
      </c>
      <c r="B25" s="10">
        <v>20</v>
      </c>
      <c r="C25" s="10"/>
      <c r="D25" s="10"/>
      <c r="E25" s="10"/>
      <c r="F25" s="10">
        <v>20</v>
      </c>
    </row>
    <row r="26" spans="1:6" x14ac:dyDescent="0.25">
      <c r="A26" s="9" t="s">
        <v>8359</v>
      </c>
      <c r="B26" s="10">
        <v>9</v>
      </c>
      <c r="C26" s="10">
        <v>11</v>
      </c>
      <c r="D26" s="10"/>
      <c r="E26" s="10"/>
      <c r="F26" s="10">
        <v>20</v>
      </c>
    </row>
    <row r="27" spans="1:6" x14ac:dyDescent="0.25">
      <c r="A27" s="9" t="s">
        <v>8341</v>
      </c>
      <c r="B27" s="10"/>
      <c r="C27" s="10">
        <v>100</v>
      </c>
      <c r="D27" s="10"/>
      <c r="E27" s="10"/>
      <c r="F27" s="10">
        <v>100</v>
      </c>
    </row>
    <row r="28" spans="1:6" x14ac:dyDescent="0.25">
      <c r="A28" s="9" t="s">
        <v>8353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8330</v>
      </c>
      <c r="B29" s="10"/>
      <c r="C29" s="10">
        <v>100</v>
      </c>
      <c r="D29" s="10"/>
      <c r="E29" s="10"/>
      <c r="F29" s="10">
        <v>100</v>
      </c>
    </row>
    <row r="30" spans="1:6" x14ac:dyDescent="0.25">
      <c r="A30" s="9" t="s">
        <v>8349</v>
      </c>
      <c r="B30" s="10"/>
      <c r="C30" s="10"/>
      <c r="D30" s="10">
        <v>20</v>
      </c>
      <c r="E30" s="10"/>
      <c r="F30" s="10">
        <v>20</v>
      </c>
    </row>
    <row r="31" spans="1:6" x14ac:dyDescent="0.25">
      <c r="A31" s="9" t="s">
        <v>8352</v>
      </c>
      <c r="B31" s="10"/>
      <c r="C31" s="10">
        <v>20</v>
      </c>
      <c r="D31" s="10"/>
      <c r="E31" s="10"/>
      <c r="F31" s="10">
        <v>20</v>
      </c>
    </row>
    <row r="32" spans="1:6" x14ac:dyDescent="0.25">
      <c r="A32" s="9" t="s">
        <v>8350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8331</v>
      </c>
      <c r="B33" s="10"/>
      <c r="C33" s="10">
        <v>60</v>
      </c>
      <c r="D33" s="10">
        <v>100</v>
      </c>
      <c r="E33" s="10"/>
      <c r="F33" s="10">
        <v>160</v>
      </c>
    </row>
    <row r="34" spans="1:6" x14ac:dyDescent="0.25">
      <c r="A34" s="9" t="s">
        <v>8328</v>
      </c>
      <c r="B34" s="10"/>
      <c r="C34" s="10">
        <v>80</v>
      </c>
      <c r="D34" s="10"/>
      <c r="E34" s="10"/>
      <c r="F34" s="10">
        <v>80</v>
      </c>
    </row>
    <row r="35" spans="1:6" x14ac:dyDescent="0.25">
      <c r="A35" s="9" t="s">
        <v>8342</v>
      </c>
      <c r="B35" s="10"/>
      <c r="C35" s="10">
        <v>40</v>
      </c>
      <c r="D35" s="10"/>
      <c r="E35" s="10"/>
      <c r="F35" s="10">
        <v>40</v>
      </c>
    </row>
    <row r="36" spans="1:6" x14ac:dyDescent="0.25">
      <c r="A36" s="9" t="s">
        <v>8337</v>
      </c>
      <c r="B36" s="10"/>
      <c r="C36" s="10">
        <v>60</v>
      </c>
      <c r="D36" s="10"/>
      <c r="E36" s="10"/>
      <c r="F36" s="10">
        <v>60</v>
      </c>
    </row>
    <row r="37" spans="1:6" x14ac:dyDescent="0.25">
      <c r="A37" s="9" t="s">
        <v>8334</v>
      </c>
      <c r="B37" s="10"/>
      <c r="C37" s="10">
        <v>40</v>
      </c>
      <c r="D37" s="10"/>
      <c r="E37" s="10"/>
      <c r="F37" s="10">
        <v>40</v>
      </c>
    </row>
    <row r="38" spans="1:6" x14ac:dyDescent="0.25">
      <c r="A38" s="9" t="s">
        <v>8343</v>
      </c>
      <c r="B38" s="10"/>
      <c r="C38" s="10">
        <v>120</v>
      </c>
      <c r="D38" s="10">
        <v>20</v>
      </c>
      <c r="E38" s="10"/>
      <c r="F38" s="10">
        <v>140</v>
      </c>
    </row>
    <row r="39" spans="1:6" x14ac:dyDescent="0.25">
      <c r="A39" s="9" t="s">
        <v>8340</v>
      </c>
      <c r="B39" s="10"/>
      <c r="C39" s="10"/>
      <c r="D39" s="10">
        <v>24</v>
      </c>
      <c r="E39" s="10"/>
      <c r="F39" s="10">
        <v>24</v>
      </c>
    </row>
    <row r="40" spans="1:6" x14ac:dyDescent="0.25">
      <c r="A40" s="9" t="s">
        <v>8346</v>
      </c>
      <c r="B40" s="10"/>
      <c r="C40" s="10">
        <v>47</v>
      </c>
      <c r="D40" s="10">
        <v>10</v>
      </c>
      <c r="E40" s="10"/>
      <c r="F40" s="10">
        <v>57</v>
      </c>
    </row>
    <row r="41" spans="1:6" x14ac:dyDescent="0.25">
      <c r="A41" s="9" t="s">
        <v>8356</v>
      </c>
      <c r="B41" s="10"/>
      <c r="C41" s="10">
        <v>20</v>
      </c>
      <c r="D41" s="10"/>
      <c r="E41" s="10"/>
      <c r="F41" s="10">
        <v>20</v>
      </c>
    </row>
    <row r="42" spans="1:6" x14ac:dyDescent="0.25">
      <c r="A42" s="9" t="s">
        <v>8348</v>
      </c>
      <c r="B42" s="10"/>
      <c r="C42" s="10">
        <v>20</v>
      </c>
      <c r="D42" s="10"/>
      <c r="E42" s="10"/>
      <c r="F42" s="10">
        <v>20</v>
      </c>
    </row>
    <row r="43" spans="1:6" x14ac:dyDescent="0.25">
      <c r="A43" s="9" t="s">
        <v>8361</v>
      </c>
      <c r="B43" s="10"/>
      <c r="C43" s="10">
        <v>40</v>
      </c>
      <c r="D43" s="10"/>
      <c r="E43" s="10"/>
      <c r="F43" s="10">
        <v>40</v>
      </c>
    </row>
    <row r="44" spans="1:6" x14ac:dyDescent="0.25">
      <c r="A44" s="9" t="s">
        <v>8345</v>
      </c>
      <c r="B44" s="10"/>
      <c r="C44" s="10"/>
      <c r="D44" s="10">
        <v>20</v>
      </c>
      <c r="E44" s="10"/>
      <c r="F44" s="10">
        <v>20</v>
      </c>
    </row>
    <row r="45" spans="1:6" x14ac:dyDescent="0.25">
      <c r="A45" s="9" t="s">
        <v>8327</v>
      </c>
      <c r="B45" s="10"/>
      <c r="C45" s="10"/>
      <c r="D45" s="10">
        <v>40</v>
      </c>
      <c r="E45" s="10"/>
      <c r="F45" s="10">
        <v>40</v>
      </c>
    </row>
    <row r="46" spans="1:6" x14ac:dyDescent="0.25">
      <c r="A46" s="9" t="s">
        <v>8351</v>
      </c>
      <c r="B46" s="10"/>
      <c r="C46" s="10">
        <v>40</v>
      </c>
      <c r="D46" s="10"/>
      <c r="E46" s="10">
        <v>20</v>
      </c>
      <c r="F46" s="10">
        <v>60</v>
      </c>
    </row>
    <row r="47" spans="1:6" x14ac:dyDescent="0.25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1D9B0-9E4B-4FC8-AAD6-D2BE76471E00}">
  <dimension ref="A2:F18"/>
  <sheetViews>
    <sheetView workbookViewId="0">
      <selection activeCell="A10" sqref="A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8308</v>
      </c>
      <c r="B2" t="s">
        <v>8364</v>
      </c>
    </row>
    <row r="4" spans="1:6" x14ac:dyDescent="0.25">
      <c r="A4" s="8" t="s">
        <v>8363</v>
      </c>
      <c r="B4" s="8" t="s">
        <v>8325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3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4374-0019-4CD9-83D2-5D7F33BB766F}">
  <dimension ref="A1:H13"/>
  <sheetViews>
    <sheetView workbookViewId="0">
      <selection activeCell="V31" sqref="V3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9.5703125" customWidth="1"/>
  </cols>
  <sheetData>
    <row r="1" spans="1:8" x14ac:dyDescent="0.25">
      <c r="A1" s="14" t="s">
        <v>8379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5" t="s">
        <v>8384</v>
      </c>
      <c r="G1" s="15" t="s">
        <v>8398</v>
      </c>
      <c r="H1" s="15" t="s">
        <v>8385</v>
      </c>
    </row>
    <row r="2" spans="1:8" x14ac:dyDescent="0.25">
      <c r="A2" s="14" t="s">
        <v>8386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s="14" t="s">
        <v>8387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s="14" t="s">
        <v>8388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s="14" t="s">
        <v>8389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s="14" t="s">
        <v>8390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s="14" t="s">
        <v>8391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s="14" t="s">
        <v>8392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s="14" t="s">
        <v>8393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s="14" t="s">
        <v>8394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s="14" t="s">
        <v>8395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s="14" t="s">
        <v>8396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14" t="s">
        <v>8397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A4DD7-C796-42B3-BE69-A3FC6520E3C3}">
  <dimension ref="A1:J2186"/>
  <sheetViews>
    <sheetView workbookViewId="0"/>
  </sheetViews>
  <sheetFormatPr defaultRowHeight="15" x14ac:dyDescent="0.25"/>
  <cols>
    <col min="2" max="2" width="14.140625" bestFit="1" customWidth="1"/>
    <col min="5" max="5" width="14.140625" bestFit="1" customWidth="1"/>
    <col min="8" max="8" width="29.7109375" bestFit="1" customWidth="1"/>
    <col min="9" max="9" width="12.85546875" bestFit="1" customWidth="1"/>
    <col min="10" max="10" width="11.5703125" bestFit="1" customWidth="1"/>
  </cols>
  <sheetData>
    <row r="1" spans="1:10" x14ac:dyDescent="0.25">
      <c r="A1" s="1" t="s">
        <v>8399</v>
      </c>
      <c r="B1" s="1" t="s">
        <v>8262</v>
      </c>
      <c r="D1" s="1" t="s">
        <v>8399</v>
      </c>
      <c r="E1" s="1" t="s">
        <v>8262</v>
      </c>
      <c r="I1" s="14" t="s">
        <v>8400</v>
      </c>
      <c r="J1" s="14" t="s">
        <v>8401</v>
      </c>
    </row>
    <row r="2" spans="1:10" x14ac:dyDescent="0.25">
      <c r="A2" t="s">
        <v>8219</v>
      </c>
      <c r="B2">
        <v>1</v>
      </c>
      <c r="D2" t="s">
        <v>8221</v>
      </c>
      <c r="E2">
        <v>0</v>
      </c>
      <c r="H2" s="1" t="s">
        <v>8403</v>
      </c>
      <c r="I2" s="7">
        <f>AVERAGE(B2:B2186)</f>
        <v>194.42517162471395</v>
      </c>
      <c r="J2" s="7">
        <f>AVERAGE(E2:E1531)</f>
        <v>17.709803921568628</v>
      </c>
    </row>
    <row r="3" spans="1:10" x14ac:dyDescent="0.25">
      <c r="A3" t="s">
        <v>8219</v>
      </c>
      <c r="B3">
        <v>1</v>
      </c>
      <c r="D3" t="s">
        <v>8221</v>
      </c>
      <c r="E3">
        <v>1</v>
      </c>
      <c r="H3" s="1" t="s">
        <v>8404</v>
      </c>
      <c r="I3" s="7">
        <f>MEDIAN(B2:B2186)</f>
        <v>62</v>
      </c>
      <c r="J3" s="7">
        <f>MEDIAN(E2:E1531)</f>
        <v>4</v>
      </c>
    </row>
    <row r="4" spans="1:10" x14ac:dyDescent="0.25">
      <c r="A4" t="s">
        <v>8219</v>
      </c>
      <c r="B4">
        <v>1</v>
      </c>
      <c r="D4" t="s">
        <v>8221</v>
      </c>
      <c r="E4">
        <v>10</v>
      </c>
      <c r="H4" s="1" t="s">
        <v>8405</v>
      </c>
      <c r="I4" s="7">
        <f>MIN(B2:B2186)</f>
        <v>1</v>
      </c>
      <c r="J4" s="7">
        <f>MIN(E2:E1531)</f>
        <v>0</v>
      </c>
    </row>
    <row r="5" spans="1:10" x14ac:dyDescent="0.25">
      <c r="A5" t="s">
        <v>8219</v>
      </c>
      <c r="B5">
        <v>2</v>
      </c>
      <c r="D5" t="s">
        <v>8221</v>
      </c>
      <c r="E5">
        <v>0</v>
      </c>
      <c r="H5" s="1" t="s">
        <v>8406</v>
      </c>
      <c r="I5" s="7">
        <f>MAX(B2:B2186)</f>
        <v>26457</v>
      </c>
      <c r="J5" s="7">
        <f>MAX(E2:E1531)</f>
        <v>1293</v>
      </c>
    </row>
    <row r="6" spans="1:10" x14ac:dyDescent="0.25">
      <c r="A6" t="s">
        <v>8219</v>
      </c>
      <c r="B6">
        <v>3</v>
      </c>
      <c r="D6" t="s">
        <v>8221</v>
      </c>
      <c r="E6">
        <v>7</v>
      </c>
      <c r="H6" s="1" t="s">
        <v>8407</v>
      </c>
      <c r="I6" s="7">
        <f>_xlfn.VAR.P(B2:B2186)</f>
        <v>712840.9867348104</v>
      </c>
      <c r="J6" s="7">
        <f>_xlfn.VAR.P(E2:E1531)</f>
        <v>3773.2216685890044</v>
      </c>
    </row>
    <row r="7" spans="1:10" x14ac:dyDescent="0.25">
      <c r="A7" t="s">
        <v>8219</v>
      </c>
      <c r="B7">
        <v>3</v>
      </c>
      <c r="D7" t="s">
        <v>8221</v>
      </c>
      <c r="E7">
        <v>0</v>
      </c>
      <c r="H7" s="1" t="s">
        <v>8402</v>
      </c>
      <c r="I7" s="7">
        <f>_xlfn.STDEV.P(B2:B2186)</f>
        <v>844.29910975602149</v>
      </c>
      <c r="J7" s="7">
        <f>_xlfn.STDEV.P(E2:E1531)</f>
        <v>61.426555076684906</v>
      </c>
    </row>
    <row r="8" spans="1:10" x14ac:dyDescent="0.25">
      <c r="A8" t="s">
        <v>8219</v>
      </c>
      <c r="B8">
        <v>3</v>
      </c>
      <c r="D8" t="s">
        <v>8221</v>
      </c>
      <c r="E8">
        <v>1</v>
      </c>
    </row>
    <row r="9" spans="1:10" x14ac:dyDescent="0.25">
      <c r="A9" t="s">
        <v>8219</v>
      </c>
      <c r="B9">
        <v>3</v>
      </c>
      <c r="D9" t="s">
        <v>8221</v>
      </c>
      <c r="E9">
        <v>2</v>
      </c>
      <c r="H9" s="1" t="s">
        <v>8410</v>
      </c>
      <c r="I9" t="s">
        <v>8408</v>
      </c>
    </row>
    <row r="10" spans="1:10" x14ac:dyDescent="0.25">
      <c r="A10" t="s">
        <v>8219</v>
      </c>
      <c r="B10">
        <v>3</v>
      </c>
      <c r="D10" t="s">
        <v>8221</v>
      </c>
      <c r="E10">
        <v>3</v>
      </c>
      <c r="H10" s="1" t="s">
        <v>8411</v>
      </c>
      <c r="I10" t="s">
        <v>8409</v>
      </c>
    </row>
    <row r="11" spans="1:10" x14ac:dyDescent="0.25">
      <c r="A11" t="s">
        <v>8219</v>
      </c>
      <c r="B11">
        <v>3</v>
      </c>
      <c r="D11" t="s">
        <v>8221</v>
      </c>
      <c r="E11">
        <v>10</v>
      </c>
    </row>
    <row r="12" spans="1:10" x14ac:dyDescent="0.25">
      <c r="A12" t="s">
        <v>8219</v>
      </c>
      <c r="B12">
        <v>3</v>
      </c>
      <c r="D12" t="s">
        <v>8221</v>
      </c>
      <c r="E12">
        <v>10</v>
      </c>
    </row>
    <row r="13" spans="1:10" x14ac:dyDescent="0.25">
      <c r="A13" t="s">
        <v>8219</v>
      </c>
      <c r="B13">
        <v>3</v>
      </c>
      <c r="D13" t="s">
        <v>8221</v>
      </c>
      <c r="E13">
        <v>1</v>
      </c>
    </row>
    <row r="14" spans="1:10" x14ac:dyDescent="0.25">
      <c r="A14" t="s">
        <v>8219</v>
      </c>
      <c r="B14">
        <v>3</v>
      </c>
      <c r="D14" t="s">
        <v>8221</v>
      </c>
      <c r="E14">
        <v>0</v>
      </c>
    </row>
    <row r="15" spans="1:10" x14ac:dyDescent="0.25">
      <c r="A15" t="s">
        <v>8219</v>
      </c>
      <c r="B15">
        <v>3</v>
      </c>
      <c r="D15" t="s">
        <v>8221</v>
      </c>
      <c r="E15">
        <v>0</v>
      </c>
    </row>
    <row r="16" spans="1:10" x14ac:dyDescent="0.25">
      <c r="A16" t="s">
        <v>8219</v>
      </c>
      <c r="B16">
        <v>4</v>
      </c>
      <c r="D16" t="s">
        <v>8221</v>
      </c>
      <c r="E16">
        <v>0</v>
      </c>
    </row>
    <row r="17" spans="1:5" x14ac:dyDescent="0.25">
      <c r="A17" t="s">
        <v>8219</v>
      </c>
      <c r="B17">
        <v>4</v>
      </c>
      <c r="D17" t="s">
        <v>8221</v>
      </c>
      <c r="E17">
        <v>26</v>
      </c>
    </row>
    <row r="18" spans="1:5" x14ac:dyDescent="0.25">
      <c r="A18" t="s">
        <v>8219</v>
      </c>
      <c r="B18">
        <v>4</v>
      </c>
      <c r="D18" t="s">
        <v>8221</v>
      </c>
      <c r="E18">
        <v>0</v>
      </c>
    </row>
    <row r="19" spans="1:5" x14ac:dyDescent="0.25">
      <c r="A19" t="s">
        <v>8219</v>
      </c>
      <c r="B19">
        <v>4</v>
      </c>
      <c r="D19" t="s">
        <v>8221</v>
      </c>
      <c r="E19">
        <v>7</v>
      </c>
    </row>
    <row r="20" spans="1:5" x14ac:dyDescent="0.25">
      <c r="A20" t="s">
        <v>8219</v>
      </c>
      <c r="B20">
        <v>4</v>
      </c>
      <c r="D20" t="s">
        <v>8221</v>
      </c>
      <c r="E20">
        <v>0</v>
      </c>
    </row>
    <row r="21" spans="1:5" x14ac:dyDescent="0.25">
      <c r="A21" t="s">
        <v>8219</v>
      </c>
      <c r="B21">
        <v>5</v>
      </c>
      <c r="D21" t="s">
        <v>8221</v>
      </c>
      <c r="E21">
        <v>2</v>
      </c>
    </row>
    <row r="22" spans="1:5" x14ac:dyDescent="0.25">
      <c r="A22" t="s">
        <v>8219</v>
      </c>
      <c r="B22">
        <v>5</v>
      </c>
      <c r="D22" t="s">
        <v>8221</v>
      </c>
      <c r="E22">
        <v>13</v>
      </c>
    </row>
    <row r="23" spans="1:5" x14ac:dyDescent="0.25">
      <c r="A23" t="s">
        <v>8219</v>
      </c>
      <c r="B23">
        <v>5</v>
      </c>
      <c r="D23" t="s">
        <v>8221</v>
      </c>
      <c r="E23">
        <v>4</v>
      </c>
    </row>
    <row r="24" spans="1:5" x14ac:dyDescent="0.25">
      <c r="A24" t="s">
        <v>8219</v>
      </c>
      <c r="B24">
        <v>6</v>
      </c>
      <c r="D24" t="s">
        <v>8221</v>
      </c>
      <c r="E24">
        <v>0</v>
      </c>
    </row>
    <row r="25" spans="1:5" x14ac:dyDescent="0.25">
      <c r="A25" t="s">
        <v>8219</v>
      </c>
      <c r="B25">
        <v>6</v>
      </c>
      <c r="D25" t="s">
        <v>8221</v>
      </c>
      <c r="E25">
        <v>12</v>
      </c>
    </row>
    <row r="26" spans="1:5" x14ac:dyDescent="0.25">
      <c r="A26" t="s">
        <v>8219</v>
      </c>
      <c r="B26">
        <v>6</v>
      </c>
      <c r="D26" t="s">
        <v>8221</v>
      </c>
      <c r="E26">
        <v>2</v>
      </c>
    </row>
    <row r="27" spans="1:5" x14ac:dyDescent="0.25">
      <c r="A27" t="s">
        <v>8219</v>
      </c>
      <c r="B27">
        <v>6</v>
      </c>
      <c r="D27" t="s">
        <v>8221</v>
      </c>
      <c r="E27">
        <v>10</v>
      </c>
    </row>
    <row r="28" spans="1:5" x14ac:dyDescent="0.25">
      <c r="A28" t="s">
        <v>8219</v>
      </c>
      <c r="B28">
        <v>6</v>
      </c>
      <c r="D28" t="s">
        <v>8221</v>
      </c>
      <c r="E28">
        <v>0</v>
      </c>
    </row>
    <row r="29" spans="1:5" x14ac:dyDescent="0.25">
      <c r="A29" t="s">
        <v>8219</v>
      </c>
      <c r="B29">
        <v>7</v>
      </c>
      <c r="D29" t="s">
        <v>8221</v>
      </c>
      <c r="E29">
        <v>5</v>
      </c>
    </row>
    <row r="30" spans="1:5" x14ac:dyDescent="0.25">
      <c r="A30" t="s">
        <v>8219</v>
      </c>
      <c r="B30">
        <v>7</v>
      </c>
      <c r="D30" t="s">
        <v>8221</v>
      </c>
      <c r="E30">
        <v>0</v>
      </c>
    </row>
    <row r="31" spans="1:5" x14ac:dyDescent="0.25">
      <c r="A31" t="s">
        <v>8219</v>
      </c>
      <c r="B31">
        <v>7</v>
      </c>
      <c r="D31" t="s">
        <v>8221</v>
      </c>
      <c r="E31">
        <v>5</v>
      </c>
    </row>
    <row r="32" spans="1:5" x14ac:dyDescent="0.25">
      <c r="A32" t="s">
        <v>8219</v>
      </c>
      <c r="B32">
        <v>7</v>
      </c>
      <c r="D32" t="s">
        <v>8221</v>
      </c>
      <c r="E32">
        <v>1</v>
      </c>
    </row>
    <row r="33" spans="1:5" x14ac:dyDescent="0.25">
      <c r="A33" t="s">
        <v>8219</v>
      </c>
      <c r="B33">
        <v>7</v>
      </c>
      <c r="D33" t="s">
        <v>8221</v>
      </c>
      <c r="E33">
        <v>3</v>
      </c>
    </row>
    <row r="34" spans="1:5" x14ac:dyDescent="0.25">
      <c r="A34" t="s">
        <v>8219</v>
      </c>
      <c r="B34">
        <v>7</v>
      </c>
      <c r="D34" t="s">
        <v>8221</v>
      </c>
      <c r="E34">
        <v>3</v>
      </c>
    </row>
    <row r="35" spans="1:5" x14ac:dyDescent="0.25">
      <c r="A35" t="s">
        <v>8219</v>
      </c>
      <c r="B35">
        <v>7</v>
      </c>
      <c r="D35" t="s">
        <v>8221</v>
      </c>
      <c r="E35">
        <v>0</v>
      </c>
    </row>
    <row r="36" spans="1:5" x14ac:dyDescent="0.25">
      <c r="A36" t="s">
        <v>8219</v>
      </c>
      <c r="B36">
        <v>7</v>
      </c>
      <c r="D36" t="s">
        <v>8221</v>
      </c>
      <c r="E36">
        <v>3</v>
      </c>
    </row>
    <row r="37" spans="1:5" x14ac:dyDescent="0.25">
      <c r="A37" t="s">
        <v>8219</v>
      </c>
      <c r="B37">
        <v>7</v>
      </c>
      <c r="D37" t="s">
        <v>8221</v>
      </c>
      <c r="E37">
        <v>0</v>
      </c>
    </row>
    <row r="38" spans="1:5" x14ac:dyDescent="0.25">
      <c r="A38" t="s">
        <v>8219</v>
      </c>
      <c r="B38">
        <v>7</v>
      </c>
      <c r="D38" t="s">
        <v>8221</v>
      </c>
      <c r="E38">
        <v>19</v>
      </c>
    </row>
    <row r="39" spans="1:5" x14ac:dyDescent="0.25">
      <c r="A39" t="s">
        <v>8219</v>
      </c>
      <c r="B39">
        <v>8</v>
      </c>
      <c r="D39" t="s">
        <v>8221</v>
      </c>
      <c r="E39">
        <v>8</v>
      </c>
    </row>
    <row r="40" spans="1:5" x14ac:dyDescent="0.25">
      <c r="A40" t="s">
        <v>8219</v>
      </c>
      <c r="B40">
        <v>8</v>
      </c>
      <c r="D40" t="s">
        <v>8221</v>
      </c>
      <c r="E40">
        <v>6</v>
      </c>
    </row>
    <row r="41" spans="1:5" x14ac:dyDescent="0.25">
      <c r="A41" t="s">
        <v>8219</v>
      </c>
      <c r="B41">
        <v>8</v>
      </c>
      <c r="D41" t="s">
        <v>8221</v>
      </c>
      <c r="E41">
        <v>0</v>
      </c>
    </row>
    <row r="42" spans="1:5" x14ac:dyDescent="0.25">
      <c r="A42" t="s">
        <v>8219</v>
      </c>
      <c r="B42">
        <v>8</v>
      </c>
      <c r="D42" t="s">
        <v>8221</v>
      </c>
      <c r="E42">
        <v>18</v>
      </c>
    </row>
    <row r="43" spans="1:5" x14ac:dyDescent="0.25">
      <c r="A43" t="s">
        <v>8219</v>
      </c>
      <c r="B43">
        <v>8</v>
      </c>
      <c r="D43" t="s">
        <v>8221</v>
      </c>
      <c r="E43">
        <v>7</v>
      </c>
    </row>
    <row r="44" spans="1:5" x14ac:dyDescent="0.25">
      <c r="A44" t="s">
        <v>8219</v>
      </c>
      <c r="B44">
        <v>8</v>
      </c>
      <c r="D44" t="s">
        <v>8221</v>
      </c>
      <c r="E44">
        <v>0</v>
      </c>
    </row>
    <row r="45" spans="1:5" x14ac:dyDescent="0.25">
      <c r="A45" t="s">
        <v>8219</v>
      </c>
      <c r="B45">
        <v>8</v>
      </c>
      <c r="D45" t="s">
        <v>8221</v>
      </c>
      <c r="E45">
        <v>8</v>
      </c>
    </row>
    <row r="46" spans="1:5" x14ac:dyDescent="0.25">
      <c r="A46" t="s">
        <v>8219</v>
      </c>
      <c r="B46">
        <v>8</v>
      </c>
      <c r="D46" t="s">
        <v>8221</v>
      </c>
      <c r="E46">
        <v>1293</v>
      </c>
    </row>
    <row r="47" spans="1:5" x14ac:dyDescent="0.25">
      <c r="A47" t="s">
        <v>8219</v>
      </c>
      <c r="B47">
        <v>8</v>
      </c>
      <c r="D47" t="s">
        <v>8221</v>
      </c>
      <c r="E47">
        <v>17</v>
      </c>
    </row>
    <row r="48" spans="1:5" x14ac:dyDescent="0.25">
      <c r="A48" t="s">
        <v>8219</v>
      </c>
      <c r="B48">
        <v>8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13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33</v>
      </c>
    </row>
    <row r="53" spans="1:5" x14ac:dyDescent="0.25">
      <c r="A53" t="s">
        <v>8219</v>
      </c>
      <c r="B53">
        <v>8</v>
      </c>
      <c r="D53" t="s">
        <v>8221</v>
      </c>
      <c r="E53">
        <v>12</v>
      </c>
    </row>
    <row r="54" spans="1:5" x14ac:dyDescent="0.25">
      <c r="A54" t="s">
        <v>8219</v>
      </c>
      <c r="B54">
        <v>9</v>
      </c>
      <c r="D54" t="s">
        <v>8221</v>
      </c>
      <c r="E54">
        <v>1</v>
      </c>
    </row>
    <row r="55" spans="1:5" x14ac:dyDescent="0.25">
      <c r="A55" t="s">
        <v>8219</v>
      </c>
      <c r="B55">
        <v>9</v>
      </c>
      <c r="D55" t="s">
        <v>8221</v>
      </c>
      <c r="E55">
        <v>1</v>
      </c>
    </row>
    <row r="56" spans="1:5" x14ac:dyDescent="0.25">
      <c r="A56" t="s">
        <v>8219</v>
      </c>
      <c r="B56">
        <v>9</v>
      </c>
      <c r="D56" t="s">
        <v>8221</v>
      </c>
      <c r="E56">
        <v>1</v>
      </c>
    </row>
    <row r="57" spans="1:5" x14ac:dyDescent="0.25">
      <c r="A57" t="s">
        <v>8219</v>
      </c>
      <c r="B57">
        <v>9</v>
      </c>
      <c r="D57" t="s">
        <v>8221</v>
      </c>
      <c r="E57">
        <v>1</v>
      </c>
    </row>
    <row r="58" spans="1:5" x14ac:dyDescent="0.25">
      <c r="A58" t="s">
        <v>8219</v>
      </c>
      <c r="B58">
        <v>9</v>
      </c>
      <c r="D58" t="s">
        <v>8221</v>
      </c>
      <c r="E58">
        <v>84</v>
      </c>
    </row>
    <row r="59" spans="1:5" x14ac:dyDescent="0.25">
      <c r="A59" t="s">
        <v>8219</v>
      </c>
      <c r="B59">
        <v>9</v>
      </c>
      <c r="D59" t="s">
        <v>8221</v>
      </c>
      <c r="E59">
        <v>38</v>
      </c>
    </row>
    <row r="60" spans="1:5" x14ac:dyDescent="0.25">
      <c r="A60" t="s">
        <v>8219</v>
      </c>
      <c r="B60">
        <v>9</v>
      </c>
      <c r="D60" t="s">
        <v>8221</v>
      </c>
      <c r="E60">
        <v>1</v>
      </c>
    </row>
    <row r="61" spans="1:5" x14ac:dyDescent="0.25">
      <c r="A61" t="s">
        <v>8219</v>
      </c>
      <c r="B61">
        <v>9</v>
      </c>
      <c r="D61" t="s">
        <v>8221</v>
      </c>
      <c r="E61">
        <v>76</v>
      </c>
    </row>
    <row r="62" spans="1:5" x14ac:dyDescent="0.25">
      <c r="A62" t="s">
        <v>8219</v>
      </c>
      <c r="B62">
        <v>9</v>
      </c>
      <c r="D62" t="s">
        <v>8221</v>
      </c>
      <c r="E62">
        <v>3</v>
      </c>
    </row>
    <row r="63" spans="1:5" x14ac:dyDescent="0.25">
      <c r="A63" t="s">
        <v>8219</v>
      </c>
      <c r="B63">
        <v>9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2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2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10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10</v>
      </c>
      <c r="D72" t="s">
        <v>8221</v>
      </c>
      <c r="E72">
        <v>2</v>
      </c>
    </row>
    <row r="73" spans="1:5" x14ac:dyDescent="0.25">
      <c r="A73" t="s">
        <v>8219</v>
      </c>
      <c r="B73">
        <v>10</v>
      </c>
      <c r="D73" t="s">
        <v>8221</v>
      </c>
      <c r="E73">
        <v>0</v>
      </c>
    </row>
    <row r="74" spans="1:5" x14ac:dyDescent="0.25">
      <c r="A74" t="s">
        <v>8219</v>
      </c>
      <c r="B74">
        <v>10</v>
      </c>
      <c r="D74" t="s">
        <v>8221</v>
      </c>
      <c r="E74">
        <v>7</v>
      </c>
    </row>
    <row r="75" spans="1:5" x14ac:dyDescent="0.25">
      <c r="A75" t="s">
        <v>8219</v>
      </c>
      <c r="B75">
        <v>10</v>
      </c>
      <c r="D75" t="s">
        <v>8221</v>
      </c>
      <c r="E75">
        <v>0</v>
      </c>
    </row>
    <row r="76" spans="1:5" x14ac:dyDescent="0.25">
      <c r="A76" t="s">
        <v>8219</v>
      </c>
      <c r="B76">
        <v>10</v>
      </c>
      <c r="D76" t="s">
        <v>8221</v>
      </c>
      <c r="E76">
        <v>5</v>
      </c>
    </row>
    <row r="77" spans="1:5" x14ac:dyDescent="0.25">
      <c r="A77" t="s">
        <v>8219</v>
      </c>
      <c r="B77">
        <v>10</v>
      </c>
      <c r="D77" t="s">
        <v>8221</v>
      </c>
      <c r="E77">
        <v>0</v>
      </c>
    </row>
    <row r="78" spans="1:5" x14ac:dyDescent="0.25">
      <c r="A78" t="s">
        <v>8219</v>
      </c>
      <c r="B78">
        <v>10</v>
      </c>
      <c r="D78" t="s">
        <v>8221</v>
      </c>
      <c r="E78">
        <v>0</v>
      </c>
    </row>
    <row r="79" spans="1:5" x14ac:dyDescent="0.25">
      <c r="A79" t="s">
        <v>8219</v>
      </c>
      <c r="B79">
        <v>10</v>
      </c>
      <c r="D79" t="s">
        <v>8221</v>
      </c>
      <c r="E79">
        <v>1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5</v>
      </c>
    </row>
    <row r="82" spans="1:5" x14ac:dyDescent="0.25">
      <c r="A82" t="s">
        <v>8219</v>
      </c>
      <c r="B82">
        <v>10</v>
      </c>
      <c r="D82" t="s">
        <v>8221</v>
      </c>
      <c r="E82">
        <v>3</v>
      </c>
    </row>
    <row r="83" spans="1:5" x14ac:dyDescent="0.25">
      <c r="A83" t="s">
        <v>8219</v>
      </c>
      <c r="B83">
        <v>10</v>
      </c>
      <c r="D83" t="s">
        <v>8221</v>
      </c>
      <c r="E83">
        <v>6</v>
      </c>
    </row>
    <row r="84" spans="1:5" x14ac:dyDescent="0.25">
      <c r="A84" t="s">
        <v>8219</v>
      </c>
      <c r="B84">
        <v>10</v>
      </c>
      <c r="D84" t="s">
        <v>8221</v>
      </c>
      <c r="E84">
        <v>12</v>
      </c>
    </row>
    <row r="85" spans="1:5" x14ac:dyDescent="0.25">
      <c r="A85" t="s">
        <v>8219</v>
      </c>
      <c r="B85">
        <v>11</v>
      </c>
      <c r="D85" t="s">
        <v>8221</v>
      </c>
      <c r="E85">
        <v>13</v>
      </c>
    </row>
    <row r="86" spans="1:5" x14ac:dyDescent="0.25">
      <c r="A86" t="s">
        <v>8219</v>
      </c>
      <c r="B86">
        <v>11</v>
      </c>
      <c r="D86" t="s">
        <v>8221</v>
      </c>
      <c r="E86">
        <v>5</v>
      </c>
    </row>
    <row r="87" spans="1:5" x14ac:dyDescent="0.25">
      <c r="A87" t="s">
        <v>8219</v>
      </c>
      <c r="B87">
        <v>11</v>
      </c>
      <c r="D87" t="s">
        <v>8221</v>
      </c>
      <c r="E87">
        <v>2</v>
      </c>
    </row>
    <row r="88" spans="1:5" x14ac:dyDescent="0.25">
      <c r="A88" t="s">
        <v>8219</v>
      </c>
      <c r="B88">
        <v>11</v>
      </c>
      <c r="D88" t="s">
        <v>8221</v>
      </c>
      <c r="E88">
        <v>8</v>
      </c>
    </row>
    <row r="89" spans="1:5" x14ac:dyDescent="0.25">
      <c r="A89" t="s">
        <v>8219</v>
      </c>
      <c r="B89">
        <v>11</v>
      </c>
      <c r="D89" t="s">
        <v>8221</v>
      </c>
      <c r="E89">
        <v>0</v>
      </c>
    </row>
    <row r="90" spans="1:5" x14ac:dyDescent="0.25">
      <c r="A90" t="s">
        <v>8219</v>
      </c>
      <c r="B90">
        <v>11</v>
      </c>
      <c r="D90" t="s">
        <v>8221</v>
      </c>
      <c r="E90">
        <v>13</v>
      </c>
    </row>
    <row r="91" spans="1:5" x14ac:dyDescent="0.25">
      <c r="A91" t="s">
        <v>8219</v>
      </c>
      <c r="B91">
        <v>11</v>
      </c>
      <c r="D91" t="s">
        <v>8221</v>
      </c>
      <c r="E91">
        <v>0</v>
      </c>
    </row>
    <row r="92" spans="1:5" x14ac:dyDescent="0.25">
      <c r="A92" t="s">
        <v>8219</v>
      </c>
      <c r="B92">
        <v>11</v>
      </c>
      <c r="D92" t="s">
        <v>8221</v>
      </c>
      <c r="E92">
        <v>5</v>
      </c>
    </row>
    <row r="93" spans="1:5" x14ac:dyDescent="0.25">
      <c r="A93" t="s">
        <v>8219</v>
      </c>
      <c r="B93">
        <v>11</v>
      </c>
      <c r="D93" t="s">
        <v>8221</v>
      </c>
      <c r="E93">
        <v>8</v>
      </c>
    </row>
    <row r="94" spans="1:5" x14ac:dyDescent="0.25">
      <c r="A94" t="s">
        <v>8219</v>
      </c>
      <c r="B94">
        <v>11</v>
      </c>
      <c r="D94" t="s">
        <v>8221</v>
      </c>
      <c r="E94">
        <v>8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2</v>
      </c>
    </row>
    <row r="97" spans="1:5" x14ac:dyDescent="0.25">
      <c r="A97" t="s">
        <v>8219</v>
      </c>
      <c r="B97">
        <v>11</v>
      </c>
      <c r="D97" t="s">
        <v>8221</v>
      </c>
      <c r="E97">
        <v>3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12</v>
      </c>
      <c r="D100" t="s">
        <v>8221</v>
      </c>
      <c r="E100">
        <v>11</v>
      </c>
    </row>
    <row r="101" spans="1:5" x14ac:dyDescent="0.25">
      <c r="A101" t="s">
        <v>8219</v>
      </c>
      <c r="B101">
        <v>12</v>
      </c>
      <c r="D101" t="s">
        <v>8221</v>
      </c>
      <c r="E101">
        <v>0</v>
      </c>
    </row>
    <row r="102" spans="1:5" x14ac:dyDescent="0.25">
      <c r="A102" t="s">
        <v>8219</v>
      </c>
      <c r="B102">
        <v>12</v>
      </c>
      <c r="D102" t="s">
        <v>8221</v>
      </c>
      <c r="E102">
        <v>1</v>
      </c>
    </row>
    <row r="103" spans="1:5" x14ac:dyDescent="0.25">
      <c r="A103" t="s">
        <v>8219</v>
      </c>
      <c r="B103">
        <v>12</v>
      </c>
      <c r="D103" t="s">
        <v>8221</v>
      </c>
      <c r="E103">
        <v>0</v>
      </c>
    </row>
    <row r="104" spans="1:5" x14ac:dyDescent="0.25">
      <c r="A104" t="s">
        <v>8219</v>
      </c>
      <c r="B104">
        <v>12</v>
      </c>
      <c r="D104" t="s">
        <v>8221</v>
      </c>
      <c r="E104">
        <v>17</v>
      </c>
    </row>
    <row r="105" spans="1:5" x14ac:dyDescent="0.25">
      <c r="A105" t="s">
        <v>8219</v>
      </c>
      <c r="B105">
        <v>12</v>
      </c>
      <c r="D105" t="s">
        <v>8221</v>
      </c>
      <c r="E105">
        <v>2</v>
      </c>
    </row>
    <row r="106" spans="1:5" x14ac:dyDescent="0.25">
      <c r="A106" t="s">
        <v>8219</v>
      </c>
      <c r="B106">
        <v>12</v>
      </c>
      <c r="D106" t="s">
        <v>8221</v>
      </c>
      <c r="E106">
        <v>1</v>
      </c>
    </row>
    <row r="107" spans="1:5" x14ac:dyDescent="0.25">
      <c r="A107" t="s">
        <v>8219</v>
      </c>
      <c r="B107">
        <v>12</v>
      </c>
      <c r="D107" t="s">
        <v>8221</v>
      </c>
      <c r="E107">
        <v>2</v>
      </c>
    </row>
    <row r="108" spans="1:5" x14ac:dyDescent="0.25">
      <c r="A108" t="s">
        <v>8219</v>
      </c>
      <c r="B108">
        <v>12</v>
      </c>
      <c r="D108" t="s">
        <v>8221</v>
      </c>
      <c r="E108">
        <v>16</v>
      </c>
    </row>
    <row r="109" spans="1:5" x14ac:dyDescent="0.25">
      <c r="A109" t="s">
        <v>8219</v>
      </c>
      <c r="B109">
        <v>12</v>
      </c>
      <c r="D109" t="s">
        <v>8221</v>
      </c>
      <c r="E109">
        <v>1</v>
      </c>
    </row>
    <row r="110" spans="1:5" x14ac:dyDescent="0.25">
      <c r="A110" t="s">
        <v>8219</v>
      </c>
      <c r="B110">
        <v>12</v>
      </c>
      <c r="D110" t="s">
        <v>8221</v>
      </c>
      <c r="E110">
        <v>4</v>
      </c>
    </row>
    <row r="111" spans="1:5" x14ac:dyDescent="0.25">
      <c r="A111" t="s">
        <v>8219</v>
      </c>
      <c r="B111">
        <v>13</v>
      </c>
      <c r="D111" t="s">
        <v>8221</v>
      </c>
      <c r="E111">
        <v>5</v>
      </c>
    </row>
    <row r="112" spans="1:5" x14ac:dyDescent="0.25">
      <c r="A112" t="s">
        <v>8219</v>
      </c>
      <c r="B112">
        <v>13</v>
      </c>
      <c r="D112" t="s">
        <v>8221</v>
      </c>
      <c r="E112">
        <v>7</v>
      </c>
    </row>
    <row r="113" spans="1:5" x14ac:dyDescent="0.25">
      <c r="A113" t="s">
        <v>8219</v>
      </c>
      <c r="B113">
        <v>13</v>
      </c>
      <c r="D113" t="s">
        <v>8221</v>
      </c>
      <c r="E113">
        <v>0</v>
      </c>
    </row>
    <row r="114" spans="1:5" x14ac:dyDescent="0.25">
      <c r="A114" t="s">
        <v>8219</v>
      </c>
      <c r="B114">
        <v>13</v>
      </c>
      <c r="D114" t="s">
        <v>8221</v>
      </c>
      <c r="E114">
        <v>12</v>
      </c>
    </row>
    <row r="115" spans="1:5" x14ac:dyDescent="0.25">
      <c r="A115" t="s">
        <v>8219</v>
      </c>
      <c r="B115">
        <v>13</v>
      </c>
      <c r="D115" t="s">
        <v>8221</v>
      </c>
      <c r="E115">
        <v>2</v>
      </c>
    </row>
    <row r="116" spans="1:5" x14ac:dyDescent="0.25">
      <c r="A116" t="s">
        <v>8219</v>
      </c>
      <c r="B116">
        <v>13</v>
      </c>
      <c r="D116" t="s">
        <v>8221</v>
      </c>
      <c r="E116">
        <v>5</v>
      </c>
    </row>
    <row r="117" spans="1:5" x14ac:dyDescent="0.25">
      <c r="A117" t="s">
        <v>8219</v>
      </c>
      <c r="B117">
        <v>13</v>
      </c>
      <c r="D117" t="s">
        <v>8221</v>
      </c>
      <c r="E117">
        <v>2</v>
      </c>
    </row>
    <row r="118" spans="1:5" x14ac:dyDescent="0.25">
      <c r="A118" t="s">
        <v>8219</v>
      </c>
      <c r="B118">
        <v>13</v>
      </c>
      <c r="D118" t="s">
        <v>8221</v>
      </c>
      <c r="E118">
        <v>3</v>
      </c>
    </row>
    <row r="119" spans="1:5" x14ac:dyDescent="0.25">
      <c r="A119" t="s">
        <v>8219</v>
      </c>
      <c r="B119">
        <v>13</v>
      </c>
      <c r="D119" t="s">
        <v>8221</v>
      </c>
      <c r="E119">
        <v>0</v>
      </c>
    </row>
    <row r="120" spans="1:5" x14ac:dyDescent="0.25">
      <c r="A120" t="s">
        <v>8219</v>
      </c>
      <c r="B120">
        <v>13</v>
      </c>
      <c r="D120" t="s">
        <v>8221</v>
      </c>
      <c r="E120">
        <v>49</v>
      </c>
    </row>
    <row r="121" spans="1:5" x14ac:dyDescent="0.25">
      <c r="A121" t="s">
        <v>8219</v>
      </c>
      <c r="B121">
        <v>13</v>
      </c>
      <c r="D121" t="s">
        <v>8221</v>
      </c>
      <c r="E121">
        <v>1</v>
      </c>
    </row>
    <row r="122" spans="1:5" x14ac:dyDescent="0.25">
      <c r="A122" t="s">
        <v>8219</v>
      </c>
      <c r="B122">
        <v>13</v>
      </c>
      <c r="D122" t="s">
        <v>8221</v>
      </c>
      <c r="E122">
        <v>2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11</v>
      </c>
    </row>
    <row r="126" spans="1:5" x14ac:dyDescent="0.25">
      <c r="A126" t="s">
        <v>8219</v>
      </c>
      <c r="B126">
        <v>13</v>
      </c>
      <c r="D126" t="s">
        <v>8221</v>
      </c>
      <c r="E126">
        <v>1</v>
      </c>
    </row>
    <row r="127" spans="1:5" x14ac:dyDescent="0.25">
      <c r="A127" t="s">
        <v>8219</v>
      </c>
      <c r="B127">
        <v>13</v>
      </c>
      <c r="D127" t="s">
        <v>8221</v>
      </c>
      <c r="E127">
        <v>8</v>
      </c>
    </row>
    <row r="128" spans="1:5" x14ac:dyDescent="0.25">
      <c r="A128" t="s">
        <v>8219</v>
      </c>
      <c r="B128">
        <v>13</v>
      </c>
      <c r="D128" t="s">
        <v>8221</v>
      </c>
      <c r="E128">
        <v>5</v>
      </c>
    </row>
    <row r="129" spans="1:5" x14ac:dyDescent="0.25">
      <c r="A129" t="s">
        <v>8219</v>
      </c>
      <c r="B129">
        <v>13</v>
      </c>
      <c r="D129" t="s">
        <v>8221</v>
      </c>
      <c r="E129">
        <v>39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2</v>
      </c>
    </row>
    <row r="133" spans="1:5" x14ac:dyDescent="0.25">
      <c r="A133" t="s">
        <v>8219</v>
      </c>
      <c r="B133">
        <v>13</v>
      </c>
      <c r="D133" t="s">
        <v>8221</v>
      </c>
      <c r="E133">
        <v>170</v>
      </c>
    </row>
    <row r="134" spans="1:5" x14ac:dyDescent="0.25">
      <c r="A134" t="s">
        <v>8219</v>
      </c>
      <c r="B134">
        <v>14</v>
      </c>
      <c r="D134" t="s">
        <v>8221</v>
      </c>
      <c r="E134">
        <v>5</v>
      </c>
    </row>
    <row r="135" spans="1:5" x14ac:dyDescent="0.25">
      <c r="A135" t="s">
        <v>8219</v>
      </c>
      <c r="B135">
        <v>14</v>
      </c>
      <c r="D135" t="s">
        <v>8221</v>
      </c>
      <c r="E135">
        <v>14</v>
      </c>
    </row>
    <row r="136" spans="1:5" x14ac:dyDescent="0.25">
      <c r="A136" t="s">
        <v>8219</v>
      </c>
      <c r="B136">
        <v>14</v>
      </c>
      <c r="D136" t="s">
        <v>8221</v>
      </c>
      <c r="E136">
        <v>1</v>
      </c>
    </row>
    <row r="137" spans="1:5" x14ac:dyDescent="0.25">
      <c r="A137" t="s">
        <v>8219</v>
      </c>
      <c r="B137">
        <v>14</v>
      </c>
      <c r="D137" t="s">
        <v>8221</v>
      </c>
      <c r="E137">
        <v>0</v>
      </c>
    </row>
    <row r="138" spans="1:5" x14ac:dyDescent="0.25">
      <c r="A138" t="s">
        <v>8219</v>
      </c>
      <c r="B138">
        <v>14</v>
      </c>
      <c r="D138" t="s">
        <v>8221</v>
      </c>
      <c r="E138">
        <v>124</v>
      </c>
    </row>
    <row r="139" spans="1:5" x14ac:dyDescent="0.25">
      <c r="A139" t="s">
        <v>8219</v>
      </c>
      <c r="B139">
        <v>14</v>
      </c>
      <c r="D139" t="s">
        <v>8221</v>
      </c>
      <c r="E139">
        <v>0</v>
      </c>
    </row>
    <row r="140" spans="1:5" x14ac:dyDescent="0.25">
      <c r="A140" t="s">
        <v>8219</v>
      </c>
      <c r="B140">
        <v>14</v>
      </c>
      <c r="D140" t="s">
        <v>8221</v>
      </c>
      <c r="E140">
        <v>0</v>
      </c>
    </row>
    <row r="141" spans="1:5" x14ac:dyDescent="0.25">
      <c r="A141" t="s">
        <v>8219</v>
      </c>
      <c r="B141">
        <v>14</v>
      </c>
      <c r="D141" t="s">
        <v>8221</v>
      </c>
      <c r="E141">
        <v>55</v>
      </c>
    </row>
    <row r="142" spans="1:5" x14ac:dyDescent="0.25">
      <c r="A142" t="s">
        <v>8219</v>
      </c>
      <c r="B142">
        <v>14</v>
      </c>
      <c r="D142" t="s">
        <v>8221</v>
      </c>
      <c r="E142">
        <v>140</v>
      </c>
    </row>
    <row r="143" spans="1:5" x14ac:dyDescent="0.25">
      <c r="A143" t="s">
        <v>8219</v>
      </c>
      <c r="B143">
        <v>14</v>
      </c>
      <c r="D143" t="s">
        <v>8221</v>
      </c>
      <c r="E143">
        <v>21</v>
      </c>
    </row>
    <row r="144" spans="1:5" x14ac:dyDescent="0.25">
      <c r="A144" t="s">
        <v>8219</v>
      </c>
      <c r="B144">
        <v>14</v>
      </c>
      <c r="D144" t="s">
        <v>8221</v>
      </c>
      <c r="E144">
        <v>1</v>
      </c>
    </row>
    <row r="145" spans="1:5" x14ac:dyDescent="0.25">
      <c r="A145" t="s">
        <v>8219</v>
      </c>
      <c r="B145">
        <v>14</v>
      </c>
      <c r="D145" t="s">
        <v>8221</v>
      </c>
      <c r="E145">
        <v>147</v>
      </c>
    </row>
    <row r="146" spans="1:5" x14ac:dyDescent="0.25">
      <c r="A146" t="s">
        <v>8219</v>
      </c>
      <c r="B146">
        <v>14</v>
      </c>
      <c r="D146" t="s">
        <v>8221</v>
      </c>
      <c r="E146">
        <v>11</v>
      </c>
    </row>
    <row r="147" spans="1:5" x14ac:dyDescent="0.25">
      <c r="A147" t="s">
        <v>8219</v>
      </c>
      <c r="B147">
        <v>14</v>
      </c>
      <c r="D147" t="s">
        <v>8221</v>
      </c>
      <c r="E147">
        <v>125</v>
      </c>
    </row>
    <row r="148" spans="1:5" x14ac:dyDescent="0.25">
      <c r="A148" t="s">
        <v>8219</v>
      </c>
      <c r="B148">
        <v>14</v>
      </c>
      <c r="D148" t="s">
        <v>8221</v>
      </c>
      <c r="E148">
        <v>1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3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3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1</v>
      </c>
    </row>
    <row r="159" spans="1:5" x14ac:dyDescent="0.25">
      <c r="A159" t="s">
        <v>8219</v>
      </c>
      <c r="B159">
        <v>14</v>
      </c>
      <c r="D159" t="s">
        <v>8221</v>
      </c>
      <c r="E159">
        <v>3</v>
      </c>
    </row>
    <row r="160" spans="1:5" x14ac:dyDescent="0.25">
      <c r="A160" t="s">
        <v>8219</v>
      </c>
      <c r="B160">
        <v>14</v>
      </c>
      <c r="D160" t="s">
        <v>8221</v>
      </c>
      <c r="E160">
        <v>22</v>
      </c>
    </row>
    <row r="161" spans="1:5" x14ac:dyDescent="0.25">
      <c r="A161" t="s">
        <v>8219</v>
      </c>
      <c r="B161">
        <v>14</v>
      </c>
      <c r="D161" t="s">
        <v>8221</v>
      </c>
      <c r="E161">
        <v>26</v>
      </c>
    </row>
    <row r="162" spans="1:5" x14ac:dyDescent="0.25">
      <c r="A162" t="s">
        <v>8219</v>
      </c>
      <c r="B162">
        <v>14</v>
      </c>
      <c r="D162" t="s">
        <v>8221</v>
      </c>
      <c r="E162">
        <v>4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4</v>
      </c>
    </row>
    <row r="165" spans="1:5" x14ac:dyDescent="0.25">
      <c r="A165" t="s">
        <v>8219</v>
      </c>
      <c r="B165">
        <v>15</v>
      </c>
      <c r="D165" t="s">
        <v>8221</v>
      </c>
      <c r="E165">
        <v>9</v>
      </c>
    </row>
    <row r="166" spans="1:5" x14ac:dyDescent="0.25">
      <c r="A166" t="s">
        <v>8219</v>
      </c>
      <c r="B166">
        <v>15</v>
      </c>
      <c r="D166" t="s">
        <v>8221</v>
      </c>
      <c r="E166">
        <v>5</v>
      </c>
    </row>
    <row r="167" spans="1:5" x14ac:dyDescent="0.25">
      <c r="A167" t="s">
        <v>8219</v>
      </c>
      <c r="B167">
        <v>15</v>
      </c>
      <c r="D167" t="s">
        <v>8221</v>
      </c>
      <c r="E167">
        <v>14</v>
      </c>
    </row>
    <row r="168" spans="1:5" x14ac:dyDescent="0.25">
      <c r="A168" t="s">
        <v>8219</v>
      </c>
      <c r="B168">
        <v>15</v>
      </c>
      <c r="D168" t="s">
        <v>8221</v>
      </c>
      <c r="E168">
        <v>1</v>
      </c>
    </row>
    <row r="169" spans="1:5" x14ac:dyDescent="0.25">
      <c r="A169" t="s">
        <v>8219</v>
      </c>
      <c r="B169">
        <v>15</v>
      </c>
      <c r="D169" t="s">
        <v>8221</v>
      </c>
      <c r="E169">
        <v>10</v>
      </c>
    </row>
    <row r="170" spans="1:5" x14ac:dyDescent="0.25">
      <c r="A170" t="s">
        <v>8219</v>
      </c>
      <c r="B170">
        <v>15</v>
      </c>
      <c r="D170" t="s">
        <v>8221</v>
      </c>
      <c r="E170">
        <v>3</v>
      </c>
    </row>
    <row r="171" spans="1:5" x14ac:dyDescent="0.25">
      <c r="A171" t="s">
        <v>8219</v>
      </c>
      <c r="B171">
        <v>15</v>
      </c>
      <c r="D171" t="s">
        <v>8221</v>
      </c>
      <c r="E171">
        <v>1</v>
      </c>
    </row>
    <row r="172" spans="1:5" x14ac:dyDescent="0.25">
      <c r="A172" t="s">
        <v>8219</v>
      </c>
      <c r="B172">
        <v>15</v>
      </c>
      <c r="D172" t="s">
        <v>8221</v>
      </c>
      <c r="E172">
        <v>0</v>
      </c>
    </row>
    <row r="173" spans="1:5" x14ac:dyDescent="0.25">
      <c r="A173" t="s">
        <v>8219</v>
      </c>
      <c r="B173">
        <v>15</v>
      </c>
      <c r="D173" t="s">
        <v>8221</v>
      </c>
      <c r="E173">
        <v>5</v>
      </c>
    </row>
    <row r="174" spans="1:5" x14ac:dyDescent="0.25">
      <c r="A174" t="s">
        <v>8219</v>
      </c>
      <c r="B174">
        <v>15</v>
      </c>
      <c r="D174" t="s">
        <v>8221</v>
      </c>
      <c r="E174">
        <v>2</v>
      </c>
    </row>
    <row r="175" spans="1:5" x14ac:dyDescent="0.25">
      <c r="A175" t="s">
        <v>8219</v>
      </c>
      <c r="B175">
        <v>15</v>
      </c>
      <c r="D175" t="s">
        <v>8221</v>
      </c>
      <c r="E175">
        <v>68</v>
      </c>
    </row>
    <row r="176" spans="1:5" x14ac:dyDescent="0.25">
      <c r="A176" t="s">
        <v>8219</v>
      </c>
      <c r="B176">
        <v>15</v>
      </c>
      <c r="D176" t="s">
        <v>8221</v>
      </c>
      <c r="E176">
        <v>3</v>
      </c>
    </row>
    <row r="177" spans="1:5" x14ac:dyDescent="0.25">
      <c r="A177" t="s">
        <v>8219</v>
      </c>
      <c r="B177">
        <v>15</v>
      </c>
      <c r="D177" t="s">
        <v>8221</v>
      </c>
      <c r="E177">
        <v>34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3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70</v>
      </c>
    </row>
    <row r="182" spans="1:5" x14ac:dyDescent="0.25">
      <c r="A182" t="s">
        <v>8219</v>
      </c>
      <c r="B182">
        <v>15</v>
      </c>
      <c r="D182" t="s">
        <v>8221</v>
      </c>
      <c r="E182">
        <v>1</v>
      </c>
    </row>
    <row r="183" spans="1:5" x14ac:dyDescent="0.25">
      <c r="A183" t="s">
        <v>8219</v>
      </c>
      <c r="B183">
        <v>15</v>
      </c>
      <c r="D183" t="s">
        <v>8221</v>
      </c>
      <c r="E183">
        <v>1</v>
      </c>
    </row>
    <row r="184" spans="1:5" x14ac:dyDescent="0.25">
      <c r="A184" t="s">
        <v>8219</v>
      </c>
      <c r="B184">
        <v>15</v>
      </c>
      <c r="D184" t="s">
        <v>8221</v>
      </c>
      <c r="E184">
        <v>1</v>
      </c>
    </row>
    <row r="185" spans="1:5" x14ac:dyDescent="0.25">
      <c r="A185" t="s">
        <v>8219</v>
      </c>
      <c r="B185">
        <v>15</v>
      </c>
      <c r="D185" t="s">
        <v>8221</v>
      </c>
      <c r="E185">
        <v>2</v>
      </c>
    </row>
    <row r="186" spans="1:5" x14ac:dyDescent="0.25">
      <c r="A186" t="s">
        <v>8219</v>
      </c>
      <c r="B186">
        <v>15</v>
      </c>
      <c r="D186" t="s">
        <v>8221</v>
      </c>
      <c r="E186">
        <v>2</v>
      </c>
    </row>
    <row r="187" spans="1:5" x14ac:dyDescent="0.25">
      <c r="A187" t="s">
        <v>8219</v>
      </c>
      <c r="B187">
        <v>15</v>
      </c>
      <c r="D187" t="s">
        <v>8221</v>
      </c>
      <c r="E187">
        <v>34</v>
      </c>
    </row>
    <row r="188" spans="1:5" x14ac:dyDescent="0.25">
      <c r="A188" t="s">
        <v>8219</v>
      </c>
      <c r="B188">
        <v>15</v>
      </c>
      <c r="D188" t="s">
        <v>8221</v>
      </c>
      <c r="E188">
        <v>2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1</v>
      </c>
    </row>
    <row r="191" spans="1:5" x14ac:dyDescent="0.25">
      <c r="A191" t="s">
        <v>8219</v>
      </c>
      <c r="B191">
        <v>16</v>
      </c>
      <c r="D191" t="s">
        <v>8221</v>
      </c>
      <c r="E191">
        <v>8</v>
      </c>
    </row>
    <row r="192" spans="1:5" x14ac:dyDescent="0.25">
      <c r="A192" t="s">
        <v>8219</v>
      </c>
      <c r="B192">
        <v>16</v>
      </c>
      <c r="D192" t="s">
        <v>8221</v>
      </c>
      <c r="E192">
        <v>4</v>
      </c>
    </row>
    <row r="193" spans="1:5" x14ac:dyDescent="0.25">
      <c r="A193" t="s">
        <v>8219</v>
      </c>
      <c r="B193">
        <v>16</v>
      </c>
      <c r="D193" t="s">
        <v>8221</v>
      </c>
      <c r="E193">
        <v>28</v>
      </c>
    </row>
    <row r="194" spans="1:5" x14ac:dyDescent="0.25">
      <c r="A194" t="s">
        <v>8219</v>
      </c>
      <c r="B194">
        <v>16</v>
      </c>
      <c r="D194" t="s">
        <v>8221</v>
      </c>
      <c r="E194">
        <v>0</v>
      </c>
    </row>
    <row r="195" spans="1:5" x14ac:dyDescent="0.25">
      <c r="A195" t="s">
        <v>8219</v>
      </c>
      <c r="B195">
        <v>16</v>
      </c>
      <c r="D195" t="s">
        <v>8221</v>
      </c>
      <c r="E195">
        <v>6</v>
      </c>
    </row>
    <row r="196" spans="1:5" x14ac:dyDescent="0.25">
      <c r="A196" t="s">
        <v>8219</v>
      </c>
      <c r="B196">
        <v>16</v>
      </c>
      <c r="D196" t="s">
        <v>8221</v>
      </c>
      <c r="E196">
        <v>22</v>
      </c>
    </row>
    <row r="197" spans="1:5" x14ac:dyDescent="0.25">
      <c r="A197" t="s">
        <v>8219</v>
      </c>
      <c r="B197">
        <v>16</v>
      </c>
      <c r="D197" t="s">
        <v>8221</v>
      </c>
      <c r="E197">
        <v>0</v>
      </c>
    </row>
    <row r="198" spans="1:5" x14ac:dyDescent="0.25">
      <c r="A198" t="s">
        <v>8219</v>
      </c>
      <c r="B198">
        <v>16</v>
      </c>
      <c r="D198" t="s">
        <v>8221</v>
      </c>
      <c r="E198">
        <v>1</v>
      </c>
    </row>
    <row r="199" spans="1:5" x14ac:dyDescent="0.25">
      <c r="A199" t="s">
        <v>8219</v>
      </c>
      <c r="B199">
        <v>16</v>
      </c>
      <c r="D199" t="s">
        <v>8221</v>
      </c>
      <c r="E199">
        <v>20</v>
      </c>
    </row>
    <row r="200" spans="1:5" x14ac:dyDescent="0.25">
      <c r="A200" t="s">
        <v>8219</v>
      </c>
      <c r="B200">
        <v>16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1</v>
      </c>
    </row>
    <row r="202" spans="1:5" x14ac:dyDescent="0.25">
      <c r="A202" t="s">
        <v>8219</v>
      </c>
      <c r="B202">
        <v>16</v>
      </c>
      <c r="D202" t="s">
        <v>8221</v>
      </c>
      <c r="E202">
        <v>3</v>
      </c>
    </row>
    <row r="203" spans="1:5" x14ac:dyDescent="0.25">
      <c r="A203" t="s">
        <v>8219</v>
      </c>
      <c r="B203">
        <v>16</v>
      </c>
      <c r="D203" t="s">
        <v>8221</v>
      </c>
      <c r="E203">
        <v>2</v>
      </c>
    </row>
    <row r="204" spans="1:5" x14ac:dyDescent="0.25">
      <c r="A204" t="s">
        <v>8219</v>
      </c>
      <c r="B204">
        <v>17</v>
      </c>
      <c r="D204" t="s">
        <v>8221</v>
      </c>
      <c r="E204">
        <v>0</v>
      </c>
    </row>
    <row r="205" spans="1:5" x14ac:dyDescent="0.25">
      <c r="A205" t="s">
        <v>8219</v>
      </c>
      <c r="B205">
        <v>17</v>
      </c>
      <c r="D205" t="s">
        <v>8221</v>
      </c>
      <c r="E205">
        <v>2</v>
      </c>
    </row>
    <row r="206" spans="1:5" x14ac:dyDescent="0.25">
      <c r="A206" t="s">
        <v>8219</v>
      </c>
      <c r="B206">
        <v>17</v>
      </c>
      <c r="D206" t="s">
        <v>8221</v>
      </c>
      <c r="E206">
        <v>1</v>
      </c>
    </row>
    <row r="207" spans="1:5" x14ac:dyDescent="0.25">
      <c r="A207" t="s">
        <v>8219</v>
      </c>
      <c r="B207">
        <v>17</v>
      </c>
      <c r="D207" t="s">
        <v>8221</v>
      </c>
      <c r="E207">
        <v>0</v>
      </c>
    </row>
    <row r="208" spans="1:5" x14ac:dyDescent="0.25">
      <c r="A208" t="s">
        <v>8219</v>
      </c>
      <c r="B208">
        <v>17</v>
      </c>
      <c r="D208" t="s">
        <v>8221</v>
      </c>
      <c r="E208">
        <v>1</v>
      </c>
    </row>
    <row r="209" spans="1:5" x14ac:dyDescent="0.25">
      <c r="A209" t="s">
        <v>8219</v>
      </c>
      <c r="B209">
        <v>17</v>
      </c>
      <c r="D209" t="s">
        <v>8221</v>
      </c>
      <c r="E209">
        <v>0</v>
      </c>
    </row>
    <row r="210" spans="1:5" x14ac:dyDescent="0.25">
      <c r="A210" t="s">
        <v>8219</v>
      </c>
      <c r="B210">
        <v>17</v>
      </c>
      <c r="D210" t="s">
        <v>8221</v>
      </c>
      <c r="E210">
        <v>5</v>
      </c>
    </row>
    <row r="211" spans="1:5" x14ac:dyDescent="0.25">
      <c r="A211" t="s">
        <v>8219</v>
      </c>
      <c r="B211">
        <v>17</v>
      </c>
      <c r="D211" t="s">
        <v>8221</v>
      </c>
      <c r="E211">
        <v>1</v>
      </c>
    </row>
    <row r="212" spans="1:5" x14ac:dyDescent="0.25">
      <c r="A212" t="s">
        <v>8219</v>
      </c>
      <c r="B212">
        <v>17</v>
      </c>
      <c r="D212" t="s">
        <v>8221</v>
      </c>
      <c r="E212">
        <v>1</v>
      </c>
    </row>
    <row r="213" spans="1:5" x14ac:dyDescent="0.25">
      <c r="A213" t="s">
        <v>8219</v>
      </c>
      <c r="B213">
        <v>17</v>
      </c>
      <c r="D213" t="s">
        <v>8221</v>
      </c>
      <c r="E213">
        <v>2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9</v>
      </c>
    </row>
    <row r="216" spans="1:5" x14ac:dyDescent="0.25">
      <c r="A216" t="s">
        <v>8219</v>
      </c>
      <c r="B216">
        <v>17</v>
      </c>
      <c r="D216" t="s">
        <v>8221</v>
      </c>
      <c r="E216">
        <v>4</v>
      </c>
    </row>
    <row r="217" spans="1:5" x14ac:dyDescent="0.25">
      <c r="A217" t="s">
        <v>8219</v>
      </c>
      <c r="B217">
        <v>17</v>
      </c>
      <c r="D217" t="s">
        <v>8221</v>
      </c>
      <c r="E217">
        <v>4</v>
      </c>
    </row>
    <row r="218" spans="1:5" x14ac:dyDescent="0.25">
      <c r="A218" t="s">
        <v>8219</v>
      </c>
      <c r="B218">
        <v>17</v>
      </c>
      <c r="D218" t="s">
        <v>8221</v>
      </c>
      <c r="E218">
        <v>1</v>
      </c>
    </row>
    <row r="219" spans="1:5" x14ac:dyDescent="0.25">
      <c r="A219" t="s">
        <v>8219</v>
      </c>
      <c r="B219">
        <v>17</v>
      </c>
      <c r="D219" t="s">
        <v>8221</v>
      </c>
      <c r="E219">
        <v>1</v>
      </c>
    </row>
    <row r="220" spans="1:5" x14ac:dyDescent="0.25">
      <c r="A220" t="s">
        <v>8219</v>
      </c>
      <c r="B220">
        <v>17</v>
      </c>
      <c r="D220" t="s">
        <v>8221</v>
      </c>
      <c r="E220">
        <v>7</v>
      </c>
    </row>
    <row r="221" spans="1:5" x14ac:dyDescent="0.25">
      <c r="A221" t="s">
        <v>8219</v>
      </c>
      <c r="B221">
        <v>17</v>
      </c>
      <c r="D221" t="s">
        <v>8221</v>
      </c>
      <c r="E221">
        <v>5</v>
      </c>
    </row>
    <row r="222" spans="1:5" x14ac:dyDescent="0.25">
      <c r="A222" t="s">
        <v>8219</v>
      </c>
      <c r="B222">
        <v>17</v>
      </c>
      <c r="D222" t="s">
        <v>8221</v>
      </c>
      <c r="E222">
        <v>1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1</v>
      </c>
    </row>
    <row r="226" spans="1:5" x14ac:dyDescent="0.25">
      <c r="A226" t="s">
        <v>8219</v>
      </c>
      <c r="B226">
        <v>17</v>
      </c>
      <c r="D226" t="s">
        <v>8221</v>
      </c>
      <c r="E226">
        <v>2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4</v>
      </c>
    </row>
    <row r="229" spans="1:5" x14ac:dyDescent="0.25">
      <c r="A229" t="s">
        <v>8219</v>
      </c>
      <c r="B229">
        <v>17</v>
      </c>
      <c r="D229" t="s">
        <v>8221</v>
      </c>
      <c r="E229">
        <v>7</v>
      </c>
    </row>
    <row r="230" spans="1:5" x14ac:dyDescent="0.25">
      <c r="A230" t="s">
        <v>8219</v>
      </c>
      <c r="B230">
        <v>17</v>
      </c>
      <c r="D230" t="s">
        <v>8221</v>
      </c>
      <c r="E230">
        <v>2</v>
      </c>
    </row>
    <row r="231" spans="1:5" x14ac:dyDescent="0.25">
      <c r="A231" t="s">
        <v>8219</v>
      </c>
      <c r="B231">
        <v>17</v>
      </c>
      <c r="D231" t="s">
        <v>8221</v>
      </c>
      <c r="E231">
        <v>1</v>
      </c>
    </row>
    <row r="232" spans="1:5" x14ac:dyDescent="0.25">
      <c r="A232" t="s">
        <v>8219</v>
      </c>
      <c r="B232">
        <v>17</v>
      </c>
      <c r="D232" t="s">
        <v>8221</v>
      </c>
      <c r="E232">
        <v>9</v>
      </c>
    </row>
    <row r="233" spans="1:5" x14ac:dyDescent="0.25">
      <c r="A233" t="s">
        <v>8219</v>
      </c>
      <c r="B233">
        <v>17</v>
      </c>
      <c r="D233" t="s">
        <v>8221</v>
      </c>
      <c r="E233">
        <v>2</v>
      </c>
    </row>
    <row r="234" spans="1:5" x14ac:dyDescent="0.25">
      <c r="A234" t="s">
        <v>8219</v>
      </c>
      <c r="B234">
        <v>17</v>
      </c>
      <c r="D234" t="s">
        <v>8221</v>
      </c>
      <c r="E234">
        <v>1</v>
      </c>
    </row>
    <row r="235" spans="1:5" x14ac:dyDescent="0.25">
      <c r="A235" t="s">
        <v>8219</v>
      </c>
      <c r="B235">
        <v>17</v>
      </c>
      <c r="D235" t="s">
        <v>8221</v>
      </c>
      <c r="E235">
        <v>7</v>
      </c>
    </row>
    <row r="236" spans="1:5" x14ac:dyDescent="0.25">
      <c r="A236" t="s">
        <v>8219</v>
      </c>
      <c r="B236">
        <v>17</v>
      </c>
      <c r="D236" t="s">
        <v>8221</v>
      </c>
      <c r="E236">
        <v>2</v>
      </c>
    </row>
    <row r="237" spans="1:5" x14ac:dyDescent="0.25">
      <c r="A237" t="s">
        <v>8219</v>
      </c>
      <c r="B237">
        <v>17</v>
      </c>
      <c r="D237" t="s">
        <v>8221</v>
      </c>
      <c r="E237">
        <v>8</v>
      </c>
    </row>
    <row r="238" spans="1:5" x14ac:dyDescent="0.25">
      <c r="A238" t="s">
        <v>8219</v>
      </c>
      <c r="B238">
        <v>18</v>
      </c>
      <c r="D238" t="s">
        <v>8221</v>
      </c>
      <c r="E238">
        <v>2</v>
      </c>
    </row>
    <row r="239" spans="1:5" x14ac:dyDescent="0.25">
      <c r="A239" t="s">
        <v>8219</v>
      </c>
      <c r="B239">
        <v>18</v>
      </c>
      <c r="D239" t="s">
        <v>8221</v>
      </c>
      <c r="E239">
        <v>2</v>
      </c>
    </row>
    <row r="240" spans="1:5" x14ac:dyDescent="0.25">
      <c r="A240" t="s">
        <v>8219</v>
      </c>
      <c r="B240">
        <v>18</v>
      </c>
      <c r="D240" t="s">
        <v>8221</v>
      </c>
      <c r="E240">
        <v>7</v>
      </c>
    </row>
    <row r="241" spans="1:5" x14ac:dyDescent="0.25">
      <c r="A241" t="s">
        <v>8219</v>
      </c>
      <c r="B241">
        <v>18</v>
      </c>
      <c r="D241" t="s">
        <v>8221</v>
      </c>
      <c r="E241">
        <v>2</v>
      </c>
    </row>
    <row r="242" spans="1:5" x14ac:dyDescent="0.25">
      <c r="A242" t="s">
        <v>8219</v>
      </c>
      <c r="B242">
        <v>18</v>
      </c>
      <c r="D242" t="s">
        <v>8221</v>
      </c>
      <c r="E242">
        <v>18</v>
      </c>
    </row>
    <row r="243" spans="1:5" x14ac:dyDescent="0.25">
      <c r="A243" t="s">
        <v>8219</v>
      </c>
      <c r="B243">
        <v>18</v>
      </c>
      <c r="D243" t="s">
        <v>8221</v>
      </c>
      <c r="E243">
        <v>9</v>
      </c>
    </row>
    <row r="244" spans="1:5" x14ac:dyDescent="0.25">
      <c r="A244" t="s">
        <v>8219</v>
      </c>
      <c r="B244">
        <v>18</v>
      </c>
      <c r="D244" t="s">
        <v>8221</v>
      </c>
      <c r="E244">
        <v>4</v>
      </c>
    </row>
    <row r="245" spans="1:5" x14ac:dyDescent="0.25">
      <c r="A245" t="s">
        <v>8219</v>
      </c>
      <c r="B245">
        <v>18</v>
      </c>
      <c r="D245" t="s">
        <v>8221</v>
      </c>
      <c r="E245">
        <v>7</v>
      </c>
    </row>
    <row r="246" spans="1:5" x14ac:dyDescent="0.25">
      <c r="A246" t="s">
        <v>8219</v>
      </c>
      <c r="B246">
        <v>18</v>
      </c>
      <c r="D246" t="s">
        <v>8221</v>
      </c>
      <c r="E246">
        <v>29</v>
      </c>
    </row>
    <row r="247" spans="1:5" x14ac:dyDescent="0.25">
      <c r="A247" t="s">
        <v>8219</v>
      </c>
      <c r="B247">
        <v>18</v>
      </c>
      <c r="D247" t="s">
        <v>8221</v>
      </c>
      <c r="E247">
        <v>12</v>
      </c>
    </row>
    <row r="248" spans="1:5" x14ac:dyDescent="0.25">
      <c r="A248" t="s">
        <v>8219</v>
      </c>
      <c r="B248">
        <v>18</v>
      </c>
      <c r="D248" t="s">
        <v>8221</v>
      </c>
      <c r="E248">
        <v>4</v>
      </c>
    </row>
    <row r="249" spans="1:5" x14ac:dyDescent="0.25">
      <c r="A249" t="s">
        <v>8219</v>
      </c>
      <c r="B249">
        <v>18</v>
      </c>
      <c r="D249" t="s">
        <v>8221</v>
      </c>
      <c r="E249">
        <v>28</v>
      </c>
    </row>
    <row r="250" spans="1:5" x14ac:dyDescent="0.25">
      <c r="A250" t="s">
        <v>8219</v>
      </c>
      <c r="B250">
        <v>18</v>
      </c>
      <c r="D250" t="s">
        <v>8221</v>
      </c>
      <c r="E250">
        <v>25</v>
      </c>
    </row>
    <row r="251" spans="1:5" x14ac:dyDescent="0.25">
      <c r="A251" t="s">
        <v>8219</v>
      </c>
      <c r="B251">
        <v>18</v>
      </c>
      <c r="D251" t="s">
        <v>8221</v>
      </c>
      <c r="E251">
        <v>28</v>
      </c>
    </row>
    <row r="252" spans="1:5" x14ac:dyDescent="0.25">
      <c r="A252" t="s">
        <v>8219</v>
      </c>
      <c r="B252">
        <v>18</v>
      </c>
      <c r="D252" t="s">
        <v>8221</v>
      </c>
      <c r="E252">
        <v>310</v>
      </c>
    </row>
    <row r="253" spans="1:5" x14ac:dyDescent="0.25">
      <c r="A253" t="s">
        <v>8219</v>
      </c>
      <c r="B253">
        <v>18</v>
      </c>
      <c r="D253" t="s">
        <v>8221</v>
      </c>
      <c r="E253">
        <v>15</v>
      </c>
    </row>
    <row r="254" spans="1:5" x14ac:dyDescent="0.25">
      <c r="A254" t="s">
        <v>8219</v>
      </c>
      <c r="B254">
        <v>18</v>
      </c>
      <c r="D254" t="s">
        <v>8221</v>
      </c>
      <c r="E254">
        <v>215</v>
      </c>
    </row>
    <row r="255" spans="1:5" x14ac:dyDescent="0.25">
      <c r="A255" t="s">
        <v>8219</v>
      </c>
      <c r="B255">
        <v>18</v>
      </c>
      <c r="D255" t="s">
        <v>8221</v>
      </c>
      <c r="E255">
        <v>3</v>
      </c>
    </row>
    <row r="256" spans="1:5" x14ac:dyDescent="0.25">
      <c r="A256" t="s">
        <v>8219</v>
      </c>
      <c r="B256">
        <v>18</v>
      </c>
      <c r="D256" t="s">
        <v>8221</v>
      </c>
      <c r="E256">
        <v>2</v>
      </c>
    </row>
    <row r="257" spans="1:5" x14ac:dyDescent="0.25">
      <c r="A257" t="s">
        <v>8219</v>
      </c>
      <c r="B257">
        <v>18</v>
      </c>
      <c r="D257" t="s">
        <v>8221</v>
      </c>
      <c r="E257">
        <v>26</v>
      </c>
    </row>
    <row r="258" spans="1:5" x14ac:dyDescent="0.25">
      <c r="A258" t="s">
        <v>8219</v>
      </c>
      <c r="B258">
        <v>18</v>
      </c>
      <c r="D258" t="s">
        <v>8221</v>
      </c>
      <c r="E258">
        <v>24</v>
      </c>
    </row>
    <row r="259" spans="1:5" x14ac:dyDescent="0.25">
      <c r="A259" t="s">
        <v>8219</v>
      </c>
      <c r="B259">
        <v>19</v>
      </c>
      <c r="D259" t="s">
        <v>8221</v>
      </c>
      <c r="E259">
        <v>96</v>
      </c>
    </row>
    <row r="260" spans="1:5" x14ac:dyDescent="0.25">
      <c r="A260" t="s">
        <v>8219</v>
      </c>
      <c r="B260">
        <v>19</v>
      </c>
      <c r="D260" t="s">
        <v>8221</v>
      </c>
      <c r="E260">
        <v>17</v>
      </c>
    </row>
    <row r="261" spans="1:5" x14ac:dyDescent="0.25">
      <c r="A261" t="s">
        <v>8219</v>
      </c>
      <c r="B261">
        <v>19</v>
      </c>
      <c r="D261" t="s">
        <v>8221</v>
      </c>
      <c r="E261">
        <v>94</v>
      </c>
    </row>
    <row r="262" spans="1:5" x14ac:dyDescent="0.25">
      <c r="A262" t="s">
        <v>8219</v>
      </c>
      <c r="B262">
        <v>19</v>
      </c>
      <c r="D262" t="s">
        <v>8221</v>
      </c>
      <c r="E262">
        <v>129</v>
      </c>
    </row>
    <row r="263" spans="1:5" x14ac:dyDescent="0.25">
      <c r="A263" t="s">
        <v>8219</v>
      </c>
      <c r="B263">
        <v>19</v>
      </c>
      <c r="D263" t="s">
        <v>8221</v>
      </c>
      <c r="E263">
        <v>1</v>
      </c>
    </row>
    <row r="264" spans="1:5" x14ac:dyDescent="0.25">
      <c r="A264" t="s">
        <v>8219</v>
      </c>
      <c r="B264">
        <v>19</v>
      </c>
      <c r="D264" t="s">
        <v>8221</v>
      </c>
      <c r="E264">
        <v>4</v>
      </c>
    </row>
    <row r="265" spans="1:5" x14ac:dyDescent="0.25">
      <c r="A265" t="s">
        <v>8219</v>
      </c>
      <c r="B265">
        <v>19</v>
      </c>
      <c r="D265" t="s">
        <v>8221</v>
      </c>
      <c r="E265">
        <v>3</v>
      </c>
    </row>
    <row r="266" spans="1:5" x14ac:dyDescent="0.25">
      <c r="A266" t="s">
        <v>8219</v>
      </c>
      <c r="B266">
        <v>19</v>
      </c>
      <c r="D266" t="s">
        <v>8221</v>
      </c>
      <c r="E266">
        <v>135</v>
      </c>
    </row>
    <row r="267" spans="1:5" x14ac:dyDescent="0.25">
      <c r="A267" t="s">
        <v>8219</v>
      </c>
      <c r="B267">
        <v>19</v>
      </c>
      <c r="D267" t="s">
        <v>8221</v>
      </c>
      <c r="E267">
        <v>10</v>
      </c>
    </row>
    <row r="268" spans="1:5" x14ac:dyDescent="0.25">
      <c r="A268" t="s">
        <v>8219</v>
      </c>
      <c r="B268">
        <v>19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6</v>
      </c>
    </row>
    <row r="270" spans="1:5" x14ac:dyDescent="0.25">
      <c r="A270" t="s">
        <v>8219</v>
      </c>
      <c r="B270">
        <v>19</v>
      </c>
      <c r="D270" t="s">
        <v>8221</v>
      </c>
      <c r="E270">
        <v>36</v>
      </c>
    </row>
    <row r="271" spans="1:5" x14ac:dyDescent="0.25">
      <c r="A271" t="s">
        <v>8219</v>
      </c>
      <c r="B271">
        <v>19</v>
      </c>
      <c r="D271" t="s">
        <v>8221</v>
      </c>
      <c r="E271">
        <v>336</v>
      </c>
    </row>
    <row r="272" spans="1:5" x14ac:dyDescent="0.25">
      <c r="A272" t="s">
        <v>8219</v>
      </c>
      <c r="B272">
        <v>19</v>
      </c>
      <c r="D272" t="s">
        <v>8221</v>
      </c>
      <c r="E272">
        <v>34</v>
      </c>
    </row>
    <row r="273" spans="1:5" x14ac:dyDescent="0.25">
      <c r="A273" t="s">
        <v>8219</v>
      </c>
      <c r="B273">
        <v>19</v>
      </c>
      <c r="D273" t="s">
        <v>8221</v>
      </c>
      <c r="E273">
        <v>10</v>
      </c>
    </row>
    <row r="274" spans="1:5" x14ac:dyDescent="0.25">
      <c r="A274" t="s">
        <v>8219</v>
      </c>
      <c r="B274">
        <v>19</v>
      </c>
      <c r="D274" t="s">
        <v>8221</v>
      </c>
      <c r="E274">
        <v>201</v>
      </c>
    </row>
    <row r="275" spans="1:5" x14ac:dyDescent="0.25">
      <c r="A275" t="s">
        <v>8219</v>
      </c>
      <c r="B275">
        <v>19</v>
      </c>
      <c r="D275" t="s">
        <v>8221</v>
      </c>
      <c r="E275">
        <v>296</v>
      </c>
    </row>
    <row r="276" spans="1:5" x14ac:dyDescent="0.25">
      <c r="A276" t="s">
        <v>8219</v>
      </c>
      <c r="B276">
        <v>19</v>
      </c>
      <c r="D276" t="s">
        <v>8221</v>
      </c>
      <c r="E276">
        <v>7</v>
      </c>
    </row>
    <row r="277" spans="1:5" x14ac:dyDescent="0.25">
      <c r="A277" t="s">
        <v>8219</v>
      </c>
      <c r="B277">
        <v>19</v>
      </c>
      <c r="D277" t="s">
        <v>8221</v>
      </c>
      <c r="E277">
        <v>7</v>
      </c>
    </row>
    <row r="278" spans="1:5" x14ac:dyDescent="0.25">
      <c r="A278" t="s">
        <v>8219</v>
      </c>
      <c r="B278">
        <v>19</v>
      </c>
      <c r="D278" t="s">
        <v>8221</v>
      </c>
      <c r="E278">
        <v>1</v>
      </c>
    </row>
    <row r="279" spans="1:5" x14ac:dyDescent="0.25">
      <c r="A279" t="s">
        <v>8219</v>
      </c>
      <c r="B279">
        <v>19</v>
      </c>
      <c r="D279" t="s">
        <v>8221</v>
      </c>
      <c r="E279">
        <v>114</v>
      </c>
    </row>
    <row r="280" spans="1:5" x14ac:dyDescent="0.25">
      <c r="A280" t="s">
        <v>8219</v>
      </c>
      <c r="B280">
        <v>19</v>
      </c>
      <c r="D280" t="s">
        <v>8221</v>
      </c>
      <c r="E280">
        <v>29</v>
      </c>
    </row>
    <row r="281" spans="1:5" x14ac:dyDescent="0.25">
      <c r="A281" t="s">
        <v>8219</v>
      </c>
      <c r="B281">
        <v>19</v>
      </c>
      <c r="D281" t="s">
        <v>8221</v>
      </c>
      <c r="E281">
        <v>890</v>
      </c>
    </row>
    <row r="282" spans="1:5" x14ac:dyDescent="0.25">
      <c r="A282" t="s">
        <v>8219</v>
      </c>
      <c r="B282">
        <v>19</v>
      </c>
      <c r="D282" t="s">
        <v>8221</v>
      </c>
      <c r="E282">
        <v>31</v>
      </c>
    </row>
    <row r="283" spans="1:5" x14ac:dyDescent="0.25">
      <c r="A283" t="s">
        <v>8219</v>
      </c>
      <c r="B283">
        <v>19</v>
      </c>
      <c r="D283" t="s">
        <v>8221</v>
      </c>
      <c r="E283">
        <v>21</v>
      </c>
    </row>
    <row r="284" spans="1:5" x14ac:dyDescent="0.25">
      <c r="A284" t="s">
        <v>8219</v>
      </c>
      <c r="B284">
        <v>20</v>
      </c>
      <c r="D284" t="s">
        <v>8221</v>
      </c>
      <c r="E284">
        <v>37</v>
      </c>
    </row>
    <row r="285" spans="1:5" x14ac:dyDescent="0.25">
      <c r="A285" t="s">
        <v>8219</v>
      </c>
      <c r="B285">
        <v>20</v>
      </c>
      <c r="D285" t="s">
        <v>8221</v>
      </c>
      <c r="E285">
        <v>7</v>
      </c>
    </row>
    <row r="286" spans="1:5" x14ac:dyDescent="0.25">
      <c r="A286" t="s">
        <v>8219</v>
      </c>
      <c r="B286">
        <v>20</v>
      </c>
      <c r="D286" t="s">
        <v>8221</v>
      </c>
      <c r="E286">
        <v>4</v>
      </c>
    </row>
    <row r="287" spans="1:5" x14ac:dyDescent="0.25">
      <c r="A287" t="s">
        <v>8219</v>
      </c>
      <c r="B287">
        <v>20</v>
      </c>
      <c r="D287" t="s">
        <v>8221</v>
      </c>
      <c r="E287">
        <v>5</v>
      </c>
    </row>
    <row r="288" spans="1:5" x14ac:dyDescent="0.25">
      <c r="A288" t="s">
        <v>8219</v>
      </c>
      <c r="B288">
        <v>20</v>
      </c>
      <c r="D288" t="s">
        <v>8221</v>
      </c>
      <c r="E288">
        <v>0</v>
      </c>
    </row>
    <row r="289" spans="1:5" x14ac:dyDescent="0.25">
      <c r="A289" t="s">
        <v>8219</v>
      </c>
      <c r="B289">
        <v>20</v>
      </c>
      <c r="D289" t="s">
        <v>8221</v>
      </c>
      <c r="E289">
        <v>456</v>
      </c>
    </row>
    <row r="290" spans="1:5" x14ac:dyDescent="0.25">
      <c r="A290" t="s">
        <v>8219</v>
      </c>
      <c r="B290">
        <v>20</v>
      </c>
      <c r="D290" t="s">
        <v>8221</v>
      </c>
      <c r="E290">
        <v>369</v>
      </c>
    </row>
    <row r="291" spans="1:5" x14ac:dyDescent="0.25">
      <c r="A291" t="s">
        <v>8219</v>
      </c>
      <c r="B291">
        <v>20</v>
      </c>
      <c r="D291" t="s">
        <v>8221</v>
      </c>
      <c r="E291">
        <v>2</v>
      </c>
    </row>
    <row r="292" spans="1:5" x14ac:dyDescent="0.25">
      <c r="A292" t="s">
        <v>8219</v>
      </c>
      <c r="B292">
        <v>20</v>
      </c>
      <c r="D292" t="s">
        <v>8221</v>
      </c>
      <c r="E292">
        <v>0</v>
      </c>
    </row>
    <row r="293" spans="1:5" x14ac:dyDescent="0.25">
      <c r="A293" t="s">
        <v>8219</v>
      </c>
      <c r="B293">
        <v>20</v>
      </c>
      <c r="D293" t="s">
        <v>8221</v>
      </c>
      <c r="E293">
        <v>338</v>
      </c>
    </row>
    <row r="294" spans="1:5" x14ac:dyDescent="0.25">
      <c r="A294" t="s">
        <v>8219</v>
      </c>
      <c r="B294">
        <v>20</v>
      </c>
      <c r="D294" t="s">
        <v>8221</v>
      </c>
      <c r="E294">
        <v>4</v>
      </c>
    </row>
    <row r="295" spans="1:5" x14ac:dyDescent="0.25">
      <c r="A295" t="s">
        <v>8219</v>
      </c>
      <c r="B295">
        <v>20</v>
      </c>
      <c r="D295" t="s">
        <v>8221</v>
      </c>
      <c r="E295">
        <v>1</v>
      </c>
    </row>
    <row r="296" spans="1:5" x14ac:dyDescent="0.25">
      <c r="A296" t="s">
        <v>8219</v>
      </c>
      <c r="B296">
        <v>20</v>
      </c>
      <c r="D296" t="s">
        <v>8221</v>
      </c>
      <c r="E296">
        <v>28</v>
      </c>
    </row>
    <row r="297" spans="1:5" x14ac:dyDescent="0.25">
      <c r="A297" t="s">
        <v>8219</v>
      </c>
      <c r="B297">
        <v>20</v>
      </c>
      <c r="D297" t="s">
        <v>8221</v>
      </c>
      <c r="E297">
        <v>12</v>
      </c>
    </row>
    <row r="298" spans="1:5" x14ac:dyDescent="0.25">
      <c r="A298" t="s">
        <v>8219</v>
      </c>
      <c r="B298">
        <v>20</v>
      </c>
      <c r="D298" t="s">
        <v>8221</v>
      </c>
      <c r="E298">
        <v>16</v>
      </c>
    </row>
    <row r="299" spans="1:5" x14ac:dyDescent="0.25">
      <c r="A299" t="s">
        <v>8219</v>
      </c>
      <c r="B299">
        <v>20</v>
      </c>
      <c r="D299" t="s">
        <v>8221</v>
      </c>
      <c r="E299">
        <v>4</v>
      </c>
    </row>
    <row r="300" spans="1:5" x14ac:dyDescent="0.25">
      <c r="A300" t="s">
        <v>8219</v>
      </c>
      <c r="B300">
        <v>20</v>
      </c>
      <c r="D300" t="s">
        <v>8221</v>
      </c>
      <c r="E300">
        <v>4</v>
      </c>
    </row>
    <row r="301" spans="1:5" x14ac:dyDescent="0.25">
      <c r="A301" t="s">
        <v>8219</v>
      </c>
      <c r="B301">
        <v>20</v>
      </c>
      <c r="D301" t="s">
        <v>8221</v>
      </c>
      <c r="E301">
        <v>10</v>
      </c>
    </row>
    <row r="302" spans="1:5" x14ac:dyDescent="0.25">
      <c r="A302" t="s">
        <v>8219</v>
      </c>
      <c r="B302">
        <v>20</v>
      </c>
      <c r="D302" t="s">
        <v>8221</v>
      </c>
      <c r="E302">
        <v>0</v>
      </c>
    </row>
    <row r="303" spans="1:5" x14ac:dyDescent="0.25">
      <c r="A303" t="s">
        <v>8219</v>
      </c>
      <c r="B303">
        <v>20</v>
      </c>
      <c r="D303" t="s">
        <v>8221</v>
      </c>
      <c r="E303">
        <v>6</v>
      </c>
    </row>
    <row r="304" spans="1:5" x14ac:dyDescent="0.25">
      <c r="A304" t="s">
        <v>8219</v>
      </c>
      <c r="B304">
        <v>20</v>
      </c>
      <c r="D304" t="s">
        <v>8221</v>
      </c>
      <c r="E304">
        <v>0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0</v>
      </c>
    </row>
    <row r="307" spans="1:5" x14ac:dyDescent="0.25">
      <c r="A307" t="s">
        <v>8219</v>
      </c>
      <c r="B307">
        <v>20</v>
      </c>
      <c r="D307" t="s">
        <v>8221</v>
      </c>
      <c r="E307">
        <v>44</v>
      </c>
    </row>
    <row r="308" spans="1:5" x14ac:dyDescent="0.25">
      <c r="A308" t="s">
        <v>8219</v>
      </c>
      <c r="B308">
        <v>20</v>
      </c>
      <c r="D308" t="s">
        <v>8221</v>
      </c>
      <c r="E308">
        <v>0</v>
      </c>
    </row>
    <row r="309" spans="1:5" x14ac:dyDescent="0.25">
      <c r="A309" t="s">
        <v>8219</v>
      </c>
      <c r="B309">
        <v>20</v>
      </c>
      <c r="D309" t="s">
        <v>8221</v>
      </c>
      <c r="E309">
        <v>3</v>
      </c>
    </row>
    <row r="310" spans="1:5" x14ac:dyDescent="0.25">
      <c r="A310" t="s">
        <v>8219</v>
      </c>
      <c r="B310">
        <v>20</v>
      </c>
      <c r="D310" t="s">
        <v>8221</v>
      </c>
      <c r="E310">
        <v>0</v>
      </c>
    </row>
    <row r="311" spans="1:5" x14ac:dyDescent="0.25">
      <c r="A311" t="s">
        <v>8219</v>
      </c>
      <c r="B311">
        <v>20</v>
      </c>
      <c r="D311" t="s">
        <v>8221</v>
      </c>
      <c r="E311">
        <v>52</v>
      </c>
    </row>
    <row r="312" spans="1:5" x14ac:dyDescent="0.25">
      <c r="A312" t="s">
        <v>8219</v>
      </c>
      <c r="B312">
        <v>20</v>
      </c>
      <c r="D312" t="s">
        <v>8221</v>
      </c>
      <c r="E312">
        <v>0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2</v>
      </c>
    </row>
    <row r="316" spans="1:5" x14ac:dyDescent="0.25">
      <c r="A316" t="s">
        <v>8219</v>
      </c>
      <c r="B316">
        <v>20</v>
      </c>
      <c r="D316" t="s">
        <v>8221</v>
      </c>
      <c r="E316">
        <v>9</v>
      </c>
    </row>
    <row r="317" spans="1:5" x14ac:dyDescent="0.25">
      <c r="A317" t="s">
        <v>8219</v>
      </c>
      <c r="B317">
        <v>20</v>
      </c>
      <c r="D317" t="s">
        <v>8221</v>
      </c>
      <c r="E317">
        <v>5</v>
      </c>
    </row>
    <row r="318" spans="1:5" x14ac:dyDescent="0.25">
      <c r="A318" t="s">
        <v>8219</v>
      </c>
      <c r="B318">
        <v>20</v>
      </c>
      <c r="D318" t="s">
        <v>8221</v>
      </c>
      <c r="E318">
        <v>57</v>
      </c>
    </row>
    <row r="319" spans="1:5" x14ac:dyDescent="0.25">
      <c r="A319" t="s">
        <v>8219</v>
      </c>
      <c r="B319">
        <v>21</v>
      </c>
      <c r="D319" t="s">
        <v>8221</v>
      </c>
      <c r="E319">
        <v>3</v>
      </c>
    </row>
    <row r="320" spans="1:5" x14ac:dyDescent="0.25">
      <c r="A320" t="s">
        <v>8219</v>
      </c>
      <c r="B320">
        <v>21</v>
      </c>
      <c r="D320" t="s">
        <v>8221</v>
      </c>
      <c r="E320">
        <v>1</v>
      </c>
    </row>
    <row r="321" spans="1:5" x14ac:dyDescent="0.25">
      <c r="A321" t="s">
        <v>8219</v>
      </c>
      <c r="B321">
        <v>21</v>
      </c>
      <c r="D321" t="s">
        <v>8221</v>
      </c>
      <c r="E321">
        <v>6</v>
      </c>
    </row>
    <row r="322" spans="1:5" x14ac:dyDescent="0.25">
      <c r="A322" t="s">
        <v>8219</v>
      </c>
      <c r="B322">
        <v>21</v>
      </c>
      <c r="D322" t="s">
        <v>8221</v>
      </c>
      <c r="E322">
        <v>48</v>
      </c>
    </row>
    <row r="323" spans="1:5" x14ac:dyDescent="0.25">
      <c r="A323" t="s">
        <v>8219</v>
      </c>
      <c r="B323">
        <v>21</v>
      </c>
      <c r="D323" t="s">
        <v>8221</v>
      </c>
      <c r="E323">
        <v>2</v>
      </c>
    </row>
    <row r="324" spans="1:5" x14ac:dyDescent="0.25">
      <c r="A324" t="s">
        <v>8219</v>
      </c>
      <c r="B324">
        <v>21</v>
      </c>
      <c r="D324" t="s">
        <v>8221</v>
      </c>
      <c r="E324">
        <v>4</v>
      </c>
    </row>
    <row r="325" spans="1:5" x14ac:dyDescent="0.25">
      <c r="A325" t="s">
        <v>8219</v>
      </c>
      <c r="B325">
        <v>21</v>
      </c>
      <c r="D325" t="s">
        <v>8221</v>
      </c>
      <c r="E325">
        <v>5</v>
      </c>
    </row>
    <row r="326" spans="1:5" x14ac:dyDescent="0.25">
      <c r="A326" t="s">
        <v>8219</v>
      </c>
      <c r="B326">
        <v>21</v>
      </c>
      <c r="D326" t="s">
        <v>8221</v>
      </c>
      <c r="E326">
        <v>79</v>
      </c>
    </row>
    <row r="327" spans="1:5" x14ac:dyDescent="0.25">
      <c r="A327" t="s">
        <v>8219</v>
      </c>
      <c r="B327">
        <v>21</v>
      </c>
      <c r="D327" t="s">
        <v>8221</v>
      </c>
      <c r="E327">
        <v>2</v>
      </c>
    </row>
    <row r="328" spans="1:5" x14ac:dyDescent="0.25">
      <c r="A328" t="s">
        <v>8219</v>
      </c>
      <c r="B328">
        <v>21</v>
      </c>
      <c r="D328" t="s">
        <v>8221</v>
      </c>
      <c r="E328">
        <v>11</v>
      </c>
    </row>
    <row r="329" spans="1:5" x14ac:dyDescent="0.25">
      <c r="A329" t="s">
        <v>8219</v>
      </c>
      <c r="B329">
        <v>21</v>
      </c>
      <c r="D329" t="s">
        <v>8221</v>
      </c>
      <c r="E329">
        <v>11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3</v>
      </c>
    </row>
    <row r="332" spans="1:5" x14ac:dyDescent="0.25">
      <c r="A332" t="s">
        <v>8219</v>
      </c>
      <c r="B332">
        <v>21</v>
      </c>
      <c r="D332" t="s">
        <v>8221</v>
      </c>
      <c r="E332">
        <v>5</v>
      </c>
    </row>
    <row r="333" spans="1:5" x14ac:dyDescent="0.25">
      <c r="A333" t="s">
        <v>8219</v>
      </c>
      <c r="B333">
        <v>21</v>
      </c>
      <c r="D333" t="s">
        <v>8221</v>
      </c>
      <c r="E333">
        <v>12</v>
      </c>
    </row>
    <row r="334" spans="1:5" x14ac:dyDescent="0.25">
      <c r="A334" t="s">
        <v>8219</v>
      </c>
      <c r="B334">
        <v>21</v>
      </c>
      <c r="D334" t="s">
        <v>8221</v>
      </c>
      <c r="E334">
        <v>2</v>
      </c>
    </row>
    <row r="335" spans="1:5" x14ac:dyDescent="0.25">
      <c r="A335" t="s">
        <v>8219</v>
      </c>
      <c r="B335">
        <v>21</v>
      </c>
      <c r="D335" t="s">
        <v>8221</v>
      </c>
      <c r="E335">
        <v>5</v>
      </c>
    </row>
    <row r="336" spans="1:5" x14ac:dyDescent="0.25">
      <c r="A336" t="s">
        <v>8219</v>
      </c>
      <c r="B336">
        <v>21</v>
      </c>
      <c r="D336" t="s">
        <v>8221</v>
      </c>
      <c r="E336">
        <v>21</v>
      </c>
    </row>
    <row r="337" spans="1:5" x14ac:dyDescent="0.25">
      <c r="A337" t="s">
        <v>8219</v>
      </c>
      <c r="B337">
        <v>21</v>
      </c>
      <c r="D337" t="s">
        <v>8221</v>
      </c>
      <c r="E337">
        <v>0</v>
      </c>
    </row>
    <row r="338" spans="1:5" x14ac:dyDescent="0.25">
      <c r="A338" t="s">
        <v>8219</v>
      </c>
      <c r="B338">
        <v>21</v>
      </c>
      <c r="D338" t="s">
        <v>8221</v>
      </c>
      <c r="E338">
        <v>45</v>
      </c>
    </row>
    <row r="339" spans="1:5" x14ac:dyDescent="0.25">
      <c r="A339" t="s">
        <v>8219</v>
      </c>
      <c r="B339">
        <v>21</v>
      </c>
      <c r="D339" t="s">
        <v>8221</v>
      </c>
      <c r="E339">
        <v>29</v>
      </c>
    </row>
    <row r="340" spans="1:5" x14ac:dyDescent="0.25">
      <c r="A340" t="s">
        <v>8219</v>
      </c>
      <c r="B340">
        <v>21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21</v>
      </c>
      <c r="D342" t="s">
        <v>8221</v>
      </c>
      <c r="E342">
        <v>8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14</v>
      </c>
    </row>
    <row r="345" spans="1:5" x14ac:dyDescent="0.25">
      <c r="A345" t="s">
        <v>8219</v>
      </c>
      <c r="B345">
        <v>21</v>
      </c>
      <c r="D345" t="s">
        <v>8221</v>
      </c>
      <c r="E345">
        <v>24</v>
      </c>
    </row>
    <row r="346" spans="1:5" x14ac:dyDescent="0.25">
      <c r="A346" t="s">
        <v>8219</v>
      </c>
      <c r="B346">
        <v>21</v>
      </c>
      <c r="D346" t="s">
        <v>8221</v>
      </c>
      <c r="E346">
        <v>2</v>
      </c>
    </row>
    <row r="347" spans="1:5" x14ac:dyDescent="0.25">
      <c r="A347" t="s">
        <v>8219</v>
      </c>
      <c r="B347">
        <v>22</v>
      </c>
      <c r="D347" t="s">
        <v>8221</v>
      </c>
      <c r="E347">
        <v>21</v>
      </c>
    </row>
    <row r="348" spans="1:5" x14ac:dyDescent="0.25">
      <c r="A348" t="s">
        <v>8219</v>
      </c>
      <c r="B348">
        <v>22</v>
      </c>
      <c r="D348" t="s">
        <v>8221</v>
      </c>
      <c r="E348">
        <v>7</v>
      </c>
    </row>
    <row r="349" spans="1:5" x14ac:dyDescent="0.25">
      <c r="A349" t="s">
        <v>8219</v>
      </c>
      <c r="B349">
        <v>22</v>
      </c>
      <c r="D349" t="s">
        <v>8221</v>
      </c>
      <c r="E349">
        <v>0</v>
      </c>
    </row>
    <row r="350" spans="1:5" x14ac:dyDescent="0.25">
      <c r="A350" t="s">
        <v>8219</v>
      </c>
      <c r="B350">
        <v>22</v>
      </c>
      <c r="D350" t="s">
        <v>8221</v>
      </c>
      <c r="E350">
        <v>4</v>
      </c>
    </row>
    <row r="351" spans="1:5" x14ac:dyDescent="0.25">
      <c r="A351" t="s">
        <v>8219</v>
      </c>
      <c r="B351">
        <v>22</v>
      </c>
      <c r="D351" t="s">
        <v>8221</v>
      </c>
      <c r="E351">
        <v>32</v>
      </c>
    </row>
    <row r="352" spans="1:5" x14ac:dyDescent="0.25">
      <c r="A352" t="s">
        <v>8219</v>
      </c>
      <c r="B352">
        <v>22</v>
      </c>
      <c r="D352" t="s">
        <v>8221</v>
      </c>
      <c r="E352">
        <v>4</v>
      </c>
    </row>
    <row r="353" spans="1:5" x14ac:dyDescent="0.25">
      <c r="A353" t="s">
        <v>8219</v>
      </c>
      <c r="B353">
        <v>22</v>
      </c>
      <c r="D353" t="s">
        <v>8221</v>
      </c>
      <c r="E353">
        <v>9</v>
      </c>
    </row>
    <row r="354" spans="1:5" x14ac:dyDescent="0.25">
      <c r="A354" t="s">
        <v>8219</v>
      </c>
      <c r="B354">
        <v>22</v>
      </c>
      <c r="D354" t="s">
        <v>8221</v>
      </c>
      <c r="E354">
        <v>17</v>
      </c>
    </row>
    <row r="355" spans="1:5" x14ac:dyDescent="0.25">
      <c r="A355" t="s">
        <v>8219</v>
      </c>
      <c r="B355">
        <v>22</v>
      </c>
      <c r="D355" t="s">
        <v>8221</v>
      </c>
      <c r="E355">
        <v>5</v>
      </c>
    </row>
    <row r="356" spans="1:5" x14ac:dyDescent="0.25">
      <c r="A356" t="s">
        <v>8219</v>
      </c>
      <c r="B356">
        <v>22</v>
      </c>
      <c r="D356" t="s">
        <v>8221</v>
      </c>
      <c r="E356">
        <v>53</v>
      </c>
    </row>
    <row r="357" spans="1:5" x14ac:dyDescent="0.25">
      <c r="A357" t="s">
        <v>8219</v>
      </c>
      <c r="B357">
        <v>22</v>
      </c>
      <c r="D357" t="s">
        <v>8221</v>
      </c>
      <c r="E357">
        <v>7</v>
      </c>
    </row>
    <row r="358" spans="1:5" x14ac:dyDescent="0.25">
      <c r="A358" t="s">
        <v>8219</v>
      </c>
      <c r="B358">
        <v>22</v>
      </c>
      <c r="D358" t="s">
        <v>8221</v>
      </c>
      <c r="E358">
        <v>72</v>
      </c>
    </row>
    <row r="359" spans="1:5" x14ac:dyDescent="0.25">
      <c r="A359" t="s">
        <v>8219</v>
      </c>
      <c r="B359">
        <v>22</v>
      </c>
      <c r="D359" t="s">
        <v>8221</v>
      </c>
      <c r="E359">
        <v>0</v>
      </c>
    </row>
    <row r="360" spans="1:5" x14ac:dyDescent="0.25">
      <c r="A360" t="s">
        <v>8219</v>
      </c>
      <c r="B360">
        <v>22</v>
      </c>
      <c r="D360" t="s">
        <v>8221</v>
      </c>
      <c r="E360">
        <v>2</v>
      </c>
    </row>
    <row r="361" spans="1:5" x14ac:dyDescent="0.25">
      <c r="A361" t="s">
        <v>8219</v>
      </c>
      <c r="B361">
        <v>22</v>
      </c>
      <c r="D361" t="s">
        <v>8221</v>
      </c>
      <c r="E361">
        <v>8</v>
      </c>
    </row>
    <row r="362" spans="1:5" x14ac:dyDescent="0.25">
      <c r="A362" t="s">
        <v>8219</v>
      </c>
      <c r="B362">
        <v>22</v>
      </c>
      <c r="D362" t="s">
        <v>8221</v>
      </c>
      <c r="E362">
        <v>2</v>
      </c>
    </row>
    <row r="363" spans="1:5" x14ac:dyDescent="0.25">
      <c r="A363" t="s">
        <v>8219</v>
      </c>
      <c r="B363">
        <v>22</v>
      </c>
      <c r="D363" t="s">
        <v>8221</v>
      </c>
      <c r="E363">
        <v>0</v>
      </c>
    </row>
    <row r="364" spans="1:5" x14ac:dyDescent="0.25">
      <c r="A364" t="s">
        <v>8219</v>
      </c>
      <c r="B364">
        <v>22</v>
      </c>
      <c r="D364" t="s">
        <v>8221</v>
      </c>
      <c r="E364">
        <v>3</v>
      </c>
    </row>
    <row r="365" spans="1:5" x14ac:dyDescent="0.25">
      <c r="A365" t="s">
        <v>8219</v>
      </c>
      <c r="B365">
        <v>23</v>
      </c>
      <c r="D365" t="s">
        <v>8221</v>
      </c>
      <c r="E365">
        <v>4</v>
      </c>
    </row>
    <row r="366" spans="1:5" x14ac:dyDescent="0.25">
      <c r="A366" t="s">
        <v>8219</v>
      </c>
      <c r="B366">
        <v>23</v>
      </c>
      <c r="D366" t="s">
        <v>8221</v>
      </c>
      <c r="E366">
        <v>3</v>
      </c>
    </row>
    <row r="367" spans="1:5" x14ac:dyDescent="0.25">
      <c r="A367" t="s">
        <v>8219</v>
      </c>
      <c r="B367">
        <v>23</v>
      </c>
      <c r="D367" t="s">
        <v>8221</v>
      </c>
      <c r="E367">
        <v>6</v>
      </c>
    </row>
    <row r="368" spans="1:5" x14ac:dyDescent="0.25">
      <c r="A368" t="s">
        <v>8219</v>
      </c>
      <c r="B368">
        <v>23</v>
      </c>
      <c r="D368" t="s">
        <v>8221</v>
      </c>
      <c r="E368">
        <v>0</v>
      </c>
    </row>
    <row r="369" spans="1:5" x14ac:dyDescent="0.25">
      <c r="A369" t="s">
        <v>8219</v>
      </c>
      <c r="B369">
        <v>23</v>
      </c>
      <c r="D369" t="s">
        <v>8221</v>
      </c>
      <c r="E369">
        <v>0</v>
      </c>
    </row>
    <row r="370" spans="1:5" x14ac:dyDescent="0.25">
      <c r="A370" t="s">
        <v>8219</v>
      </c>
      <c r="B370">
        <v>23</v>
      </c>
      <c r="D370" t="s">
        <v>8221</v>
      </c>
      <c r="E370">
        <v>0</v>
      </c>
    </row>
    <row r="371" spans="1:5" x14ac:dyDescent="0.25">
      <c r="A371" t="s">
        <v>8219</v>
      </c>
      <c r="B371">
        <v>23</v>
      </c>
      <c r="D371" t="s">
        <v>8221</v>
      </c>
      <c r="E371">
        <v>8</v>
      </c>
    </row>
    <row r="372" spans="1:5" x14ac:dyDescent="0.25">
      <c r="A372" t="s">
        <v>8219</v>
      </c>
      <c r="B372">
        <v>23</v>
      </c>
      <c r="D372" t="s">
        <v>8221</v>
      </c>
      <c r="E372">
        <v>5</v>
      </c>
    </row>
    <row r="373" spans="1:5" x14ac:dyDescent="0.25">
      <c r="A373" t="s">
        <v>8219</v>
      </c>
      <c r="B373">
        <v>23</v>
      </c>
      <c r="D373" t="s">
        <v>8221</v>
      </c>
      <c r="E373">
        <v>0</v>
      </c>
    </row>
    <row r="374" spans="1:5" x14ac:dyDescent="0.25">
      <c r="A374" t="s">
        <v>8219</v>
      </c>
      <c r="B374">
        <v>23</v>
      </c>
      <c r="D374" t="s">
        <v>8221</v>
      </c>
      <c r="E374">
        <v>2</v>
      </c>
    </row>
    <row r="375" spans="1:5" x14ac:dyDescent="0.25">
      <c r="A375" t="s">
        <v>8219</v>
      </c>
      <c r="B375">
        <v>23</v>
      </c>
      <c r="D375" t="s">
        <v>8221</v>
      </c>
      <c r="E375">
        <v>24</v>
      </c>
    </row>
    <row r="376" spans="1:5" x14ac:dyDescent="0.25">
      <c r="A376" t="s">
        <v>8219</v>
      </c>
      <c r="B376">
        <v>23</v>
      </c>
      <c r="D376" t="s">
        <v>8221</v>
      </c>
      <c r="E376">
        <v>0</v>
      </c>
    </row>
    <row r="377" spans="1:5" x14ac:dyDescent="0.25">
      <c r="A377" t="s">
        <v>8219</v>
      </c>
      <c r="B377">
        <v>23</v>
      </c>
      <c r="D377" t="s">
        <v>8221</v>
      </c>
      <c r="E377">
        <v>9</v>
      </c>
    </row>
    <row r="378" spans="1:5" x14ac:dyDescent="0.25">
      <c r="A378" t="s">
        <v>8219</v>
      </c>
      <c r="B378">
        <v>23</v>
      </c>
      <c r="D378" t="s">
        <v>8221</v>
      </c>
      <c r="E378">
        <v>0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10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0</v>
      </c>
    </row>
    <row r="383" spans="1:5" x14ac:dyDescent="0.25">
      <c r="A383" t="s">
        <v>8219</v>
      </c>
      <c r="B383">
        <v>23</v>
      </c>
      <c r="D383" t="s">
        <v>8221</v>
      </c>
      <c r="E383">
        <v>20</v>
      </c>
    </row>
    <row r="384" spans="1:5" x14ac:dyDescent="0.25">
      <c r="A384" t="s">
        <v>8219</v>
      </c>
      <c r="B384">
        <v>23</v>
      </c>
      <c r="D384" t="s">
        <v>8221</v>
      </c>
      <c r="E384">
        <v>30</v>
      </c>
    </row>
    <row r="385" spans="1:5" x14ac:dyDescent="0.25">
      <c r="A385" t="s">
        <v>8219</v>
      </c>
      <c r="B385">
        <v>23</v>
      </c>
      <c r="D385" t="s">
        <v>8221</v>
      </c>
      <c r="E385">
        <v>6</v>
      </c>
    </row>
    <row r="386" spans="1:5" x14ac:dyDescent="0.25">
      <c r="A386" t="s">
        <v>8219</v>
      </c>
      <c r="B386">
        <v>23</v>
      </c>
      <c r="D386" t="s">
        <v>8221</v>
      </c>
      <c r="E386">
        <v>15</v>
      </c>
    </row>
    <row r="387" spans="1:5" x14ac:dyDescent="0.25">
      <c r="A387" t="s">
        <v>8219</v>
      </c>
      <c r="B387">
        <v>23</v>
      </c>
      <c r="D387" t="s">
        <v>8221</v>
      </c>
      <c r="E387">
        <v>5</v>
      </c>
    </row>
    <row r="388" spans="1:5" x14ac:dyDescent="0.25">
      <c r="A388" t="s">
        <v>8219</v>
      </c>
      <c r="B388">
        <v>23</v>
      </c>
      <c r="D388" t="s">
        <v>8221</v>
      </c>
      <c r="E388">
        <v>0</v>
      </c>
    </row>
    <row r="389" spans="1:5" x14ac:dyDescent="0.25">
      <c r="A389" t="s">
        <v>8219</v>
      </c>
      <c r="B389">
        <v>24</v>
      </c>
      <c r="D389" t="s">
        <v>8221</v>
      </c>
      <c r="E389">
        <v>0</v>
      </c>
    </row>
    <row r="390" spans="1:5" x14ac:dyDescent="0.25">
      <c r="A390" t="s">
        <v>8219</v>
      </c>
      <c r="B390">
        <v>24</v>
      </c>
      <c r="D390" t="s">
        <v>8221</v>
      </c>
      <c r="E390">
        <v>28</v>
      </c>
    </row>
    <row r="391" spans="1:5" x14ac:dyDescent="0.25">
      <c r="A391" t="s">
        <v>8219</v>
      </c>
      <c r="B391">
        <v>24</v>
      </c>
      <c r="D391" t="s">
        <v>8221</v>
      </c>
      <c r="E391">
        <v>0</v>
      </c>
    </row>
    <row r="392" spans="1:5" x14ac:dyDescent="0.25">
      <c r="A392" t="s">
        <v>8219</v>
      </c>
      <c r="B392">
        <v>24</v>
      </c>
      <c r="D392" t="s">
        <v>8221</v>
      </c>
      <c r="E392">
        <v>5</v>
      </c>
    </row>
    <row r="393" spans="1:5" x14ac:dyDescent="0.25">
      <c r="A393" t="s">
        <v>8219</v>
      </c>
      <c r="B393">
        <v>24</v>
      </c>
      <c r="D393" t="s">
        <v>8221</v>
      </c>
      <c r="E393">
        <v>7</v>
      </c>
    </row>
    <row r="394" spans="1:5" x14ac:dyDescent="0.25">
      <c r="A394" t="s">
        <v>8219</v>
      </c>
      <c r="B394">
        <v>24</v>
      </c>
      <c r="D394" t="s">
        <v>8221</v>
      </c>
      <c r="E394">
        <v>30</v>
      </c>
    </row>
    <row r="395" spans="1:5" x14ac:dyDescent="0.25">
      <c r="A395" t="s">
        <v>8219</v>
      </c>
      <c r="B395">
        <v>24</v>
      </c>
      <c r="D395" t="s">
        <v>8221</v>
      </c>
      <c r="E395">
        <v>2</v>
      </c>
    </row>
    <row r="396" spans="1:5" x14ac:dyDescent="0.25">
      <c r="A396" t="s">
        <v>8219</v>
      </c>
      <c r="B396">
        <v>24</v>
      </c>
      <c r="D396" t="s">
        <v>8221</v>
      </c>
      <c r="E396">
        <v>30</v>
      </c>
    </row>
    <row r="397" spans="1:5" x14ac:dyDescent="0.25">
      <c r="A397" t="s">
        <v>8219</v>
      </c>
      <c r="B397">
        <v>24</v>
      </c>
      <c r="D397" t="s">
        <v>8221</v>
      </c>
      <c r="E397">
        <v>2</v>
      </c>
    </row>
    <row r="398" spans="1:5" x14ac:dyDescent="0.25">
      <c r="A398" t="s">
        <v>8219</v>
      </c>
      <c r="B398">
        <v>24</v>
      </c>
      <c r="D398" t="s">
        <v>8221</v>
      </c>
      <c r="E398">
        <v>0</v>
      </c>
    </row>
    <row r="399" spans="1:5" x14ac:dyDescent="0.25">
      <c r="A399" t="s">
        <v>8219</v>
      </c>
      <c r="B399">
        <v>24</v>
      </c>
      <c r="D399" t="s">
        <v>8221</v>
      </c>
      <c r="E399">
        <v>2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2</v>
      </c>
    </row>
    <row r="402" spans="1:5" x14ac:dyDescent="0.25">
      <c r="A402" t="s">
        <v>8219</v>
      </c>
      <c r="B402">
        <v>24</v>
      </c>
      <c r="D402" t="s">
        <v>8221</v>
      </c>
      <c r="E402">
        <v>14</v>
      </c>
    </row>
    <row r="403" spans="1:5" x14ac:dyDescent="0.25">
      <c r="A403" t="s">
        <v>8219</v>
      </c>
      <c r="B403">
        <v>24</v>
      </c>
      <c r="D403" t="s">
        <v>8221</v>
      </c>
      <c r="E403">
        <v>31</v>
      </c>
    </row>
    <row r="404" spans="1:5" x14ac:dyDescent="0.25">
      <c r="A404" t="s">
        <v>8219</v>
      </c>
      <c r="B404">
        <v>24</v>
      </c>
      <c r="D404" t="s">
        <v>8221</v>
      </c>
      <c r="E404">
        <v>16</v>
      </c>
    </row>
    <row r="405" spans="1:5" x14ac:dyDescent="0.25">
      <c r="A405" t="s">
        <v>8219</v>
      </c>
      <c r="B405">
        <v>24</v>
      </c>
      <c r="D405" t="s">
        <v>8221</v>
      </c>
      <c r="E405">
        <v>12</v>
      </c>
    </row>
    <row r="406" spans="1:5" x14ac:dyDescent="0.25">
      <c r="A406" t="s">
        <v>8219</v>
      </c>
      <c r="B406">
        <v>24</v>
      </c>
      <c r="D406" t="s">
        <v>8221</v>
      </c>
      <c r="E406">
        <v>96</v>
      </c>
    </row>
    <row r="407" spans="1:5" x14ac:dyDescent="0.25">
      <c r="A407" t="s">
        <v>8219</v>
      </c>
      <c r="B407">
        <v>24</v>
      </c>
      <c r="D407" t="s">
        <v>8221</v>
      </c>
      <c r="E407">
        <v>16</v>
      </c>
    </row>
    <row r="408" spans="1:5" x14ac:dyDescent="0.25">
      <c r="A408" t="s">
        <v>8219</v>
      </c>
      <c r="B408">
        <v>25</v>
      </c>
      <c r="D408" t="s">
        <v>8221</v>
      </c>
      <c r="E408">
        <v>5</v>
      </c>
    </row>
    <row r="409" spans="1:5" x14ac:dyDescent="0.25">
      <c r="A409" t="s">
        <v>8219</v>
      </c>
      <c r="B409">
        <v>25</v>
      </c>
      <c r="D409" t="s">
        <v>8221</v>
      </c>
      <c r="E409">
        <v>0</v>
      </c>
    </row>
    <row r="410" spans="1:5" x14ac:dyDescent="0.25">
      <c r="A410" t="s">
        <v>8219</v>
      </c>
      <c r="B410">
        <v>25</v>
      </c>
      <c r="D410" t="s">
        <v>8221</v>
      </c>
      <c r="E410">
        <v>8</v>
      </c>
    </row>
    <row r="411" spans="1:5" x14ac:dyDescent="0.25">
      <c r="A411" t="s">
        <v>8219</v>
      </c>
      <c r="B411">
        <v>25</v>
      </c>
      <c r="D411" t="s">
        <v>8221</v>
      </c>
      <c r="E411">
        <v>7</v>
      </c>
    </row>
    <row r="412" spans="1:5" x14ac:dyDescent="0.25">
      <c r="A412" t="s">
        <v>8219</v>
      </c>
      <c r="B412">
        <v>25</v>
      </c>
      <c r="D412" t="s">
        <v>8221</v>
      </c>
      <c r="E412">
        <v>24</v>
      </c>
    </row>
    <row r="413" spans="1:5" x14ac:dyDescent="0.25">
      <c r="A413" t="s">
        <v>8219</v>
      </c>
      <c r="B413">
        <v>25</v>
      </c>
      <c r="D413" t="s">
        <v>8221</v>
      </c>
      <c r="E413">
        <v>121</v>
      </c>
    </row>
    <row r="414" spans="1:5" x14ac:dyDescent="0.25">
      <c r="A414" t="s">
        <v>8219</v>
      </c>
      <c r="B414">
        <v>25</v>
      </c>
      <c r="D414" t="s">
        <v>8221</v>
      </c>
      <c r="E414">
        <v>196</v>
      </c>
    </row>
    <row r="415" spans="1:5" x14ac:dyDescent="0.25">
      <c r="A415" t="s">
        <v>8219</v>
      </c>
      <c r="B415">
        <v>25</v>
      </c>
      <c r="D415" t="s">
        <v>8221</v>
      </c>
      <c r="E415">
        <v>5</v>
      </c>
    </row>
    <row r="416" spans="1:5" x14ac:dyDescent="0.25">
      <c r="A416" t="s">
        <v>8219</v>
      </c>
      <c r="B416">
        <v>25</v>
      </c>
      <c r="D416" t="s">
        <v>8221</v>
      </c>
      <c r="E416">
        <v>73</v>
      </c>
    </row>
    <row r="417" spans="1:5" x14ac:dyDescent="0.25">
      <c r="A417" t="s">
        <v>8219</v>
      </c>
      <c r="B417">
        <v>25</v>
      </c>
      <c r="D417" t="s">
        <v>8221</v>
      </c>
      <c r="E417">
        <v>93</v>
      </c>
    </row>
    <row r="418" spans="1:5" x14ac:dyDescent="0.25">
      <c r="A418" t="s">
        <v>8219</v>
      </c>
      <c r="B418">
        <v>25</v>
      </c>
      <c r="D418" t="s">
        <v>8221</v>
      </c>
      <c r="E418">
        <v>17</v>
      </c>
    </row>
    <row r="419" spans="1:5" x14ac:dyDescent="0.25">
      <c r="A419" t="s">
        <v>8219</v>
      </c>
      <c r="B419">
        <v>25</v>
      </c>
      <c r="D419" t="s">
        <v>8221</v>
      </c>
      <c r="E419">
        <v>7</v>
      </c>
    </row>
    <row r="420" spans="1:5" x14ac:dyDescent="0.25">
      <c r="A420" t="s">
        <v>8219</v>
      </c>
      <c r="B420">
        <v>25</v>
      </c>
      <c r="D420" t="s">
        <v>8221</v>
      </c>
      <c r="E420">
        <v>17</v>
      </c>
    </row>
    <row r="421" spans="1:5" x14ac:dyDescent="0.25">
      <c r="A421" t="s">
        <v>8219</v>
      </c>
      <c r="B421">
        <v>25</v>
      </c>
      <c r="D421" t="s">
        <v>8221</v>
      </c>
      <c r="E421">
        <v>171</v>
      </c>
    </row>
    <row r="422" spans="1:5" x14ac:dyDescent="0.25">
      <c r="A422" t="s">
        <v>8219</v>
      </c>
      <c r="B422">
        <v>25</v>
      </c>
      <c r="D422" t="s">
        <v>8221</v>
      </c>
      <c r="E422">
        <v>188</v>
      </c>
    </row>
    <row r="423" spans="1:5" x14ac:dyDescent="0.25">
      <c r="A423" t="s">
        <v>8219</v>
      </c>
      <c r="B423">
        <v>25</v>
      </c>
      <c r="D423" t="s">
        <v>8221</v>
      </c>
      <c r="E423">
        <v>110</v>
      </c>
    </row>
    <row r="424" spans="1:5" x14ac:dyDescent="0.25">
      <c r="A424" t="s">
        <v>8219</v>
      </c>
      <c r="B424">
        <v>25</v>
      </c>
      <c r="D424" t="s">
        <v>8221</v>
      </c>
      <c r="E424">
        <v>37</v>
      </c>
    </row>
    <row r="425" spans="1:5" x14ac:dyDescent="0.25">
      <c r="A425" t="s">
        <v>8219</v>
      </c>
      <c r="B425">
        <v>25</v>
      </c>
      <c r="D425" t="s">
        <v>8221</v>
      </c>
      <c r="E425">
        <v>9</v>
      </c>
    </row>
    <row r="426" spans="1:5" x14ac:dyDescent="0.25">
      <c r="A426" t="s">
        <v>8219</v>
      </c>
      <c r="B426">
        <v>25</v>
      </c>
      <c r="D426" t="s">
        <v>8221</v>
      </c>
      <c r="E426">
        <v>29</v>
      </c>
    </row>
    <row r="427" spans="1:5" x14ac:dyDescent="0.25">
      <c r="A427" t="s">
        <v>8219</v>
      </c>
      <c r="B427">
        <v>25</v>
      </c>
      <c r="D427" t="s">
        <v>8221</v>
      </c>
      <c r="E427">
        <v>6</v>
      </c>
    </row>
    <row r="428" spans="1:5" x14ac:dyDescent="0.25">
      <c r="A428" t="s">
        <v>8219</v>
      </c>
      <c r="B428">
        <v>25</v>
      </c>
      <c r="D428" t="s">
        <v>8221</v>
      </c>
      <c r="E428">
        <v>30</v>
      </c>
    </row>
    <row r="429" spans="1:5" x14ac:dyDescent="0.25">
      <c r="A429" t="s">
        <v>8219</v>
      </c>
      <c r="B429">
        <v>25</v>
      </c>
      <c r="D429" t="s">
        <v>8221</v>
      </c>
      <c r="E429">
        <v>81</v>
      </c>
    </row>
    <row r="430" spans="1:5" x14ac:dyDescent="0.25">
      <c r="A430" t="s">
        <v>8219</v>
      </c>
      <c r="B430">
        <v>25</v>
      </c>
      <c r="D430" t="s">
        <v>8221</v>
      </c>
      <c r="E430">
        <v>4</v>
      </c>
    </row>
    <row r="431" spans="1:5" x14ac:dyDescent="0.25">
      <c r="A431" t="s">
        <v>8219</v>
      </c>
      <c r="B431">
        <v>25</v>
      </c>
      <c r="D431" t="s">
        <v>8221</v>
      </c>
      <c r="E431">
        <v>11</v>
      </c>
    </row>
    <row r="432" spans="1:5" x14ac:dyDescent="0.25">
      <c r="A432" t="s">
        <v>8219</v>
      </c>
      <c r="B432">
        <v>25</v>
      </c>
      <c r="D432" t="s">
        <v>8221</v>
      </c>
      <c r="E432">
        <v>14</v>
      </c>
    </row>
    <row r="433" spans="1:5" x14ac:dyDescent="0.25">
      <c r="A433" t="s">
        <v>8219</v>
      </c>
      <c r="B433">
        <v>25</v>
      </c>
      <c r="D433" t="s">
        <v>8221</v>
      </c>
      <c r="E433">
        <v>5</v>
      </c>
    </row>
    <row r="434" spans="1:5" x14ac:dyDescent="0.25">
      <c r="A434" t="s">
        <v>8219</v>
      </c>
      <c r="B434">
        <v>25</v>
      </c>
      <c r="D434" t="s">
        <v>8221</v>
      </c>
      <c r="E434">
        <v>45</v>
      </c>
    </row>
    <row r="435" spans="1:5" x14ac:dyDescent="0.25">
      <c r="A435" t="s">
        <v>8219</v>
      </c>
      <c r="B435">
        <v>25</v>
      </c>
      <c r="D435" t="s">
        <v>8221</v>
      </c>
      <c r="E435">
        <v>8</v>
      </c>
    </row>
    <row r="436" spans="1:5" x14ac:dyDescent="0.25">
      <c r="A436" t="s">
        <v>8219</v>
      </c>
      <c r="B436">
        <v>25</v>
      </c>
      <c r="D436" t="s">
        <v>8221</v>
      </c>
      <c r="E436">
        <v>3</v>
      </c>
    </row>
    <row r="437" spans="1:5" x14ac:dyDescent="0.25">
      <c r="A437" t="s">
        <v>8219</v>
      </c>
      <c r="B437">
        <v>25</v>
      </c>
      <c r="D437" t="s">
        <v>8221</v>
      </c>
      <c r="E437">
        <v>24</v>
      </c>
    </row>
    <row r="438" spans="1:5" x14ac:dyDescent="0.25">
      <c r="A438" t="s">
        <v>8219</v>
      </c>
      <c r="B438">
        <v>25</v>
      </c>
      <c r="D438" t="s">
        <v>8221</v>
      </c>
      <c r="E438">
        <v>18</v>
      </c>
    </row>
    <row r="439" spans="1:5" x14ac:dyDescent="0.25">
      <c r="A439" t="s">
        <v>8219</v>
      </c>
      <c r="B439">
        <v>25</v>
      </c>
      <c r="D439" t="s">
        <v>8221</v>
      </c>
      <c r="E439">
        <v>12</v>
      </c>
    </row>
    <row r="440" spans="1:5" x14ac:dyDescent="0.25">
      <c r="A440" t="s">
        <v>8219</v>
      </c>
      <c r="B440">
        <v>26</v>
      </c>
      <c r="D440" t="s">
        <v>8221</v>
      </c>
      <c r="E440">
        <v>123</v>
      </c>
    </row>
    <row r="441" spans="1:5" x14ac:dyDescent="0.25">
      <c r="A441" t="s">
        <v>8219</v>
      </c>
      <c r="B441">
        <v>26</v>
      </c>
      <c r="D441" t="s">
        <v>8221</v>
      </c>
      <c r="E441">
        <v>96</v>
      </c>
    </row>
    <row r="442" spans="1:5" x14ac:dyDescent="0.25">
      <c r="A442" t="s">
        <v>8219</v>
      </c>
      <c r="B442">
        <v>26</v>
      </c>
      <c r="D442" t="s">
        <v>8221</v>
      </c>
      <c r="E442">
        <v>31</v>
      </c>
    </row>
    <row r="443" spans="1:5" x14ac:dyDescent="0.25">
      <c r="A443" t="s">
        <v>8219</v>
      </c>
      <c r="B443">
        <v>26</v>
      </c>
      <c r="D443" t="s">
        <v>8221</v>
      </c>
      <c r="E443">
        <v>4</v>
      </c>
    </row>
    <row r="444" spans="1:5" x14ac:dyDescent="0.25">
      <c r="A444" t="s">
        <v>8219</v>
      </c>
      <c r="B444">
        <v>26</v>
      </c>
      <c r="D444" t="s">
        <v>8221</v>
      </c>
      <c r="E444">
        <v>3</v>
      </c>
    </row>
    <row r="445" spans="1:5" x14ac:dyDescent="0.25">
      <c r="A445" t="s">
        <v>8219</v>
      </c>
      <c r="B445">
        <v>26</v>
      </c>
      <c r="D445" t="s">
        <v>8221</v>
      </c>
      <c r="E445">
        <v>179</v>
      </c>
    </row>
    <row r="446" spans="1:5" x14ac:dyDescent="0.25">
      <c r="A446" t="s">
        <v>8219</v>
      </c>
      <c r="B446">
        <v>26</v>
      </c>
      <c r="D446" t="s">
        <v>8221</v>
      </c>
      <c r="E446">
        <v>3</v>
      </c>
    </row>
    <row r="447" spans="1:5" x14ac:dyDescent="0.25">
      <c r="A447" t="s">
        <v>8219</v>
      </c>
      <c r="B447">
        <v>26</v>
      </c>
      <c r="D447" t="s">
        <v>8221</v>
      </c>
      <c r="E447">
        <v>23</v>
      </c>
    </row>
    <row r="448" spans="1:5" x14ac:dyDescent="0.25">
      <c r="A448" t="s">
        <v>8219</v>
      </c>
      <c r="B448">
        <v>26</v>
      </c>
      <c r="D448" t="s">
        <v>8221</v>
      </c>
      <c r="E448">
        <v>23</v>
      </c>
    </row>
    <row r="449" spans="1:5" x14ac:dyDescent="0.25">
      <c r="A449" t="s">
        <v>8219</v>
      </c>
      <c r="B449">
        <v>26</v>
      </c>
      <c r="D449" t="s">
        <v>8221</v>
      </c>
      <c r="E449">
        <v>41</v>
      </c>
    </row>
    <row r="450" spans="1:5" x14ac:dyDescent="0.25">
      <c r="A450" t="s">
        <v>8219</v>
      </c>
      <c r="B450">
        <v>26</v>
      </c>
      <c r="D450" t="s">
        <v>8221</v>
      </c>
      <c r="E450">
        <v>0</v>
      </c>
    </row>
    <row r="451" spans="1:5" x14ac:dyDescent="0.25">
      <c r="A451" t="s">
        <v>8219</v>
      </c>
      <c r="B451">
        <v>26</v>
      </c>
      <c r="D451" t="s">
        <v>8221</v>
      </c>
      <c r="E451">
        <v>32</v>
      </c>
    </row>
    <row r="452" spans="1:5" x14ac:dyDescent="0.25">
      <c r="A452" t="s">
        <v>8219</v>
      </c>
      <c r="B452">
        <v>26</v>
      </c>
      <c r="D452" t="s">
        <v>8221</v>
      </c>
      <c r="E452">
        <v>2</v>
      </c>
    </row>
    <row r="453" spans="1:5" x14ac:dyDescent="0.25">
      <c r="A453" t="s">
        <v>8219</v>
      </c>
      <c r="B453">
        <v>26</v>
      </c>
      <c r="D453" t="s">
        <v>8221</v>
      </c>
      <c r="E453">
        <v>7</v>
      </c>
    </row>
    <row r="454" spans="1:5" x14ac:dyDescent="0.25">
      <c r="A454" t="s">
        <v>8219</v>
      </c>
      <c r="B454">
        <v>26</v>
      </c>
      <c r="D454" t="s">
        <v>8221</v>
      </c>
      <c r="E454">
        <v>4</v>
      </c>
    </row>
    <row r="455" spans="1:5" x14ac:dyDescent="0.25">
      <c r="A455" t="s">
        <v>8219</v>
      </c>
      <c r="B455">
        <v>26</v>
      </c>
      <c r="D455" t="s">
        <v>8221</v>
      </c>
      <c r="E455">
        <v>196</v>
      </c>
    </row>
    <row r="456" spans="1:5" x14ac:dyDescent="0.25">
      <c r="A456" t="s">
        <v>8219</v>
      </c>
      <c r="B456">
        <v>26</v>
      </c>
      <c r="D456" t="s">
        <v>8221</v>
      </c>
      <c r="E456">
        <v>11</v>
      </c>
    </row>
    <row r="457" spans="1:5" x14ac:dyDescent="0.25">
      <c r="A457" t="s">
        <v>8219</v>
      </c>
      <c r="B457">
        <v>26</v>
      </c>
      <c r="D457" t="s">
        <v>8221</v>
      </c>
      <c r="E457">
        <v>9</v>
      </c>
    </row>
    <row r="458" spans="1:5" x14ac:dyDescent="0.25">
      <c r="A458" t="s">
        <v>8219</v>
      </c>
      <c r="B458">
        <v>26</v>
      </c>
      <c r="D458" t="s">
        <v>8221</v>
      </c>
      <c r="E458">
        <v>5</v>
      </c>
    </row>
    <row r="459" spans="1:5" x14ac:dyDescent="0.25">
      <c r="A459" t="s">
        <v>8219</v>
      </c>
      <c r="B459">
        <v>26</v>
      </c>
      <c r="D459" t="s">
        <v>8221</v>
      </c>
      <c r="E459">
        <v>8</v>
      </c>
    </row>
    <row r="460" spans="1:5" x14ac:dyDescent="0.25">
      <c r="A460" t="s">
        <v>8219</v>
      </c>
      <c r="B460">
        <v>26</v>
      </c>
      <c r="D460" t="s">
        <v>8221</v>
      </c>
      <c r="E460">
        <v>229</v>
      </c>
    </row>
    <row r="461" spans="1:5" x14ac:dyDescent="0.25">
      <c r="A461" t="s">
        <v>8219</v>
      </c>
      <c r="B461">
        <v>26</v>
      </c>
      <c r="D461" t="s">
        <v>8221</v>
      </c>
      <c r="E461">
        <v>40</v>
      </c>
    </row>
    <row r="462" spans="1:5" x14ac:dyDescent="0.25">
      <c r="A462" t="s">
        <v>8219</v>
      </c>
      <c r="B462">
        <v>26</v>
      </c>
      <c r="D462" t="s">
        <v>8221</v>
      </c>
      <c r="E462">
        <v>123</v>
      </c>
    </row>
    <row r="463" spans="1:5" x14ac:dyDescent="0.25">
      <c r="A463" t="s">
        <v>8219</v>
      </c>
      <c r="B463">
        <v>26</v>
      </c>
      <c r="D463" t="s">
        <v>8221</v>
      </c>
      <c r="E463">
        <v>5</v>
      </c>
    </row>
    <row r="464" spans="1:5" x14ac:dyDescent="0.25">
      <c r="A464" t="s">
        <v>8219</v>
      </c>
      <c r="B464">
        <v>26</v>
      </c>
      <c r="D464" t="s">
        <v>8221</v>
      </c>
      <c r="E464">
        <v>148</v>
      </c>
    </row>
    <row r="465" spans="1:5" x14ac:dyDescent="0.25">
      <c r="A465" t="s">
        <v>8219</v>
      </c>
      <c r="B465">
        <v>26</v>
      </c>
      <c r="D465" t="s">
        <v>8221</v>
      </c>
      <c r="E465">
        <v>10</v>
      </c>
    </row>
    <row r="466" spans="1:5" x14ac:dyDescent="0.25">
      <c r="A466" t="s">
        <v>8219</v>
      </c>
      <c r="B466">
        <v>26</v>
      </c>
      <c r="D466" t="s">
        <v>8221</v>
      </c>
      <c r="E466">
        <v>4</v>
      </c>
    </row>
    <row r="467" spans="1:5" x14ac:dyDescent="0.25">
      <c r="A467" t="s">
        <v>8219</v>
      </c>
      <c r="B467">
        <v>26</v>
      </c>
      <c r="D467" t="s">
        <v>8221</v>
      </c>
      <c r="E467">
        <v>21</v>
      </c>
    </row>
    <row r="468" spans="1:5" x14ac:dyDescent="0.25">
      <c r="A468" t="s">
        <v>8219</v>
      </c>
      <c r="B468">
        <v>27</v>
      </c>
      <c r="D468" t="s">
        <v>8221</v>
      </c>
      <c r="E468">
        <v>2</v>
      </c>
    </row>
    <row r="469" spans="1:5" x14ac:dyDescent="0.25">
      <c r="A469" t="s">
        <v>8219</v>
      </c>
      <c r="B469">
        <v>27</v>
      </c>
      <c r="D469" t="s">
        <v>8221</v>
      </c>
      <c r="E469">
        <v>0</v>
      </c>
    </row>
    <row r="470" spans="1:5" x14ac:dyDescent="0.25">
      <c r="A470" t="s">
        <v>8219</v>
      </c>
      <c r="B470">
        <v>27</v>
      </c>
      <c r="D470" t="s">
        <v>8221</v>
      </c>
      <c r="E470">
        <v>4</v>
      </c>
    </row>
    <row r="471" spans="1:5" x14ac:dyDescent="0.25">
      <c r="A471" t="s">
        <v>8219</v>
      </c>
      <c r="B471">
        <v>27</v>
      </c>
      <c r="D471" t="s">
        <v>8221</v>
      </c>
      <c r="E471">
        <v>1</v>
      </c>
    </row>
    <row r="472" spans="1:5" x14ac:dyDescent="0.25">
      <c r="A472" t="s">
        <v>8219</v>
      </c>
      <c r="B472">
        <v>27</v>
      </c>
      <c r="D472" t="s">
        <v>8221</v>
      </c>
      <c r="E472">
        <v>30</v>
      </c>
    </row>
    <row r="473" spans="1:5" x14ac:dyDescent="0.25">
      <c r="A473" t="s">
        <v>8219</v>
      </c>
      <c r="B473">
        <v>27</v>
      </c>
      <c r="D473" t="s">
        <v>8221</v>
      </c>
      <c r="E473">
        <v>3</v>
      </c>
    </row>
    <row r="474" spans="1:5" x14ac:dyDescent="0.25">
      <c r="A474" t="s">
        <v>8219</v>
      </c>
      <c r="B474">
        <v>27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27</v>
      </c>
      <c r="D476" t="s">
        <v>8221</v>
      </c>
      <c r="E476">
        <v>5</v>
      </c>
    </row>
    <row r="477" spans="1:5" x14ac:dyDescent="0.25">
      <c r="A477" t="s">
        <v>8219</v>
      </c>
      <c r="B477">
        <v>27</v>
      </c>
      <c r="D477" t="s">
        <v>8221</v>
      </c>
      <c r="E477">
        <v>18</v>
      </c>
    </row>
    <row r="478" spans="1:5" x14ac:dyDescent="0.25">
      <c r="A478" t="s">
        <v>8219</v>
      </c>
      <c r="B478">
        <v>27</v>
      </c>
      <c r="D478" t="s">
        <v>8221</v>
      </c>
      <c r="E478">
        <v>98</v>
      </c>
    </row>
    <row r="479" spans="1:5" x14ac:dyDescent="0.25">
      <c r="A479" t="s">
        <v>8219</v>
      </c>
      <c r="B479">
        <v>27</v>
      </c>
      <c r="D479" t="s">
        <v>8221</v>
      </c>
      <c r="E479">
        <v>4</v>
      </c>
    </row>
    <row r="480" spans="1:5" x14ac:dyDescent="0.25">
      <c r="A480" t="s">
        <v>8219</v>
      </c>
      <c r="B480">
        <v>27</v>
      </c>
      <c r="D480" t="s">
        <v>8221</v>
      </c>
      <c r="E480">
        <v>3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0</v>
      </c>
    </row>
    <row r="483" spans="1:5" x14ac:dyDescent="0.25">
      <c r="A483" t="s">
        <v>8219</v>
      </c>
      <c r="B483">
        <v>27</v>
      </c>
      <c r="D483" t="s">
        <v>8221</v>
      </c>
      <c r="E483">
        <v>9</v>
      </c>
    </row>
    <row r="484" spans="1:5" x14ac:dyDescent="0.25">
      <c r="A484" t="s">
        <v>8219</v>
      </c>
      <c r="B484">
        <v>27</v>
      </c>
      <c r="D484" t="s">
        <v>8221</v>
      </c>
      <c r="E484">
        <v>2</v>
      </c>
    </row>
    <row r="485" spans="1:5" x14ac:dyDescent="0.25">
      <c r="A485" t="s">
        <v>8219</v>
      </c>
      <c r="B485">
        <v>27</v>
      </c>
      <c r="D485" t="s">
        <v>8221</v>
      </c>
      <c r="E485">
        <v>0</v>
      </c>
    </row>
    <row r="486" spans="1:5" x14ac:dyDescent="0.25">
      <c r="A486" t="s">
        <v>8219</v>
      </c>
      <c r="B486">
        <v>27</v>
      </c>
      <c r="D486" t="s">
        <v>8221</v>
      </c>
      <c r="E486">
        <v>147</v>
      </c>
    </row>
    <row r="487" spans="1:5" x14ac:dyDescent="0.25">
      <c r="A487" t="s">
        <v>8219</v>
      </c>
      <c r="B487">
        <v>27</v>
      </c>
      <c r="D487" t="s">
        <v>8221</v>
      </c>
      <c r="E487">
        <v>49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2</v>
      </c>
    </row>
    <row r="490" spans="1:5" x14ac:dyDescent="0.25">
      <c r="A490" t="s">
        <v>8219</v>
      </c>
      <c r="B490">
        <v>27</v>
      </c>
      <c r="D490" t="s">
        <v>8221</v>
      </c>
      <c r="E490">
        <v>7</v>
      </c>
    </row>
    <row r="491" spans="1:5" x14ac:dyDescent="0.25">
      <c r="A491" t="s">
        <v>8219</v>
      </c>
      <c r="B491">
        <v>27</v>
      </c>
      <c r="D491" t="s">
        <v>8221</v>
      </c>
      <c r="E491">
        <v>4</v>
      </c>
    </row>
    <row r="492" spans="1:5" x14ac:dyDescent="0.25">
      <c r="A492" t="s">
        <v>8219</v>
      </c>
      <c r="B492">
        <v>27</v>
      </c>
      <c r="D492" t="s">
        <v>8221</v>
      </c>
      <c r="E492">
        <v>27</v>
      </c>
    </row>
    <row r="493" spans="1:5" x14ac:dyDescent="0.25">
      <c r="A493" t="s">
        <v>8219</v>
      </c>
      <c r="B493">
        <v>27</v>
      </c>
      <c r="D493" t="s">
        <v>8221</v>
      </c>
      <c r="E493">
        <v>94</v>
      </c>
    </row>
    <row r="494" spans="1:5" x14ac:dyDescent="0.25">
      <c r="A494" t="s">
        <v>8219</v>
      </c>
      <c r="B494">
        <v>27</v>
      </c>
      <c r="D494" t="s">
        <v>8221</v>
      </c>
      <c r="E494">
        <v>29</v>
      </c>
    </row>
    <row r="495" spans="1:5" x14ac:dyDescent="0.25">
      <c r="A495" t="s">
        <v>8219</v>
      </c>
      <c r="B495">
        <v>27</v>
      </c>
      <c r="D495" t="s">
        <v>8221</v>
      </c>
      <c r="E495">
        <v>7</v>
      </c>
    </row>
    <row r="496" spans="1:5" x14ac:dyDescent="0.25">
      <c r="A496" t="s">
        <v>8219</v>
      </c>
      <c r="B496">
        <v>27</v>
      </c>
      <c r="D496" t="s">
        <v>8221</v>
      </c>
      <c r="E496">
        <v>22</v>
      </c>
    </row>
    <row r="497" spans="1:5" x14ac:dyDescent="0.25">
      <c r="A497" t="s">
        <v>8219</v>
      </c>
      <c r="B497">
        <v>27</v>
      </c>
      <c r="D497" t="s">
        <v>8221</v>
      </c>
      <c r="E497">
        <v>1</v>
      </c>
    </row>
    <row r="498" spans="1:5" x14ac:dyDescent="0.25">
      <c r="A498" t="s">
        <v>8219</v>
      </c>
      <c r="B498">
        <v>27</v>
      </c>
      <c r="D498" t="s">
        <v>8221</v>
      </c>
      <c r="E498">
        <v>10</v>
      </c>
    </row>
    <row r="499" spans="1:5" x14ac:dyDescent="0.25">
      <c r="A499" t="s">
        <v>8219</v>
      </c>
      <c r="B499">
        <v>27</v>
      </c>
      <c r="D499" t="s">
        <v>8221</v>
      </c>
      <c r="E499">
        <v>6</v>
      </c>
    </row>
    <row r="500" spans="1:5" x14ac:dyDescent="0.25">
      <c r="A500" t="s">
        <v>8219</v>
      </c>
      <c r="B500">
        <v>27</v>
      </c>
      <c r="D500" t="s">
        <v>8221</v>
      </c>
      <c r="E500">
        <v>24</v>
      </c>
    </row>
    <row r="501" spans="1:5" x14ac:dyDescent="0.25">
      <c r="A501" t="s">
        <v>8219</v>
      </c>
      <c r="B501">
        <v>27</v>
      </c>
      <c r="D501" t="s">
        <v>8221</v>
      </c>
      <c r="E501">
        <v>15</v>
      </c>
    </row>
    <row r="502" spans="1:5" x14ac:dyDescent="0.25">
      <c r="A502" t="s">
        <v>8219</v>
      </c>
      <c r="B502">
        <v>27</v>
      </c>
      <c r="D502" t="s">
        <v>8221</v>
      </c>
      <c r="E502">
        <v>37</v>
      </c>
    </row>
    <row r="503" spans="1:5" x14ac:dyDescent="0.25">
      <c r="A503" t="s">
        <v>8219</v>
      </c>
      <c r="B503">
        <v>27</v>
      </c>
      <c r="D503" t="s">
        <v>8221</v>
      </c>
      <c r="E503">
        <v>20</v>
      </c>
    </row>
    <row r="504" spans="1:5" x14ac:dyDescent="0.25">
      <c r="A504" t="s">
        <v>8219</v>
      </c>
      <c r="B504">
        <v>27</v>
      </c>
      <c r="D504" t="s">
        <v>8221</v>
      </c>
      <c r="E504">
        <v>7</v>
      </c>
    </row>
    <row r="505" spans="1:5" x14ac:dyDescent="0.25">
      <c r="A505" t="s">
        <v>8219</v>
      </c>
      <c r="B505">
        <v>28</v>
      </c>
      <c r="D505" t="s">
        <v>8221</v>
      </c>
      <c r="E505">
        <v>0</v>
      </c>
    </row>
    <row r="506" spans="1:5" x14ac:dyDescent="0.25">
      <c r="A506" t="s">
        <v>8219</v>
      </c>
      <c r="B506">
        <v>28</v>
      </c>
      <c r="D506" t="s">
        <v>8221</v>
      </c>
      <c r="E506">
        <v>21</v>
      </c>
    </row>
    <row r="507" spans="1:5" x14ac:dyDescent="0.25">
      <c r="A507" t="s">
        <v>8219</v>
      </c>
      <c r="B507">
        <v>28</v>
      </c>
      <c r="D507" t="s">
        <v>8221</v>
      </c>
      <c r="E507">
        <v>3</v>
      </c>
    </row>
    <row r="508" spans="1:5" x14ac:dyDescent="0.25">
      <c r="A508" t="s">
        <v>8219</v>
      </c>
      <c r="B508">
        <v>28</v>
      </c>
      <c r="D508" t="s">
        <v>8221</v>
      </c>
      <c r="E508">
        <v>11</v>
      </c>
    </row>
    <row r="509" spans="1:5" x14ac:dyDescent="0.25">
      <c r="A509" t="s">
        <v>8219</v>
      </c>
      <c r="B509">
        <v>28</v>
      </c>
      <c r="D509" t="s">
        <v>8221</v>
      </c>
      <c r="E509">
        <v>1</v>
      </c>
    </row>
    <row r="510" spans="1:5" x14ac:dyDescent="0.25">
      <c r="A510" t="s">
        <v>8219</v>
      </c>
      <c r="B510">
        <v>28</v>
      </c>
      <c r="D510" t="s">
        <v>8221</v>
      </c>
      <c r="E510">
        <v>312</v>
      </c>
    </row>
    <row r="511" spans="1:5" x14ac:dyDescent="0.25">
      <c r="A511" t="s">
        <v>8219</v>
      </c>
      <c r="B511">
        <v>28</v>
      </c>
      <c r="D511" t="s">
        <v>8221</v>
      </c>
      <c r="E511">
        <v>1</v>
      </c>
    </row>
    <row r="512" spans="1:5" x14ac:dyDescent="0.25">
      <c r="A512" t="s">
        <v>8219</v>
      </c>
      <c r="B512">
        <v>28</v>
      </c>
      <c r="D512" t="s">
        <v>8221</v>
      </c>
      <c r="E512">
        <v>3</v>
      </c>
    </row>
    <row r="513" spans="1:5" x14ac:dyDescent="0.25">
      <c r="A513" t="s">
        <v>8219</v>
      </c>
      <c r="B513">
        <v>28</v>
      </c>
      <c r="D513" t="s">
        <v>8221</v>
      </c>
      <c r="E513">
        <v>4</v>
      </c>
    </row>
    <row r="514" spans="1:5" x14ac:dyDescent="0.25">
      <c r="A514" t="s">
        <v>8219</v>
      </c>
      <c r="B514">
        <v>28</v>
      </c>
      <c r="D514" t="s">
        <v>8221</v>
      </c>
      <c r="E514">
        <v>10</v>
      </c>
    </row>
    <row r="515" spans="1:5" x14ac:dyDescent="0.25">
      <c r="A515" t="s">
        <v>8219</v>
      </c>
      <c r="B515">
        <v>28</v>
      </c>
      <c r="D515" t="s">
        <v>8221</v>
      </c>
      <c r="E515">
        <v>8</v>
      </c>
    </row>
    <row r="516" spans="1:5" x14ac:dyDescent="0.25">
      <c r="A516" t="s">
        <v>8219</v>
      </c>
      <c r="B516">
        <v>28</v>
      </c>
      <c r="D516" t="s">
        <v>8221</v>
      </c>
      <c r="E516">
        <v>3</v>
      </c>
    </row>
    <row r="517" spans="1:5" x14ac:dyDescent="0.25">
      <c r="A517" t="s">
        <v>8219</v>
      </c>
      <c r="B517">
        <v>28</v>
      </c>
      <c r="D517" t="s">
        <v>8221</v>
      </c>
      <c r="E517">
        <v>1</v>
      </c>
    </row>
    <row r="518" spans="1:5" x14ac:dyDescent="0.25">
      <c r="A518" t="s">
        <v>8219</v>
      </c>
      <c r="B518">
        <v>28</v>
      </c>
      <c r="D518" t="s">
        <v>8221</v>
      </c>
      <c r="E518">
        <v>0</v>
      </c>
    </row>
    <row r="519" spans="1:5" x14ac:dyDescent="0.25">
      <c r="A519" t="s">
        <v>8219</v>
      </c>
      <c r="B519">
        <v>28</v>
      </c>
      <c r="D519" t="s">
        <v>8221</v>
      </c>
      <c r="E519">
        <v>5</v>
      </c>
    </row>
    <row r="520" spans="1:5" x14ac:dyDescent="0.25">
      <c r="A520" t="s">
        <v>8219</v>
      </c>
      <c r="B520">
        <v>28</v>
      </c>
      <c r="D520" t="s">
        <v>8221</v>
      </c>
      <c r="E520">
        <v>0</v>
      </c>
    </row>
    <row r="521" spans="1:5" x14ac:dyDescent="0.25">
      <c r="A521" t="s">
        <v>8219</v>
      </c>
      <c r="B521">
        <v>28</v>
      </c>
      <c r="D521" t="s">
        <v>8221</v>
      </c>
      <c r="E521">
        <v>3</v>
      </c>
    </row>
    <row r="522" spans="1:5" x14ac:dyDescent="0.25">
      <c r="A522" t="s">
        <v>8219</v>
      </c>
      <c r="B522">
        <v>28</v>
      </c>
      <c r="D522" t="s">
        <v>8221</v>
      </c>
      <c r="E522">
        <v>7</v>
      </c>
    </row>
    <row r="523" spans="1:5" x14ac:dyDescent="0.25">
      <c r="A523" t="s">
        <v>8219</v>
      </c>
      <c r="B523">
        <v>28</v>
      </c>
      <c r="D523" t="s">
        <v>8221</v>
      </c>
      <c r="E523">
        <v>0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23</v>
      </c>
    </row>
    <row r="526" spans="1:5" x14ac:dyDescent="0.25">
      <c r="A526" t="s">
        <v>8219</v>
      </c>
      <c r="B526">
        <v>28</v>
      </c>
      <c r="D526" t="s">
        <v>8221</v>
      </c>
      <c r="E526">
        <v>1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3</v>
      </c>
    </row>
    <row r="529" spans="1:5" x14ac:dyDescent="0.25">
      <c r="A529" t="s">
        <v>8219</v>
      </c>
      <c r="B529">
        <v>28</v>
      </c>
      <c r="D529" t="s">
        <v>8221</v>
      </c>
      <c r="E529">
        <v>0</v>
      </c>
    </row>
    <row r="530" spans="1:5" x14ac:dyDescent="0.25">
      <c r="A530" t="s">
        <v>8219</v>
      </c>
      <c r="B530">
        <v>28</v>
      </c>
      <c r="D530" t="s">
        <v>8221</v>
      </c>
      <c r="E530">
        <v>13</v>
      </c>
    </row>
    <row r="531" spans="1:5" x14ac:dyDescent="0.25">
      <c r="A531" t="s">
        <v>8219</v>
      </c>
      <c r="B531">
        <v>28</v>
      </c>
      <c r="D531" t="s">
        <v>8221</v>
      </c>
      <c r="E531">
        <v>1</v>
      </c>
    </row>
    <row r="532" spans="1:5" x14ac:dyDescent="0.25">
      <c r="A532" t="s">
        <v>8219</v>
      </c>
      <c r="B532">
        <v>28</v>
      </c>
      <c r="D532" t="s">
        <v>8221</v>
      </c>
      <c r="E532">
        <v>1</v>
      </c>
    </row>
    <row r="533" spans="1:5" x14ac:dyDescent="0.25">
      <c r="A533" t="s">
        <v>8219</v>
      </c>
      <c r="B533">
        <v>28</v>
      </c>
      <c r="D533" t="s">
        <v>8221</v>
      </c>
      <c r="E533">
        <v>1</v>
      </c>
    </row>
    <row r="534" spans="1:5" x14ac:dyDescent="0.25">
      <c r="A534" t="s">
        <v>8219</v>
      </c>
      <c r="B534">
        <v>29</v>
      </c>
      <c r="D534" t="s">
        <v>8221</v>
      </c>
      <c r="E534">
        <v>6</v>
      </c>
    </row>
    <row r="535" spans="1:5" x14ac:dyDescent="0.25">
      <c r="A535" t="s">
        <v>8219</v>
      </c>
      <c r="B535">
        <v>29</v>
      </c>
      <c r="D535" t="s">
        <v>8221</v>
      </c>
      <c r="E535">
        <v>39</v>
      </c>
    </row>
    <row r="536" spans="1:5" x14ac:dyDescent="0.25">
      <c r="A536" t="s">
        <v>8219</v>
      </c>
      <c r="B536">
        <v>29</v>
      </c>
      <c r="D536" t="s">
        <v>8221</v>
      </c>
      <c r="E536">
        <v>4</v>
      </c>
    </row>
    <row r="537" spans="1:5" x14ac:dyDescent="0.25">
      <c r="A537" t="s">
        <v>8219</v>
      </c>
      <c r="B537">
        <v>29</v>
      </c>
      <c r="D537" t="s">
        <v>8221</v>
      </c>
      <c r="E537">
        <v>1</v>
      </c>
    </row>
    <row r="538" spans="1:5" x14ac:dyDescent="0.25">
      <c r="A538" t="s">
        <v>8219</v>
      </c>
      <c r="B538">
        <v>29</v>
      </c>
      <c r="D538" t="s">
        <v>8221</v>
      </c>
      <c r="E538">
        <v>0</v>
      </c>
    </row>
    <row r="539" spans="1:5" x14ac:dyDescent="0.25">
      <c r="A539" t="s">
        <v>8219</v>
      </c>
      <c r="B539">
        <v>29</v>
      </c>
      <c r="D539" t="s">
        <v>8221</v>
      </c>
      <c r="E539">
        <v>0</v>
      </c>
    </row>
    <row r="540" spans="1:5" x14ac:dyDescent="0.25">
      <c r="A540" t="s">
        <v>8219</v>
      </c>
      <c r="B540">
        <v>29</v>
      </c>
      <c r="D540" t="s">
        <v>8221</v>
      </c>
      <c r="E540">
        <v>0</v>
      </c>
    </row>
    <row r="541" spans="1:5" x14ac:dyDescent="0.25">
      <c r="A541" t="s">
        <v>8219</v>
      </c>
      <c r="B541">
        <v>29</v>
      </c>
      <c r="D541" t="s">
        <v>8221</v>
      </c>
      <c r="E541">
        <v>8</v>
      </c>
    </row>
    <row r="542" spans="1:5" x14ac:dyDescent="0.25">
      <c r="A542" t="s">
        <v>8219</v>
      </c>
      <c r="B542">
        <v>29</v>
      </c>
      <c r="D542" t="s">
        <v>8221</v>
      </c>
      <c r="E542">
        <v>0</v>
      </c>
    </row>
    <row r="543" spans="1:5" x14ac:dyDescent="0.25">
      <c r="A543" t="s">
        <v>8219</v>
      </c>
      <c r="B543">
        <v>29</v>
      </c>
      <c r="D543" t="s">
        <v>8221</v>
      </c>
      <c r="E543">
        <v>1</v>
      </c>
    </row>
    <row r="544" spans="1:5" x14ac:dyDescent="0.25">
      <c r="A544" t="s">
        <v>8219</v>
      </c>
      <c r="B544">
        <v>29</v>
      </c>
      <c r="D544" t="s">
        <v>8221</v>
      </c>
      <c r="E544">
        <v>12</v>
      </c>
    </row>
    <row r="545" spans="1:5" x14ac:dyDescent="0.25">
      <c r="A545" t="s">
        <v>8219</v>
      </c>
      <c r="B545">
        <v>29</v>
      </c>
      <c r="D545" t="s">
        <v>8221</v>
      </c>
      <c r="E545">
        <v>0</v>
      </c>
    </row>
    <row r="546" spans="1:5" x14ac:dyDescent="0.25">
      <c r="A546" t="s">
        <v>8219</v>
      </c>
      <c r="B546">
        <v>29</v>
      </c>
      <c r="D546" t="s">
        <v>8221</v>
      </c>
      <c r="E546">
        <v>3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6</v>
      </c>
    </row>
    <row r="549" spans="1:5" x14ac:dyDescent="0.25">
      <c r="A549" t="s">
        <v>8219</v>
      </c>
      <c r="B549">
        <v>29</v>
      </c>
      <c r="D549" t="s">
        <v>8221</v>
      </c>
      <c r="E549">
        <v>0</v>
      </c>
    </row>
    <row r="550" spans="1:5" x14ac:dyDescent="0.25">
      <c r="A550" t="s">
        <v>8219</v>
      </c>
      <c r="B550">
        <v>29</v>
      </c>
      <c r="D550" t="s">
        <v>8221</v>
      </c>
      <c r="E550">
        <v>15</v>
      </c>
    </row>
    <row r="551" spans="1:5" x14ac:dyDescent="0.25">
      <c r="A551" t="s">
        <v>8219</v>
      </c>
      <c r="B551">
        <v>29</v>
      </c>
      <c r="D551" t="s">
        <v>8221</v>
      </c>
      <c r="E551">
        <v>1</v>
      </c>
    </row>
    <row r="552" spans="1:5" x14ac:dyDescent="0.25">
      <c r="A552" t="s">
        <v>8219</v>
      </c>
      <c r="B552">
        <v>30</v>
      </c>
      <c r="D552" t="s">
        <v>8221</v>
      </c>
      <c r="E552">
        <v>3</v>
      </c>
    </row>
    <row r="553" spans="1:5" x14ac:dyDescent="0.25">
      <c r="A553" t="s">
        <v>8219</v>
      </c>
      <c r="B553">
        <v>30</v>
      </c>
      <c r="D553" t="s">
        <v>8221</v>
      </c>
      <c r="E553">
        <v>8</v>
      </c>
    </row>
    <row r="554" spans="1:5" x14ac:dyDescent="0.25">
      <c r="A554" t="s">
        <v>8219</v>
      </c>
      <c r="B554">
        <v>30</v>
      </c>
      <c r="D554" t="s">
        <v>8221</v>
      </c>
      <c r="E554">
        <v>0</v>
      </c>
    </row>
    <row r="555" spans="1:5" x14ac:dyDescent="0.25">
      <c r="A555" t="s">
        <v>8219</v>
      </c>
      <c r="B555">
        <v>30</v>
      </c>
      <c r="D555" t="s">
        <v>8221</v>
      </c>
      <c r="E555">
        <v>3</v>
      </c>
    </row>
    <row r="556" spans="1:5" x14ac:dyDescent="0.25">
      <c r="A556" t="s">
        <v>8219</v>
      </c>
      <c r="B556">
        <v>30</v>
      </c>
      <c r="D556" t="s">
        <v>8221</v>
      </c>
      <c r="E556">
        <v>3</v>
      </c>
    </row>
    <row r="557" spans="1:5" x14ac:dyDescent="0.25">
      <c r="A557" t="s">
        <v>8219</v>
      </c>
      <c r="B557">
        <v>30</v>
      </c>
      <c r="D557" t="s">
        <v>8221</v>
      </c>
      <c r="E557">
        <v>0</v>
      </c>
    </row>
    <row r="558" spans="1:5" x14ac:dyDescent="0.25">
      <c r="A558" t="s">
        <v>8219</v>
      </c>
      <c r="B558">
        <v>30</v>
      </c>
      <c r="D558" t="s">
        <v>8221</v>
      </c>
      <c r="E558">
        <v>19</v>
      </c>
    </row>
    <row r="559" spans="1:5" x14ac:dyDescent="0.25">
      <c r="A559" t="s">
        <v>8219</v>
      </c>
      <c r="B559">
        <v>30</v>
      </c>
      <c r="D559" t="s">
        <v>8221</v>
      </c>
      <c r="E559">
        <v>0</v>
      </c>
    </row>
    <row r="560" spans="1:5" x14ac:dyDescent="0.25">
      <c r="A560" t="s">
        <v>8219</v>
      </c>
      <c r="B560">
        <v>30</v>
      </c>
      <c r="D560" t="s">
        <v>8221</v>
      </c>
      <c r="E560">
        <v>2</v>
      </c>
    </row>
    <row r="561" spans="1:5" x14ac:dyDescent="0.25">
      <c r="A561" t="s">
        <v>8219</v>
      </c>
      <c r="B561">
        <v>30</v>
      </c>
      <c r="D561" t="s">
        <v>8221</v>
      </c>
      <c r="E561">
        <v>0</v>
      </c>
    </row>
    <row r="562" spans="1:5" x14ac:dyDescent="0.25">
      <c r="A562" t="s">
        <v>8219</v>
      </c>
      <c r="B562">
        <v>30</v>
      </c>
      <c r="D562" t="s">
        <v>8221</v>
      </c>
      <c r="E562">
        <v>0</v>
      </c>
    </row>
    <row r="563" spans="1:5" x14ac:dyDescent="0.25">
      <c r="A563" t="s">
        <v>8219</v>
      </c>
      <c r="B563">
        <v>30</v>
      </c>
      <c r="D563" t="s">
        <v>8221</v>
      </c>
      <c r="E563">
        <v>25</v>
      </c>
    </row>
    <row r="564" spans="1:5" x14ac:dyDescent="0.25">
      <c r="A564" t="s">
        <v>8219</v>
      </c>
      <c r="B564">
        <v>30</v>
      </c>
      <c r="D564" t="s">
        <v>8221</v>
      </c>
      <c r="E564">
        <v>8</v>
      </c>
    </row>
    <row r="565" spans="1:5" x14ac:dyDescent="0.25">
      <c r="A565" t="s">
        <v>8219</v>
      </c>
      <c r="B565">
        <v>30</v>
      </c>
      <c r="D565" t="s">
        <v>8221</v>
      </c>
      <c r="E565">
        <v>16</v>
      </c>
    </row>
    <row r="566" spans="1:5" x14ac:dyDescent="0.25">
      <c r="A566" t="s">
        <v>8219</v>
      </c>
      <c r="B566">
        <v>30</v>
      </c>
      <c r="D566" t="s">
        <v>8221</v>
      </c>
      <c r="E566">
        <v>3</v>
      </c>
    </row>
    <row r="567" spans="1:5" x14ac:dyDescent="0.25">
      <c r="A567" t="s">
        <v>8219</v>
      </c>
      <c r="B567">
        <v>30</v>
      </c>
      <c r="D567" t="s">
        <v>8221</v>
      </c>
      <c r="E567">
        <v>3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1</v>
      </c>
    </row>
    <row r="570" spans="1:5" x14ac:dyDescent="0.25">
      <c r="A570" t="s">
        <v>8219</v>
      </c>
      <c r="B570">
        <v>30</v>
      </c>
      <c r="D570" t="s">
        <v>8221</v>
      </c>
      <c r="E570">
        <v>0</v>
      </c>
    </row>
    <row r="571" spans="1:5" x14ac:dyDescent="0.25">
      <c r="A571" t="s">
        <v>8219</v>
      </c>
      <c r="B571">
        <v>30</v>
      </c>
      <c r="D571" t="s">
        <v>8221</v>
      </c>
      <c r="E571">
        <v>1</v>
      </c>
    </row>
    <row r="572" spans="1:5" x14ac:dyDescent="0.25">
      <c r="A572" t="s">
        <v>8219</v>
      </c>
      <c r="B572">
        <v>30</v>
      </c>
      <c r="D572" t="s">
        <v>8221</v>
      </c>
      <c r="E572">
        <v>19</v>
      </c>
    </row>
    <row r="573" spans="1:5" x14ac:dyDescent="0.25">
      <c r="A573" t="s">
        <v>8219</v>
      </c>
      <c r="B573">
        <v>30</v>
      </c>
      <c r="D573" t="s">
        <v>8221</v>
      </c>
      <c r="E573">
        <v>9</v>
      </c>
    </row>
    <row r="574" spans="1:5" x14ac:dyDescent="0.25">
      <c r="A574" t="s">
        <v>8219</v>
      </c>
      <c r="B574">
        <v>30</v>
      </c>
      <c r="D574" t="s">
        <v>8221</v>
      </c>
      <c r="E574">
        <v>1</v>
      </c>
    </row>
    <row r="575" spans="1:5" x14ac:dyDescent="0.25">
      <c r="A575" t="s">
        <v>8219</v>
      </c>
      <c r="B575">
        <v>30</v>
      </c>
      <c r="D575" t="s">
        <v>8221</v>
      </c>
      <c r="E575">
        <v>0</v>
      </c>
    </row>
    <row r="576" spans="1:5" x14ac:dyDescent="0.25">
      <c r="A576" t="s">
        <v>8219</v>
      </c>
      <c r="B576">
        <v>31</v>
      </c>
      <c r="D576" t="s">
        <v>8221</v>
      </c>
      <c r="E576">
        <v>1</v>
      </c>
    </row>
    <row r="577" spans="1:5" x14ac:dyDescent="0.25">
      <c r="A577" t="s">
        <v>8219</v>
      </c>
      <c r="B577">
        <v>31</v>
      </c>
      <c r="D577" t="s">
        <v>8221</v>
      </c>
      <c r="E577">
        <v>5</v>
      </c>
    </row>
    <row r="578" spans="1:5" x14ac:dyDescent="0.25">
      <c r="A578" t="s">
        <v>8219</v>
      </c>
      <c r="B578">
        <v>31</v>
      </c>
      <c r="D578" t="s">
        <v>8221</v>
      </c>
      <c r="E578">
        <v>85</v>
      </c>
    </row>
    <row r="579" spans="1:5" x14ac:dyDescent="0.25">
      <c r="A579" t="s">
        <v>8219</v>
      </c>
      <c r="B579">
        <v>31</v>
      </c>
      <c r="D579" t="s">
        <v>8221</v>
      </c>
      <c r="E579">
        <v>3</v>
      </c>
    </row>
    <row r="580" spans="1:5" x14ac:dyDescent="0.25">
      <c r="A580" t="s">
        <v>8219</v>
      </c>
      <c r="B580">
        <v>31</v>
      </c>
      <c r="D580" t="s">
        <v>8221</v>
      </c>
      <c r="E580">
        <v>4</v>
      </c>
    </row>
    <row r="581" spans="1:5" x14ac:dyDescent="0.25">
      <c r="A581" t="s">
        <v>8219</v>
      </c>
      <c r="B581">
        <v>31</v>
      </c>
      <c r="D581" t="s">
        <v>8221</v>
      </c>
      <c r="E581">
        <v>3</v>
      </c>
    </row>
    <row r="582" spans="1:5" x14ac:dyDescent="0.25">
      <c r="A582" t="s">
        <v>8219</v>
      </c>
      <c r="B582">
        <v>31</v>
      </c>
      <c r="D582" t="s">
        <v>8221</v>
      </c>
      <c r="E582">
        <v>5</v>
      </c>
    </row>
    <row r="583" spans="1:5" x14ac:dyDescent="0.25">
      <c r="A583" t="s">
        <v>8219</v>
      </c>
      <c r="B583">
        <v>31</v>
      </c>
      <c r="D583" t="s">
        <v>8221</v>
      </c>
      <c r="E583">
        <v>17</v>
      </c>
    </row>
    <row r="584" spans="1:5" x14ac:dyDescent="0.25">
      <c r="A584" t="s">
        <v>8219</v>
      </c>
      <c r="B584">
        <v>31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6</v>
      </c>
    </row>
    <row r="587" spans="1:5" x14ac:dyDescent="0.25">
      <c r="A587" t="s">
        <v>8219</v>
      </c>
      <c r="B587">
        <v>31</v>
      </c>
      <c r="D587" t="s">
        <v>8221</v>
      </c>
      <c r="E587">
        <v>0</v>
      </c>
    </row>
    <row r="588" spans="1:5" x14ac:dyDescent="0.25">
      <c r="A588" t="s">
        <v>8219</v>
      </c>
      <c r="B588">
        <v>31</v>
      </c>
      <c r="D588" t="s">
        <v>8221</v>
      </c>
      <c r="E588">
        <v>1</v>
      </c>
    </row>
    <row r="589" spans="1:5" x14ac:dyDescent="0.25">
      <c r="A589" t="s">
        <v>8219</v>
      </c>
      <c r="B589">
        <v>31</v>
      </c>
      <c r="D589" t="s">
        <v>8221</v>
      </c>
      <c r="E589">
        <v>3</v>
      </c>
    </row>
    <row r="590" spans="1:5" x14ac:dyDescent="0.25">
      <c r="A590" t="s">
        <v>8219</v>
      </c>
      <c r="B590">
        <v>31</v>
      </c>
      <c r="D590" t="s">
        <v>8221</v>
      </c>
      <c r="E590">
        <v>13</v>
      </c>
    </row>
    <row r="591" spans="1:5" x14ac:dyDescent="0.25">
      <c r="A591" t="s">
        <v>8219</v>
      </c>
      <c r="B591">
        <v>31</v>
      </c>
      <c r="D591" t="s">
        <v>8221</v>
      </c>
      <c r="E591">
        <v>1</v>
      </c>
    </row>
    <row r="592" spans="1:5" x14ac:dyDescent="0.25">
      <c r="A592" t="s">
        <v>8219</v>
      </c>
      <c r="B592">
        <v>31</v>
      </c>
      <c r="D592" t="s">
        <v>8221</v>
      </c>
      <c r="E592">
        <v>1</v>
      </c>
    </row>
    <row r="593" spans="1:5" x14ac:dyDescent="0.25">
      <c r="A593" t="s">
        <v>8219</v>
      </c>
      <c r="B593">
        <v>31</v>
      </c>
      <c r="D593" t="s">
        <v>8221</v>
      </c>
      <c r="E593">
        <v>9</v>
      </c>
    </row>
    <row r="594" spans="1:5" x14ac:dyDescent="0.25">
      <c r="A594" t="s">
        <v>8219</v>
      </c>
      <c r="B594">
        <v>31</v>
      </c>
      <c r="D594" t="s">
        <v>8221</v>
      </c>
      <c r="E594">
        <v>0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32</v>
      </c>
      <c r="D596" t="s">
        <v>8221</v>
      </c>
      <c r="E596">
        <v>1</v>
      </c>
    </row>
    <row r="597" spans="1:5" x14ac:dyDescent="0.25">
      <c r="A597" t="s">
        <v>8219</v>
      </c>
      <c r="B597">
        <v>32</v>
      </c>
      <c r="D597" t="s">
        <v>8221</v>
      </c>
      <c r="E597">
        <v>10</v>
      </c>
    </row>
    <row r="598" spans="1:5" x14ac:dyDescent="0.25">
      <c r="A598" t="s">
        <v>8219</v>
      </c>
      <c r="B598">
        <v>32</v>
      </c>
      <c r="D598" t="s">
        <v>8221</v>
      </c>
      <c r="E598">
        <v>3</v>
      </c>
    </row>
    <row r="599" spans="1:5" x14ac:dyDescent="0.25">
      <c r="A599" t="s">
        <v>8219</v>
      </c>
      <c r="B599">
        <v>32</v>
      </c>
      <c r="D599" t="s">
        <v>8221</v>
      </c>
      <c r="E599">
        <v>2</v>
      </c>
    </row>
    <row r="600" spans="1:5" x14ac:dyDescent="0.25">
      <c r="A600" t="s">
        <v>8219</v>
      </c>
      <c r="B600">
        <v>32</v>
      </c>
      <c r="D600" t="s">
        <v>8221</v>
      </c>
      <c r="E600">
        <v>2</v>
      </c>
    </row>
    <row r="601" spans="1:5" x14ac:dyDescent="0.25">
      <c r="A601" t="s">
        <v>8219</v>
      </c>
      <c r="B601">
        <v>32</v>
      </c>
      <c r="D601" t="s">
        <v>8221</v>
      </c>
      <c r="E601">
        <v>1</v>
      </c>
    </row>
    <row r="602" spans="1:5" x14ac:dyDescent="0.25">
      <c r="A602" t="s">
        <v>8219</v>
      </c>
      <c r="B602">
        <v>32</v>
      </c>
      <c r="D602" t="s">
        <v>8221</v>
      </c>
      <c r="E602">
        <v>14</v>
      </c>
    </row>
    <row r="603" spans="1:5" x14ac:dyDescent="0.25">
      <c r="A603" t="s">
        <v>8219</v>
      </c>
      <c r="B603">
        <v>32</v>
      </c>
      <c r="D603" t="s">
        <v>8221</v>
      </c>
      <c r="E603">
        <v>0</v>
      </c>
    </row>
    <row r="604" spans="1:5" x14ac:dyDescent="0.25">
      <c r="A604" t="s">
        <v>8219</v>
      </c>
      <c r="B604">
        <v>32</v>
      </c>
      <c r="D604" t="s">
        <v>8221</v>
      </c>
      <c r="E604">
        <v>0</v>
      </c>
    </row>
    <row r="605" spans="1:5" x14ac:dyDescent="0.25">
      <c r="A605" t="s">
        <v>8219</v>
      </c>
      <c r="B605">
        <v>32</v>
      </c>
      <c r="D605" t="s">
        <v>8221</v>
      </c>
      <c r="E605">
        <v>4</v>
      </c>
    </row>
    <row r="606" spans="1:5" x14ac:dyDescent="0.25">
      <c r="A606" t="s">
        <v>8219</v>
      </c>
      <c r="B606">
        <v>32</v>
      </c>
      <c r="D606" t="s">
        <v>8221</v>
      </c>
      <c r="E606">
        <v>3</v>
      </c>
    </row>
    <row r="607" spans="1:5" x14ac:dyDescent="0.25">
      <c r="A607" t="s">
        <v>8219</v>
      </c>
      <c r="B607">
        <v>32</v>
      </c>
      <c r="D607" t="s">
        <v>8221</v>
      </c>
      <c r="E607">
        <v>0</v>
      </c>
    </row>
    <row r="608" spans="1:5" x14ac:dyDescent="0.25">
      <c r="A608" t="s">
        <v>8219</v>
      </c>
      <c r="B608">
        <v>32</v>
      </c>
      <c r="D608" t="s">
        <v>8221</v>
      </c>
      <c r="E608">
        <v>5</v>
      </c>
    </row>
    <row r="609" spans="1:5" x14ac:dyDescent="0.25">
      <c r="A609" t="s">
        <v>8219</v>
      </c>
      <c r="B609">
        <v>32</v>
      </c>
      <c r="D609" t="s">
        <v>8221</v>
      </c>
      <c r="E609">
        <v>47</v>
      </c>
    </row>
    <row r="610" spans="1:5" x14ac:dyDescent="0.25">
      <c r="A610" t="s">
        <v>8219</v>
      </c>
      <c r="B610">
        <v>32</v>
      </c>
      <c r="D610" t="s">
        <v>8221</v>
      </c>
      <c r="E610">
        <v>0</v>
      </c>
    </row>
    <row r="611" spans="1:5" x14ac:dyDescent="0.25">
      <c r="A611" t="s">
        <v>8219</v>
      </c>
      <c r="B611">
        <v>32</v>
      </c>
      <c r="D611" t="s">
        <v>8221</v>
      </c>
      <c r="E611">
        <v>10</v>
      </c>
    </row>
    <row r="612" spans="1:5" x14ac:dyDescent="0.25">
      <c r="A612" t="s">
        <v>8219</v>
      </c>
      <c r="B612">
        <v>32</v>
      </c>
      <c r="D612" t="s">
        <v>8221</v>
      </c>
      <c r="E612">
        <v>11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33</v>
      </c>
      <c r="D615" t="s">
        <v>8221</v>
      </c>
      <c r="E615">
        <v>22</v>
      </c>
    </row>
    <row r="616" spans="1:5" x14ac:dyDescent="0.25">
      <c r="A616" t="s">
        <v>8219</v>
      </c>
      <c r="B616">
        <v>33</v>
      </c>
      <c r="D616" t="s">
        <v>8221</v>
      </c>
      <c r="E616">
        <v>8</v>
      </c>
    </row>
    <row r="617" spans="1:5" x14ac:dyDescent="0.25">
      <c r="A617" t="s">
        <v>8219</v>
      </c>
      <c r="B617">
        <v>33</v>
      </c>
      <c r="D617" t="s">
        <v>8221</v>
      </c>
      <c r="E617">
        <v>6</v>
      </c>
    </row>
    <row r="618" spans="1:5" x14ac:dyDescent="0.25">
      <c r="A618" t="s">
        <v>8219</v>
      </c>
      <c r="B618">
        <v>33</v>
      </c>
      <c r="D618" t="s">
        <v>8221</v>
      </c>
      <c r="E618">
        <v>1</v>
      </c>
    </row>
    <row r="619" spans="1:5" x14ac:dyDescent="0.25">
      <c r="A619" t="s">
        <v>8219</v>
      </c>
      <c r="B619">
        <v>33</v>
      </c>
      <c r="D619" t="s">
        <v>8221</v>
      </c>
      <c r="E619">
        <v>3</v>
      </c>
    </row>
    <row r="620" spans="1:5" x14ac:dyDescent="0.25">
      <c r="A620" t="s">
        <v>8219</v>
      </c>
      <c r="B620">
        <v>33</v>
      </c>
      <c r="D620" t="s">
        <v>8221</v>
      </c>
      <c r="E620">
        <v>0</v>
      </c>
    </row>
    <row r="621" spans="1:5" x14ac:dyDescent="0.25">
      <c r="A621" t="s">
        <v>8219</v>
      </c>
      <c r="B621">
        <v>33</v>
      </c>
      <c r="D621" t="s">
        <v>8221</v>
      </c>
      <c r="E621">
        <v>0</v>
      </c>
    </row>
    <row r="622" spans="1:5" x14ac:dyDescent="0.25">
      <c r="A622" t="s">
        <v>8219</v>
      </c>
      <c r="B622">
        <v>33</v>
      </c>
      <c r="D622" t="s">
        <v>8221</v>
      </c>
      <c r="E622">
        <v>0</v>
      </c>
    </row>
    <row r="623" spans="1:5" x14ac:dyDescent="0.25">
      <c r="A623" t="s">
        <v>8219</v>
      </c>
      <c r="B623">
        <v>33</v>
      </c>
      <c r="D623" t="s">
        <v>8221</v>
      </c>
      <c r="E623">
        <v>0</v>
      </c>
    </row>
    <row r="624" spans="1:5" x14ac:dyDescent="0.25">
      <c r="A624" t="s">
        <v>8219</v>
      </c>
      <c r="B624">
        <v>33</v>
      </c>
      <c r="D624" t="s">
        <v>8221</v>
      </c>
      <c r="E624">
        <v>0</v>
      </c>
    </row>
    <row r="625" spans="1:5" x14ac:dyDescent="0.25">
      <c r="A625" t="s">
        <v>8219</v>
      </c>
      <c r="B625">
        <v>33</v>
      </c>
      <c r="D625" t="s">
        <v>8221</v>
      </c>
      <c r="E625">
        <v>3</v>
      </c>
    </row>
    <row r="626" spans="1:5" x14ac:dyDescent="0.25">
      <c r="A626" t="s">
        <v>8219</v>
      </c>
      <c r="B626">
        <v>33</v>
      </c>
      <c r="D626" t="s">
        <v>8221</v>
      </c>
      <c r="E626">
        <v>0</v>
      </c>
    </row>
    <row r="627" spans="1:5" x14ac:dyDescent="0.25">
      <c r="A627" t="s">
        <v>8219</v>
      </c>
      <c r="B627">
        <v>33</v>
      </c>
      <c r="D627" t="s">
        <v>8221</v>
      </c>
      <c r="E627">
        <v>0</v>
      </c>
    </row>
    <row r="628" spans="1:5" x14ac:dyDescent="0.25">
      <c r="A628" t="s">
        <v>8219</v>
      </c>
      <c r="B628">
        <v>33</v>
      </c>
      <c r="D628" t="s">
        <v>8221</v>
      </c>
      <c r="E628">
        <v>1</v>
      </c>
    </row>
    <row r="629" spans="1:5" x14ac:dyDescent="0.25">
      <c r="A629" t="s">
        <v>8219</v>
      </c>
      <c r="B629">
        <v>33</v>
      </c>
      <c r="D629" t="s">
        <v>8221</v>
      </c>
      <c r="E629">
        <v>6</v>
      </c>
    </row>
    <row r="630" spans="1:5" x14ac:dyDescent="0.25">
      <c r="A630" t="s">
        <v>8219</v>
      </c>
      <c r="B630">
        <v>33</v>
      </c>
      <c r="D630" t="s">
        <v>8221</v>
      </c>
      <c r="E630">
        <v>1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0</v>
      </c>
    </row>
    <row r="633" spans="1:5" x14ac:dyDescent="0.25">
      <c r="A633" t="s">
        <v>8219</v>
      </c>
      <c r="B633">
        <v>33</v>
      </c>
      <c r="D633" t="s">
        <v>8221</v>
      </c>
      <c r="E633">
        <v>3</v>
      </c>
    </row>
    <row r="634" spans="1:5" x14ac:dyDescent="0.25">
      <c r="A634" t="s">
        <v>8219</v>
      </c>
      <c r="B634">
        <v>33</v>
      </c>
      <c r="D634" t="s">
        <v>8221</v>
      </c>
      <c r="E634">
        <v>3</v>
      </c>
    </row>
    <row r="635" spans="1:5" x14ac:dyDescent="0.25">
      <c r="A635" t="s">
        <v>8219</v>
      </c>
      <c r="B635">
        <v>33</v>
      </c>
      <c r="D635" t="s">
        <v>8221</v>
      </c>
      <c r="E635">
        <v>0</v>
      </c>
    </row>
    <row r="636" spans="1:5" x14ac:dyDescent="0.25">
      <c r="A636" t="s">
        <v>8219</v>
      </c>
      <c r="B636">
        <v>33</v>
      </c>
      <c r="D636" t="s">
        <v>8221</v>
      </c>
      <c r="E636">
        <v>6</v>
      </c>
    </row>
    <row r="637" spans="1:5" x14ac:dyDescent="0.25">
      <c r="A637" t="s">
        <v>8219</v>
      </c>
      <c r="B637">
        <v>33</v>
      </c>
      <c r="D637" t="s">
        <v>8221</v>
      </c>
      <c r="E637">
        <v>0</v>
      </c>
    </row>
    <row r="638" spans="1:5" x14ac:dyDescent="0.25">
      <c r="A638" t="s">
        <v>8219</v>
      </c>
      <c r="B638">
        <v>33</v>
      </c>
      <c r="D638" t="s">
        <v>8221</v>
      </c>
      <c r="E638">
        <v>19</v>
      </c>
    </row>
    <row r="639" spans="1:5" x14ac:dyDescent="0.25">
      <c r="A639" t="s">
        <v>8219</v>
      </c>
      <c r="B639">
        <v>34</v>
      </c>
      <c r="D639" t="s">
        <v>8221</v>
      </c>
      <c r="E639">
        <v>1</v>
      </c>
    </row>
    <row r="640" spans="1:5" x14ac:dyDescent="0.25">
      <c r="A640" t="s">
        <v>8219</v>
      </c>
      <c r="B640">
        <v>34</v>
      </c>
      <c r="D640" t="s">
        <v>8221</v>
      </c>
      <c r="E640">
        <v>2</v>
      </c>
    </row>
    <row r="641" spans="1:5" x14ac:dyDescent="0.25">
      <c r="A641" t="s">
        <v>8219</v>
      </c>
      <c r="B641">
        <v>34</v>
      </c>
      <c r="D641" t="s">
        <v>8221</v>
      </c>
      <c r="E641">
        <v>0</v>
      </c>
    </row>
    <row r="642" spans="1:5" x14ac:dyDescent="0.25">
      <c r="A642" t="s">
        <v>8219</v>
      </c>
      <c r="B642">
        <v>34</v>
      </c>
      <c r="D642" t="s">
        <v>8221</v>
      </c>
      <c r="E642">
        <v>11</v>
      </c>
    </row>
    <row r="643" spans="1:5" x14ac:dyDescent="0.25">
      <c r="A643" t="s">
        <v>8219</v>
      </c>
      <c r="B643">
        <v>34</v>
      </c>
      <c r="D643" t="s">
        <v>8221</v>
      </c>
      <c r="E643">
        <v>0</v>
      </c>
    </row>
    <row r="644" spans="1:5" x14ac:dyDescent="0.25">
      <c r="A644" t="s">
        <v>8219</v>
      </c>
      <c r="B644">
        <v>34</v>
      </c>
      <c r="D644" t="s">
        <v>8221</v>
      </c>
      <c r="E644">
        <v>0</v>
      </c>
    </row>
    <row r="645" spans="1:5" x14ac:dyDescent="0.25">
      <c r="A645" t="s">
        <v>8219</v>
      </c>
      <c r="B645">
        <v>34</v>
      </c>
      <c r="D645" t="s">
        <v>8221</v>
      </c>
      <c r="E645">
        <v>1</v>
      </c>
    </row>
    <row r="646" spans="1:5" x14ac:dyDescent="0.25">
      <c r="A646" t="s">
        <v>8219</v>
      </c>
      <c r="B646">
        <v>34</v>
      </c>
      <c r="D646" t="s">
        <v>8221</v>
      </c>
      <c r="E646">
        <v>3</v>
      </c>
    </row>
    <row r="647" spans="1:5" x14ac:dyDescent="0.25">
      <c r="A647" t="s">
        <v>8219</v>
      </c>
      <c r="B647">
        <v>34</v>
      </c>
      <c r="D647" t="s">
        <v>8221</v>
      </c>
      <c r="E647">
        <v>1</v>
      </c>
    </row>
    <row r="648" spans="1:5" x14ac:dyDescent="0.25">
      <c r="A648" t="s">
        <v>8219</v>
      </c>
      <c r="B648">
        <v>34</v>
      </c>
      <c r="D648" t="s">
        <v>8221</v>
      </c>
      <c r="E648">
        <v>15</v>
      </c>
    </row>
    <row r="649" spans="1:5" x14ac:dyDescent="0.25">
      <c r="A649" t="s">
        <v>8219</v>
      </c>
      <c r="B649">
        <v>34</v>
      </c>
      <c r="D649" t="s">
        <v>8221</v>
      </c>
      <c r="E649">
        <v>2</v>
      </c>
    </row>
    <row r="650" spans="1:5" x14ac:dyDescent="0.25">
      <c r="A650" t="s">
        <v>8219</v>
      </c>
      <c r="B650">
        <v>34</v>
      </c>
      <c r="D650" t="s">
        <v>8221</v>
      </c>
      <c r="E650">
        <v>1</v>
      </c>
    </row>
    <row r="651" spans="1:5" x14ac:dyDescent="0.25">
      <c r="A651" t="s">
        <v>8219</v>
      </c>
      <c r="B651">
        <v>34</v>
      </c>
      <c r="D651" t="s">
        <v>8221</v>
      </c>
      <c r="E651">
        <v>1</v>
      </c>
    </row>
    <row r="652" spans="1:5" x14ac:dyDescent="0.25">
      <c r="A652" t="s">
        <v>8219</v>
      </c>
      <c r="B652">
        <v>34</v>
      </c>
      <c r="D652" t="s">
        <v>8221</v>
      </c>
      <c r="E652">
        <v>0</v>
      </c>
    </row>
    <row r="653" spans="1:5" x14ac:dyDescent="0.25">
      <c r="A653" t="s">
        <v>8219</v>
      </c>
      <c r="B653">
        <v>34</v>
      </c>
      <c r="D653" t="s">
        <v>8221</v>
      </c>
      <c r="E653">
        <v>1</v>
      </c>
    </row>
    <row r="654" spans="1:5" x14ac:dyDescent="0.25">
      <c r="A654" t="s">
        <v>8219</v>
      </c>
      <c r="B654">
        <v>34</v>
      </c>
      <c r="D654" t="s">
        <v>8221</v>
      </c>
      <c r="E654">
        <v>11</v>
      </c>
    </row>
    <row r="655" spans="1:5" x14ac:dyDescent="0.25">
      <c r="A655" t="s">
        <v>8219</v>
      </c>
      <c r="B655">
        <v>34</v>
      </c>
      <c r="D655" t="s">
        <v>8221</v>
      </c>
      <c r="E655">
        <v>0</v>
      </c>
    </row>
    <row r="656" spans="1:5" x14ac:dyDescent="0.25">
      <c r="A656" t="s">
        <v>8219</v>
      </c>
      <c r="B656">
        <v>34</v>
      </c>
      <c r="D656" t="s">
        <v>8221</v>
      </c>
      <c r="E656">
        <v>1</v>
      </c>
    </row>
    <row r="657" spans="1:5" x14ac:dyDescent="0.25">
      <c r="A657" t="s">
        <v>8219</v>
      </c>
      <c r="B657">
        <v>34</v>
      </c>
      <c r="D657" t="s">
        <v>8221</v>
      </c>
      <c r="E657">
        <v>6</v>
      </c>
    </row>
    <row r="658" spans="1:5" x14ac:dyDescent="0.25">
      <c r="A658" t="s">
        <v>8219</v>
      </c>
      <c r="B658">
        <v>34</v>
      </c>
      <c r="D658" t="s">
        <v>8221</v>
      </c>
      <c r="E658">
        <v>7</v>
      </c>
    </row>
    <row r="659" spans="1:5" x14ac:dyDescent="0.25">
      <c r="A659" t="s">
        <v>8219</v>
      </c>
      <c r="B659">
        <v>34</v>
      </c>
      <c r="D659" t="s">
        <v>8221</v>
      </c>
      <c r="E659">
        <v>0</v>
      </c>
    </row>
    <row r="660" spans="1:5" x14ac:dyDescent="0.25">
      <c r="A660" t="s">
        <v>8219</v>
      </c>
      <c r="B660">
        <v>34</v>
      </c>
      <c r="D660" t="s">
        <v>8221</v>
      </c>
      <c r="E660">
        <v>16</v>
      </c>
    </row>
    <row r="661" spans="1:5" x14ac:dyDescent="0.25">
      <c r="A661" t="s">
        <v>8219</v>
      </c>
      <c r="B661">
        <v>34</v>
      </c>
      <c r="D661" t="s">
        <v>8221</v>
      </c>
      <c r="E661">
        <v>0</v>
      </c>
    </row>
    <row r="662" spans="1:5" x14ac:dyDescent="0.25">
      <c r="A662" t="s">
        <v>8219</v>
      </c>
      <c r="B662">
        <v>34</v>
      </c>
      <c r="D662" t="s">
        <v>8221</v>
      </c>
      <c r="E662">
        <v>0</v>
      </c>
    </row>
    <row r="663" spans="1:5" x14ac:dyDescent="0.25">
      <c r="A663" t="s">
        <v>8219</v>
      </c>
      <c r="B663">
        <v>34</v>
      </c>
      <c r="D663" t="s">
        <v>8221</v>
      </c>
      <c r="E663">
        <v>0</v>
      </c>
    </row>
    <row r="664" spans="1:5" x14ac:dyDescent="0.25">
      <c r="A664" t="s">
        <v>8219</v>
      </c>
      <c r="B664">
        <v>34</v>
      </c>
      <c r="D664" t="s">
        <v>8221</v>
      </c>
      <c r="E664">
        <v>12</v>
      </c>
    </row>
    <row r="665" spans="1:5" x14ac:dyDescent="0.25">
      <c r="A665" t="s">
        <v>8219</v>
      </c>
      <c r="B665">
        <v>35</v>
      </c>
      <c r="D665" t="s">
        <v>8221</v>
      </c>
      <c r="E665">
        <v>1</v>
      </c>
    </row>
    <row r="666" spans="1:5" x14ac:dyDescent="0.25">
      <c r="A666" t="s">
        <v>8219</v>
      </c>
      <c r="B666">
        <v>35</v>
      </c>
      <c r="D666" t="s">
        <v>8221</v>
      </c>
      <c r="E666">
        <v>3</v>
      </c>
    </row>
    <row r="667" spans="1:5" x14ac:dyDescent="0.25">
      <c r="A667" t="s">
        <v>8219</v>
      </c>
      <c r="B667">
        <v>35</v>
      </c>
      <c r="D667" t="s">
        <v>8221</v>
      </c>
      <c r="E667">
        <v>1</v>
      </c>
    </row>
    <row r="668" spans="1:5" x14ac:dyDescent="0.25">
      <c r="A668" t="s">
        <v>8219</v>
      </c>
      <c r="B668">
        <v>35</v>
      </c>
      <c r="D668" t="s">
        <v>8221</v>
      </c>
      <c r="E668">
        <v>4</v>
      </c>
    </row>
    <row r="669" spans="1:5" x14ac:dyDescent="0.25">
      <c r="A669" t="s">
        <v>8219</v>
      </c>
      <c r="B669">
        <v>35</v>
      </c>
      <c r="D669" t="s">
        <v>8221</v>
      </c>
      <c r="E669">
        <v>1</v>
      </c>
    </row>
    <row r="670" spans="1:5" x14ac:dyDescent="0.25">
      <c r="A670" t="s">
        <v>8219</v>
      </c>
      <c r="B670">
        <v>35</v>
      </c>
      <c r="D670" t="s">
        <v>8221</v>
      </c>
      <c r="E670">
        <v>3</v>
      </c>
    </row>
    <row r="671" spans="1:5" x14ac:dyDescent="0.25">
      <c r="A671" t="s">
        <v>8219</v>
      </c>
      <c r="B671">
        <v>35</v>
      </c>
      <c r="D671" t="s">
        <v>8221</v>
      </c>
      <c r="E671">
        <v>1</v>
      </c>
    </row>
    <row r="672" spans="1:5" x14ac:dyDescent="0.25">
      <c r="A672" t="s">
        <v>8219</v>
      </c>
      <c r="B672">
        <v>35</v>
      </c>
      <c r="D672" t="s">
        <v>8221</v>
      </c>
      <c r="E672">
        <v>0</v>
      </c>
    </row>
    <row r="673" spans="1:5" x14ac:dyDescent="0.25">
      <c r="A673" t="s">
        <v>8219</v>
      </c>
      <c r="B673">
        <v>35</v>
      </c>
      <c r="D673" t="s">
        <v>8221</v>
      </c>
      <c r="E673">
        <v>12</v>
      </c>
    </row>
    <row r="674" spans="1:5" x14ac:dyDescent="0.25">
      <c r="A674" t="s">
        <v>8219</v>
      </c>
      <c r="B674">
        <v>35</v>
      </c>
      <c r="D674" t="s">
        <v>8221</v>
      </c>
      <c r="E674">
        <v>0</v>
      </c>
    </row>
    <row r="675" spans="1:5" x14ac:dyDescent="0.25">
      <c r="A675" t="s">
        <v>8219</v>
      </c>
      <c r="B675">
        <v>35</v>
      </c>
      <c r="D675" t="s">
        <v>8221</v>
      </c>
      <c r="E675">
        <v>1</v>
      </c>
    </row>
    <row r="676" spans="1:5" x14ac:dyDescent="0.25">
      <c r="A676" t="s">
        <v>8219</v>
      </c>
      <c r="B676">
        <v>35</v>
      </c>
      <c r="D676" t="s">
        <v>8221</v>
      </c>
      <c r="E676">
        <v>0</v>
      </c>
    </row>
    <row r="677" spans="1:5" x14ac:dyDescent="0.25">
      <c r="A677" t="s">
        <v>8219</v>
      </c>
      <c r="B677">
        <v>35</v>
      </c>
      <c r="D677" t="s">
        <v>8221</v>
      </c>
      <c r="E677">
        <v>0</v>
      </c>
    </row>
    <row r="678" spans="1:5" x14ac:dyDescent="0.25">
      <c r="A678" t="s">
        <v>8219</v>
      </c>
      <c r="B678">
        <v>35</v>
      </c>
      <c r="D678" t="s">
        <v>8221</v>
      </c>
      <c r="E678">
        <v>2</v>
      </c>
    </row>
    <row r="679" spans="1:5" x14ac:dyDescent="0.25">
      <c r="A679" t="s">
        <v>8219</v>
      </c>
      <c r="B679">
        <v>35</v>
      </c>
      <c r="D679" t="s">
        <v>8221</v>
      </c>
      <c r="E679">
        <v>92</v>
      </c>
    </row>
    <row r="680" spans="1:5" x14ac:dyDescent="0.25">
      <c r="A680" t="s">
        <v>8219</v>
      </c>
      <c r="B680">
        <v>35</v>
      </c>
      <c r="D680" t="s">
        <v>8221</v>
      </c>
      <c r="E680">
        <v>0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10</v>
      </c>
    </row>
    <row r="683" spans="1:5" x14ac:dyDescent="0.25">
      <c r="A683" t="s">
        <v>8219</v>
      </c>
      <c r="B683">
        <v>35</v>
      </c>
      <c r="D683" t="s">
        <v>8221</v>
      </c>
      <c r="E683">
        <v>7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0</v>
      </c>
    </row>
    <row r="686" spans="1:5" x14ac:dyDescent="0.25">
      <c r="A686" t="s">
        <v>8219</v>
      </c>
      <c r="B686">
        <v>35</v>
      </c>
      <c r="D686" t="s">
        <v>8221</v>
      </c>
      <c r="E686">
        <v>1</v>
      </c>
    </row>
    <row r="687" spans="1:5" x14ac:dyDescent="0.25">
      <c r="A687" t="s">
        <v>8219</v>
      </c>
      <c r="B687">
        <v>35</v>
      </c>
      <c r="D687" t="s">
        <v>8221</v>
      </c>
      <c r="E687">
        <v>0</v>
      </c>
    </row>
    <row r="688" spans="1:5" x14ac:dyDescent="0.25">
      <c r="A688" t="s">
        <v>8219</v>
      </c>
      <c r="B688">
        <v>36</v>
      </c>
      <c r="D688" t="s">
        <v>8221</v>
      </c>
      <c r="E688">
        <v>9</v>
      </c>
    </row>
    <row r="689" spans="1:5" x14ac:dyDescent="0.25">
      <c r="A689" t="s">
        <v>8219</v>
      </c>
      <c r="B689">
        <v>36</v>
      </c>
      <c r="D689" t="s">
        <v>8221</v>
      </c>
      <c r="E689">
        <v>2</v>
      </c>
    </row>
    <row r="690" spans="1:5" x14ac:dyDescent="0.25">
      <c r="A690" t="s">
        <v>8219</v>
      </c>
      <c r="B690">
        <v>36</v>
      </c>
      <c r="D690" t="s">
        <v>8221</v>
      </c>
      <c r="E690">
        <v>1</v>
      </c>
    </row>
    <row r="691" spans="1:5" x14ac:dyDescent="0.25">
      <c r="A691" t="s">
        <v>8219</v>
      </c>
      <c r="B691">
        <v>36</v>
      </c>
      <c r="D691" t="s">
        <v>8221</v>
      </c>
      <c r="E691">
        <v>2</v>
      </c>
    </row>
    <row r="692" spans="1:5" x14ac:dyDescent="0.25">
      <c r="A692" t="s">
        <v>8219</v>
      </c>
      <c r="B692">
        <v>36</v>
      </c>
      <c r="D692" t="s">
        <v>8221</v>
      </c>
      <c r="E692">
        <v>11</v>
      </c>
    </row>
    <row r="693" spans="1:5" x14ac:dyDescent="0.25">
      <c r="A693" t="s">
        <v>8219</v>
      </c>
      <c r="B693">
        <v>36</v>
      </c>
      <c r="D693" t="s">
        <v>8221</v>
      </c>
      <c r="E693">
        <v>0</v>
      </c>
    </row>
    <row r="694" spans="1:5" x14ac:dyDescent="0.25">
      <c r="A694" t="s">
        <v>8219</v>
      </c>
      <c r="B694">
        <v>36</v>
      </c>
      <c r="D694" t="s">
        <v>8221</v>
      </c>
      <c r="E694">
        <v>0</v>
      </c>
    </row>
    <row r="695" spans="1:5" x14ac:dyDescent="0.25">
      <c r="A695" t="s">
        <v>8219</v>
      </c>
      <c r="B695">
        <v>36</v>
      </c>
      <c r="D695" t="s">
        <v>8221</v>
      </c>
      <c r="E695">
        <v>9</v>
      </c>
    </row>
    <row r="696" spans="1:5" x14ac:dyDescent="0.25">
      <c r="A696" t="s">
        <v>8219</v>
      </c>
      <c r="B696">
        <v>36</v>
      </c>
      <c r="D696" t="s">
        <v>8221</v>
      </c>
      <c r="E696">
        <v>0</v>
      </c>
    </row>
    <row r="697" spans="1:5" x14ac:dyDescent="0.25">
      <c r="A697" t="s">
        <v>8219</v>
      </c>
      <c r="B697">
        <v>36</v>
      </c>
      <c r="D697" t="s">
        <v>8221</v>
      </c>
      <c r="E697">
        <v>4</v>
      </c>
    </row>
    <row r="698" spans="1:5" x14ac:dyDescent="0.25">
      <c r="A698" t="s">
        <v>8219</v>
      </c>
      <c r="B698">
        <v>36</v>
      </c>
      <c r="D698" t="s">
        <v>8221</v>
      </c>
      <c r="E698">
        <v>1</v>
      </c>
    </row>
    <row r="699" spans="1:5" x14ac:dyDescent="0.25">
      <c r="A699" t="s">
        <v>8219</v>
      </c>
      <c r="B699">
        <v>36</v>
      </c>
      <c r="D699" t="s">
        <v>8221</v>
      </c>
      <c r="E699">
        <v>2</v>
      </c>
    </row>
    <row r="700" spans="1:5" x14ac:dyDescent="0.25">
      <c r="A700" t="s">
        <v>8219</v>
      </c>
      <c r="B700">
        <v>36</v>
      </c>
      <c r="D700" t="s">
        <v>8221</v>
      </c>
      <c r="E700">
        <v>0</v>
      </c>
    </row>
    <row r="701" spans="1:5" x14ac:dyDescent="0.25">
      <c r="A701" t="s">
        <v>8219</v>
      </c>
      <c r="B701">
        <v>36</v>
      </c>
      <c r="D701" t="s">
        <v>8221</v>
      </c>
      <c r="E701">
        <v>1</v>
      </c>
    </row>
    <row r="702" spans="1:5" x14ac:dyDescent="0.25">
      <c r="A702" t="s">
        <v>8219</v>
      </c>
      <c r="B702">
        <v>36</v>
      </c>
      <c r="D702" t="s">
        <v>8221</v>
      </c>
      <c r="E702">
        <v>17</v>
      </c>
    </row>
    <row r="703" spans="1:5" x14ac:dyDescent="0.25">
      <c r="A703" t="s">
        <v>8219</v>
      </c>
      <c r="B703">
        <v>37</v>
      </c>
      <c r="D703" t="s">
        <v>8221</v>
      </c>
      <c r="E703">
        <v>2</v>
      </c>
    </row>
    <row r="704" spans="1:5" x14ac:dyDescent="0.25">
      <c r="A704" t="s">
        <v>8219</v>
      </c>
      <c r="B704">
        <v>37</v>
      </c>
      <c r="D704" t="s">
        <v>8221</v>
      </c>
      <c r="E704">
        <v>3</v>
      </c>
    </row>
    <row r="705" spans="1:5" x14ac:dyDescent="0.25">
      <c r="A705" t="s">
        <v>8219</v>
      </c>
      <c r="B705">
        <v>37</v>
      </c>
      <c r="D705" t="s">
        <v>8221</v>
      </c>
      <c r="E705">
        <v>41</v>
      </c>
    </row>
    <row r="706" spans="1:5" x14ac:dyDescent="0.25">
      <c r="A706" t="s">
        <v>8219</v>
      </c>
      <c r="B706">
        <v>37</v>
      </c>
      <c r="D706" t="s">
        <v>8221</v>
      </c>
      <c r="E706">
        <v>2</v>
      </c>
    </row>
    <row r="707" spans="1:5" x14ac:dyDescent="0.25">
      <c r="A707" t="s">
        <v>8219</v>
      </c>
      <c r="B707">
        <v>37</v>
      </c>
      <c r="D707" t="s">
        <v>8221</v>
      </c>
      <c r="E707">
        <v>3</v>
      </c>
    </row>
    <row r="708" spans="1:5" x14ac:dyDescent="0.25">
      <c r="A708" t="s">
        <v>8219</v>
      </c>
      <c r="B708">
        <v>37</v>
      </c>
      <c r="D708" t="s">
        <v>8221</v>
      </c>
      <c r="E708">
        <v>8</v>
      </c>
    </row>
    <row r="709" spans="1:5" x14ac:dyDescent="0.25">
      <c r="A709" t="s">
        <v>8219</v>
      </c>
      <c r="B709">
        <v>37</v>
      </c>
      <c r="D709" t="s">
        <v>8221</v>
      </c>
      <c r="E709">
        <v>0</v>
      </c>
    </row>
    <row r="710" spans="1:5" x14ac:dyDescent="0.25">
      <c r="A710" t="s">
        <v>8219</v>
      </c>
      <c r="B710">
        <v>37</v>
      </c>
      <c r="D710" t="s">
        <v>8221</v>
      </c>
      <c r="E710">
        <v>1</v>
      </c>
    </row>
    <row r="711" spans="1:5" x14ac:dyDescent="0.25">
      <c r="A711" t="s">
        <v>8219</v>
      </c>
      <c r="B711">
        <v>37</v>
      </c>
      <c r="D711" t="s">
        <v>8221</v>
      </c>
      <c r="E711">
        <v>3</v>
      </c>
    </row>
    <row r="712" spans="1:5" x14ac:dyDescent="0.25">
      <c r="A712" t="s">
        <v>8219</v>
      </c>
      <c r="B712">
        <v>37</v>
      </c>
      <c r="D712" t="s">
        <v>8221</v>
      </c>
      <c r="E712">
        <v>4</v>
      </c>
    </row>
    <row r="713" spans="1:5" x14ac:dyDescent="0.25">
      <c r="A713" t="s">
        <v>8219</v>
      </c>
      <c r="B713">
        <v>37</v>
      </c>
      <c r="D713" t="s">
        <v>8221</v>
      </c>
      <c r="E713">
        <v>9</v>
      </c>
    </row>
    <row r="714" spans="1:5" x14ac:dyDescent="0.25">
      <c r="A714" t="s">
        <v>8219</v>
      </c>
      <c r="B714">
        <v>37</v>
      </c>
      <c r="D714" t="s">
        <v>8221</v>
      </c>
      <c r="E714">
        <v>16</v>
      </c>
    </row>
    <row r="715" spans="1:5" x14ac:dyDescent="0.25">
      <c r="A715" t="s">
        <v>8219</v>
      </c>
      <c r="B715">
        <v>37</v>
      </c>
      <c r="D715" t="s">
        <v>8221</v>
      </c>
      <c r="E715">
        <v>1</v>
      </c>
    </row>
    <row r="716" spans="1:5" x14ac:dyDescent="0.25">
      <c r="A716" t="s">
        <v>8219</v>
      </c>
      <c r="B716">
        <v>37</v>
      </c>
      <c r="D716" t="s">
        <v>8221</v>
      </c>
      <c r="E716">
        <v>7</v>
      </c>
    </row>
    <row r="717" spans="1:5" x14ac:dyDescent="0.25">
      <c r="A717" t="s">
        <v>8219</v>
      </c>
      <c r="B717">
        <v>37</v>
      </c>
      <c r="D717" t="s">
        <v>8221</v>
      </c>
      <c r="E717">
        <v>0</v>
      </c>
    </row>
    <row r="718" spans="1:5" x14ac:dyDescent="0.25">
      <c r="A718" t="s">
        <v>8219</v>
      </c>
      <c r="B718">
        <v>37</v>
      </c>
      <c r="D718" t="s">
        <v>8221</v>
      </c>
      <c r="E718">
        <v>0</v>
      </c>
    </row>
    <row r="719" spans="1:5" x14ac:dyDescent="0.25">
      <c r="A719" t="s">
        <v>8219</v>
      </c>
      <c r="B719">
        <v>37</v>
      </c>
      <c r="D719" t="s">
        <v>8221</v>
      </c>
      <c r="E719">
        <v>0</v>
      </c>
    </row>
    <row r="720" spans="1:5" x14ac:dyDescent="0.25">
      <c r="A720" t="s">
        <v>8219</v>
      </c>
      <c r="B720">
        <v>38</v>
      </c>
      <c r="D720" t="s">
        <v>8221</v>
      </c>
      <c r="E720">
        <v>0</v>
      </c>
    </row>
    <row r="721" spans="1:5" x14ac:dyDescent="0.25">
      <c r="A721" t="s">
        <v>8219</v>
      </c>
      <c r="B721">
        <v>38</v>
      </c>
      <c r="D721" t="s">
        <v>8221</v>
      </c>
      <c r="E721">
        <v>0</v>
      </c>
    </row>
    <row r="722" spans="1:5" x14ac:dyDescent="0.25">
      <c r="A722" t="s">
        <v>8219</v>
      </c>
      <c r="B722">
        <v>38</v>
      </c>
      <c r="D722" t="s">
        <v>8221</v>
      </c>
      <c r="E722">
        <v>1</v>
      </c>
    </row>
    <row r="723" spans="1:5" x14ac:dyDescent="0.25">
      <c r="A723" t="s">
        <v>8219</v>
      </c>
      <c r="B723">
        <v>38</v>
      </c>
      <c r="D723" t="s">
        <v>8221</v>
      </c>
      <c r="E723">
        <v>2</v>
      </c>
    </row>
    <row r="724" spans="1:5" x14ac:dyDescent="0.25">
      <c r="A724" t="s">
        <v>8219</v>
      </c>
      <c r="B724">
        <v>38</v>
      </c>
      <c r="D724" t="s">
        <v>8221</v>
      </c>
      <c r="E724">
        <v>1</v>
      </c>
    </row>
    <row r="725" spans="1:5" x14ac:dyDescent="0.25">
      <c r="A725" t="s">
        <v>8219</v>
      </c>
      <c r="B725">
        <v>38</v>
      </c>
      <c r="D725" t="s">
        <v>8221</v>
      </c>
      <c r="E725">
        <v>15</v>
      </c>
    </row>
    <row r="726" spans="1:5" x14ac:dyDescent="0.25">
      <c r="A726" t="s">
        <v>8219</v>
      </c>
      <c r="B726">
        <v>38</v>
      </c>
      <c r="D726" t="s">
        <v>8221</v>
      </c>
      <c r="E726">
        <v>1</v>
      </c>
    </row>
    <row r="727" spans="1:5" x14ac:dyDescent="0.25">
      <c r="A727" t="s">
        <v>8219</v>
      </c>
      <c r="B727">
        <v>38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38</v>
      </c>
      <c r="D729" t="s">
        <v>8221</v>
      </c>
      <c r="E729">
        <v>39</v>
      </c>
    </row>
    <row r="730" spans="1:5" x14ac:dyDescent="0.25">
      <c r="A730" t="s">
        <v>8219</v>
      </c>
      <c r="B730">
        <v>38</v>
      </c>
      <c r="D730" t="s">
        <v>8221</v>
      </c>
      <c r="E730">
        <v>103</v>
      </c>
    </row>
    <row r="731" spans="1:5" x14ac:dyDescent="0.25">
      <c r="A731" t="s">
        <v>8219</v>
      </c>
      <c r="B731">
        <v>38</v>
      </c>
      <c r="D731" t="s">
        <v>8221</v>
      </c>
      <c r="E731">
        <v>0</v>
      </c>
    </row>
    <row r="732" spans="1:5" x14ac:dyDescent="0.25">
      <c r="A732" t="s">
        <v>8219</v>
      </c>
      <c r="B732">
        <v>38</v>
      </c>
      <c r="D732" t="s">
        <v>8221</v>
      </c>
      <c r="E732">
        <v>39</v>
      </c>
    </row>
    <row r="733" spans="1:5" x14ac:dyDescent="0.25">
      <c r="A733" t="s">
        <v>8219</v>
      </c>
      <c r="B733">
        <v>38</v>
      </c>
      <c r="D733" t="s">
        <v>8221</v>
      </c>
      <c r="E733">
        <v>15</v>
      </c>
    </row>
    <row r="734" spans="1:5" x14ac:dyDescent="0.25">
      <c r="A734" t="s">
        <v>8219</v>
      </c>
      <c r="B734">
        <v>38</v>
      </c>
      <c r="D734" t="s">
        <v>8221</v>
      </c>
      <c r="E734">
        <v>22</v>
      </c>
    </row>
    <row r="735" spans="1:5" x14ac:dyDescent="0.25">
      <c r="A735" t="s">
        <v>8219</v>
      </c>
      <c r="B735">
        <v>38</v>
      </c>
      <c r="D735" t="s">
        <v>8221</v>
      </c>
      <c r="E735">
        <v>92</v>
      </c>
    </row>
    <row r="736" spans="1:5" x14ac:dyDescent="0.25">
      <c r="A736" t="s">
        <v>8219</v>
      </c>
      <c r="B736">
        <v>38</v>
      </c>
      <c r="D736" t="s">
        <v>8221</v>
      </c>
      <c r="E736">
        <v>25</v>
      </c>
    </row>
    <row r="737" spans="1:5" x14ac:dyDescent="0.25">
      <c r="A737" t="s">
        <v>8219</v>
      </c>
      <c r="B737">
        <v>38</v>
      </c>
      <c r="D737" t="s">
        <v>8221</v>
      </c>
      <c r="E737">
        <v>19</v>
      </c>
    </row>
    <row r="738" spans="1:5" x14ac:dyDescent="0.25">
      <c r="A738" t="s">
        <v>8219</v>
      </c>
      <c r="B738">
        <v>38</v>
      </c>
      <c r="D738" t="s">
        <v>8221</v>
      </c>
      <c r="E738">
        <v>19</v>
      </c>
    </row>
    <row r="739" spans="1:5" x14ac:dyDescent="0.25">
      <c r="A739" t="s">
        <v>8219</v>
      </c>
      <c r="B739">
        <v>38</v>
      </c>
      <c r="D739" t="s">
        <v>8221</v>
      </c>
      <c r="E739">
        <v>13</v>
      </c>
    </row>
    <row r="740" spans="1:5" x14ac:dyDescent="0.25">
      <c r="A740" t="s">
        <v>8219</v>
      </c>
      <c r="B740">
        <v>38</v>
      </c>
      <c r="D740" t="s">
        <v>8221</v>
      </c>
      <c r="E740">
        <v>124</v>
      </c>
    </row>
    <row r="741" spans="1:5" x14ac:dyDescent="0.25">
      <c r="A741" t="s">
        <v>8219</v>
      </c>
      <c r="B741">
        <v>38</v>
      </c>
      <c r="D741" t="s">
        <v>8221</v>
      </c>
      <c r="E741">
        <v>4</v>
      </c>
    </row>
    <row r="742" spans="1:5" x14ac:dyDescent="0.25">
      <c r="A742" t="s">
        <v>8219</v>
      </c>
      <c r="B742">
        <v>38</v>
      </c>
      <c r="D742" t="s">
        <v>8221</v>
      </c>
      <c r="E742">
        <v>10</v>
      </c>
    </row>
    <row r="743" spans="1:5" x14ac:dyDescent="0.25">
      <c r="A743" t="s">
        <v>8219</v>
      </c>
      <c r="B743">
        <v>38</v>
      </c>
      <c r="D743" t="s">
        <v>8221</v>
      </c>
      <c r="E743">
        <v>15</v>
      </c>
    </row>
    <row r="744" spans="1:5" x14ac:dyDescent="0.25">
      <c r="A744" t="s">
        <v>8219</v>
      </c>
      <c r="B744">
        <v>38</v>
      </c>
      <c r="D744" t="s">
        <v>8221</v>
      </c>
      <c r="E744">
        <v>38</v>
      </c>
    </row>
    <row r="745" spans="1:5" x14ac:dyDescent="0.25">
      <c r="A745" t="s">
        <v>8219</v>
      </c>
      <c r="B745">
        <v>38</v>
      </c>
      <c r="D745" t="s">
        <v>8221</v>
      </c>
      <c r="E745">
        <v>152</v>
      </c>
    </row>
    <row r="746" spans="1:5" x14ac:dyDescent="0.25">
      <c r="A746" t="s">
        <v>8219</v>
      </c>
      <c r="B746">
        <v>38</v>
      </c>
      <c r="D746" t="s">
        <v>8221</v>
      </c>
      <c r="E746">
        <v>24</v>
      </c>
    </row>
    <row r="747" spans="1:5" x14ac:dyDescent="0.25">
      <c r="A747" t="s">
        <v>8219</v>
      </c>
      <c r="B747">
        <v>38</v>
      </c>
      <c r="D747" t="s">
        <v>8221</v>
      </c>
      <c r="E747">
        <v>76</v>
      </c>
    </row>
    <row r="748" spans="1:5" x14ac:dyDescent="0.25">
      <c r="A748" t="s">
        <v>8219</v>
      </c>
      <c r="B748">
        <v>38</v>
      </c>
      <c r="D748" t="s">
        <v>8221</v>
      </c>
      <c r="E748">
        <v>185</v>
      </c>
    </row>
    <row r="749" spans="1:5" x14ac:dyDescent="0.25">
      <c r="A749" t="s">
        <v>8219</v>
      </c>
      <c r="B749">
        <v>39</v>
      </c>
      <c r="D749" t="s">
        <v>8221</v>
      </c>
      <c r="E749">
        <v>33</v>
      </c>
    </row>
    <row r="750" spans="1:5" x14ac:dyDescent="0.25">
      <c r="A750" t="s">
        <v>8219</v>
      </c>
      <c r="B750">
        <v>39</v>
      </c>
      <c r="D750" t="s">
        <v>8221</v>
      </c>
      <c r="E750">
        <v>108</v>
      </c>
    </row>
    <row r="751" spans="1:5" x14ac:dyDescent="0.25">
      <c r="A751" t="s">
        <v>8219</v>
      </c>
      <c r="B751">
        <v>39</v>
      </c>
      <c r="D751" t="s">
        <v>8221</v>
      </c>
      <c r="E751">
        <v>29</v>
      </c>
    </row>
    <row r="752" spans="1:5" x14ac:dyDescent="0.25">
      <c r="A752" t="s">
        <v>8219</v>
      </c>
      <c r="B752">
        <v>39</v>
      </c>
      <c r="D752" t="s">
        <v>8221</v>
      </c>
      <c r="E752">
        <v>24</v>
      </c>
    </row>
    <row r="753" spans="1:5" x14ac:dyDescent="0.25">
      <c r="A753" t="s">
        <v>8219</v>
      </c>
      <c r="B753">
        <v>39</v>
      </c>
      <c r="D753" t="s">
        <v>8221</v>
      </c>
      <c r="E753">
        <v>4</v>
      </c>
    </row>
    <row r="754" spans="1:5" x14ac:dyDescent="0.25">
      <c r="A754" t="s">
        <v>8219</v>
      </c>
      <c r="B754">
        <v>39</v>
      </c>
      <c r="D754" t="s">
        <v>8221</v>
      </c>
      <c r="E754">
        <v>4</v>
      </c>
    </row>
    <row r="755" spans="1:5" x14ac:dyDescent="0.25">
      <c r="A755" t="s">
        <v>8219</v>
      </c>
      <c r="B755">
        <v>39</v>
      </c>
      <c r="D755" t="s">
        <v>8221</v>
      </c>
      <c r="E755">
        <v>15</v>
      </c>
    </row>
    <row r="756" spans="1:5" x14ac:dyDescent="0.25">
      <c r="A756" t="s">
        <v>8219</v>
      </c>
      <c r="B756">
        <v>39</v>
      </c>
      <c r="D756" t="s">
        <v>8221</v>
      </c>
      <c r="E756">
        <v>4</v>
      </c>
    </row>
    <row r="757" spans="1:5" x14ac:dyDescent="0.25">
      <c r="A757" t="s">
        <v>8219</v>
      </c>
      <c r="B757">
        <v>39</v>
      </c>
      <c r="D757" t="s">
        <v>8221</v>
      </c>
      <c r="E757">
        <v>139</v>
      </c>
    </row>
    <row r="758" spans="1:5" x14ac:dyDescent="0.25">
      <c r="A758" t="s">
        <v>8219</v>
      </c>
      <c r="B758">
        <v>39</v>
      </c>
      <c r="D758" t="s">
        <v>8221</v>
      </c>
      <c r="E758">
        <v>2</v>
      </c>
    </row>
    <row r="759" spans="1:5" x14ac:dyDescent="0.25">
      <c r="A759" t="s">
        <v>8219</v>
      </c>
      <c r="B759">
        <v>39</v>
      </c>
      <c r="D759" t="s">
        <v>8221</v>
      </c>
      <c r="E759">
        <v>18</v>
      </c>
    </row>
    <row r="760" spans="1:5" x14ac:dyDescent="0.25">
      <c r="A760" t="s">
        <v>8219</v>
      </c>
      <c r="B760">
        <v>39</v>
      </c>
      <c r="D760" t="s">
        <v>8221</v>
      </c>
      <c r="E760">
        <v>81</v>
      </c>
    </row>
    <row r="761" spans="1:5" x14ac:dyDescent="0.25">
      <c r="A761" t="s">
        <v>8219</v>
      </c>
      <c r="B761">
        <v>39</v>
      </c>
      <c r="D761" t="s">
        <v>8221</v>
      </c>
      <c r="E761">
        <v>86</v>
      </c>
    </row>
    <row r="762" spans="1:5" x14ac:dyDescent="0.25">
      <c r="A762" t="s">
        <v>8219</v>
      </c>
      <c r="B762">
        <v>39</v>
      </c>
      <c r="D762" t="s">
        <v>8221</v>
      </c>
      <c r="E762">
        <v>140</v>
      </c>
    </row>
    <row r="763" spans="1:5" x14ac:dyDescent="0.25">
      <c r="A763" t="s">
        <v>8219</v>
      </c>
      <c r="B763">
        <v>39</v>
      </c>
      <c r="D763" t="s">
        <v>8221</v>
      </c>
      <c r="E763">
        <v>37</v>
      </c>
    </row>
    <row r="764" spans="1:5" x14ac:dyDescent="0.25">
      <c r="A764" t="s">
        <v>8219</v>
      </c>
      <c r="B764">
        <v>39</v>
      </c>
      <c r="D764" t="s">
        <v>8221</v>
      </c>
      <c r="E764">
        <v>6</v>
      </c>
    </row>
    <row r="765" spans="1:5" x14ac:dyDescent="0.25">
      <c r="A765" t="s">
        <v>8219</v>
      </c>
      <c r="B765">
        <v>39</v>
      </c>
      <c r="D765" t="s">
        <v>8221</v>
      </c>
      <c r="E765">
        <v>113</v>
      </c>
    </row>
    <row r="766" spans="1:5" x14ac:dyDescent="0.25">
      <c r="A766" t="s">
        <v>8219</v>
      </c>
      <c r="B766">
        <v>40</v>
      </c>
      <c r="D766" t="s">
        <v>8221</v>
      </c>
      <c r="E766">
        <v>37</v>
      </c>
    </row>
    <row r="767" spans="1:5" x14ac:dyDescent="0.25">
      <c r="A767" t="s">
        <v>8219</v>
      </c>
      <c r="B767">
        <v>40</v>
      </c>
      <c r="D767" t="s">
        <v>8221</v>
      </c>
      <c r="E767">
        <v>18</v>
      </c>
    </row>
    <row r="768" spans="1:5" x14ac:dyDescent="0.25">
      <c r="A768" t="s">
        <v>8219</v>
      </c>
      <c r="B768">
        <v>40</v>
      </c>
      <c r="D768" t="s">
        <v>8221</v>
      </c>
      <c r="E768">
        <v>75</v>
      </c>
    </row>
    <row r="769" spans="1:5" x14ac:dyDescent="0.25">
      <c r="A769" t="s">
        <v>8219</v>
      </c>
      <c r="B769">
        <v>40</v>
      </c>
      <c r="D769" t="s">
        <v>8221</v>
      </c>
      <c r="E769">
        <v>52</v>
      </c>
    </row>
    <row r="770" spans="1:5" x14ac:dyDescent="0.25">
      <c r="A770" t="s">
        <v>8219</v>
      </c>
      <c r="B770">
        <v>40</v>
      </c>
      <c r="D770" t="s">
        <v>8221</v>
      </c>
      <c r="E770">
        <v>122</v>
      </c>
    </row>
    <row r="771" spans="1:5" x14ac:dyDescent="0.25">
      <c r="A771" t="s">
        <v>8219</v>
      </c>
      <c r="B771">
        <v>40</v>
      </c>
      <c r="D771" t="s">
        <v>8221</v>
      </c>
      <c r="E771">
        <v>8</v>
      </c>
    </row>
    <row r="772" spans="1:5" x14ac:dyDescent="0.25">
      <c r="A772" t="s">
        <v>8219</v>
      </c>
      <c r="B772">
        <v>40</v>
      </c>
      <c r="D772" t="s">
        <v>8221</v>
      </c>
      <c r="E772">
        <v>8</v>
      </c>
    </row>
    <row r="773" spans="1:5" x14ac:dyDescent="0.25">
      <c r="A773" t="s">
        <v>8219</v>
      </c>
      <c r="B773">
        <v>40</v>
      </c>
      <c r="D773" t="s">
        <v>8221</v>
      </c>
      <c r="E773">
        <v>96</v>
      </c>
    </row>
    <row r="774" spans="1:5" x14ac:dyDescent="0.25">
      <c r="A774" t="s">
        <v>8219</v>
      </c>
      <c r="B774">
        <v>40</v>
      </c>
      <c r="D774" t="s">
        <v>8221</v>
      </c>
      <c r="E774">
        <v>9</v>
      </c>
    </row>
    <row r="775" spans="1:5" x14ac:dyDescent="0.25">
      <c r="A775" t="s">
        <v>8219</v>
      </c>
      <c r="B775">
        <v>40</v>
      </c>
      <c r="D775" t="s">
        <v>8221</v>
      </c>
      <c r="E775">
        <v>2</v>
      </c>
    </row>
    <row r="776" spans="1:5" x14ac:dyDescent="0.25">
      <c r="A776" t="s">
        <v>8219</v>
      </c>
      <c r="B776">
        <v>40</v>
      </c>
      <c r="D776" t="s">
        <v>8221</v>
      </c>
      <c r="E776">
        <v>26</v>
      </c>
    </row>
    <row r="777" spans="1:5" x14ac:dyDescent="0.25">
      <c r="A777" t="s">
        <v>8219</v>
      </c>
      <c r="B777">
        <v>41</v>
      </c>
      <c r="D777" t="s">
        <v>8221</v>
      </c>
      <c r="E777">
        <v>23</v>
      </c>
    </row>
    <row r="778" spans="1:5" x14ac:dyDescent="0.25">
      <c r="A778" t="s">
        <v>8219</v>
      </c>
      <c r="B778">
        <v>41</v>
      </c>
      <c r="D778" t="s">
        <v>8221</v>
      </c>
      <c r="E778">
        <v>0</v>
      </c>
    </row>
    <row r="779" spans="1:5" x14ac:dyDescent="0.25">
      <c r="A779" t="s">
        <v>8219</v>
      </c>
      <c r="B779">
        <v>41</v>
      </c>
      <c r="D779" t="s">
        <v>8221</v>
      </c>
      <c r="E779">
        <v>140</v>
      </c>
    </row>
    <row r="780" spans="1:5" x14ac:dyDescent="0.25">
      <c r="A780" t="s">
        <v>8219</v>
      </c>
      <c r="B780">
        <v>41</v>
      </c>
      <c r="D780" t="s">
        <v>8221</v>
      </c>
      <c r="E780">
        <v>0</v>
      </c>
    </row>
    <row r="781" spans="1:5" x14ac:dyDescent="0.25">
      <c r="A781" t="s">
        <v>8219</v>
      </c>
      <c r="B781">
        <v>41</v>
      </c>
      <c r="D781" t="s">
        <v>8221</v>
      </c>
      <c r="E781">
        <v>6</v>
      </c>
    </row>
    <row r="782" spans="1:5" x14ac:dyDescent="0.25">
      <c r="A782" t="s">
        <v>8219</v>
      </c>
      <c r="B782">
        <v>41</v>
      </c>
      <c r="D782" t="s">
        <v>8221</v>
      </c>
      <c r="E782">
        <v>100</v>
      </c>
    </row>
    <row r="783" spans="1:5" x14ac:dyDescent="0.25">
      <c r="A783" t="s">
        <v>8219</v>
      </c>
      <c r="B783">
        <v>41</v>
      </c>
      <c r="D783" t="s">
        <v>8221</v>
      </c>
      <c r="E783">
        <v>0</v>
      </c>
    </row>
    <row r="784" spans="1:5" x14ac:dyDescent="0.25">
      <c r="A784" t="s">
        <v>8219</v>
      </c>
      <c r="B784">
        <v>41</v>
      </c>
      <c r="D784" t="s">
        <v>8221</v>
      </c>
      <c r="E784">
        <v>4</v>
      </c>
    </row>
    <row r="785" spans="1:5" x14ac:dyDescent="0.25">
      <c r="A785" t="s">
        <v>8219</v>
      </c>
      <c r="B785">
        <v>41</v>
      </c>
      <c r="D785" t="s">
        <v>8221</v>
      </c>
      <c r="E785">
        <v>8</v>
      </c>
    </row>
    <row r="786" spans="1:5" x14ac:dyDescent="0.25">
      <c r="A786" t="s">
        <v>8219</v>
      </c>
      <c r="B786">
        <v>41</v>
      </c>
      <c r="D786" t="s">
        <v>8221</v>
      </c>
      <c r="E786">
        <v>0</v>
      </c>
    </row>
    <row r="787" spans="1:5" x14ac:dyDescent="0.25">
      <c r="A787" t="s">
        <v>8219</v>
      </c>
      <c r="B787">
        <v>41</v>
      </c>
      <c r="D787" t="s">
        <v>8221</v>
      </c>
      <c r="E787">
        <v>16</v>
      </c>
    </row>
    <row r="788" spans="1:5" x14ac:dyDescent="0.25">
      <c r="A788" t="s">
        <v>8219</v>
      </c>
      <c r="B788">
        <v>41</v>
      </c>
      <c r="D788" t="s">
        <v>8221</v>
      </c>
      <c r="E788">
        <v>2</v>
      </c>
    </row>
    <row r="789" spans="1:5" x14ac:dyDescent="0.25">
      <c r="A789" t="s">
        <v>8219</v>
      </c>
      <c r="B789">
        <v>41</v>
      </c>
      <c r="D789" t="s">
        <v>8221</v>
      </c>
      <c r="E789">
        <v>48</v>
      </c>
    </row>
    <row r="790" spans="1:5" x14ac:dyDescent="0.25">
      <c r="A790" t="s">
        <v>8219</v>
      </c>
      <c r="B790">
        <v>41</v>
      </c>
      <c r="D790" t="s">
        <v>8221</v>
      </c>
      <c r="E790">
        <v>2</v>
      </c>
    </row>
    <row r="791" spans="1:5" x14ac:dyDescent="0.25">
      <c r="A791" t="s">
        <v>8219</v>
      </c>
      <c r="B791">
        <v>41</v>
      </c>
      <c r="D791" t="s">
        <v>8221</v>
      </c>
      <c r="E791">
        <v>2</v>
      </c>
    </row>
    <row r="792" spans="1:5" x14ac:dyDescent="0.25">
      <c r="A792" t="s">
        <v>8219</v>
      </c>
      <c r="B792">
        <v>41</v>
      </c>
      <c r="D792" t="s">
        <v>8221</v>
      </c>
      <c r="E792">
        <v>1</v>
      </c>
    </row>
    <row r="793" spans="1:5" x14ac:dyDescent="0.25">
      <c r="A793" t="s">
        <v>8219</v>
      </c>
      <c r="B793">
        <v>41</v>
      </c>
      <c r="D793" t="s">
        <v>8221</v>
      </c>
      <c r="E793">
        <v>17</v>
      </c>
    </row>
    <row r="794" spans="1:5" x14ac:dyDescent="0.25">
      <c r="A794" t="s">
        <v>8219</v>
      </c>
      <c r="B794">
        <v>41</v>
      </c>
      <c r="D794" t="s">
        <v>8221</v>
      </c>
      <c r="E794">
        <v>0</v>
      </c>
    </row>
    <row r="795" spans="1:5" x14ac:dyDescent="0.25">
      <c r="A795" t="s">
        <v>8219</v>
      </c>
      <c r="B795">
        <v>41</v>
      </c>
      <c r="D795" t="s">
        <v>8221</v>
      </c>
      <c r="E795">
        <v>11</v>
      </c>
    </row>
    <row r="796" spans="1:5" x14ac:dyDescent="0.25">
      <c r="A796" t="s">
        <v>8219</v>
      </c>
      <c r="B796">
        <v>42</v>
      </c>
      <c r="D796" t="s">
        <v>8221</v>
      </c>
      <c r="E796">
        <v>95</v>
      </c>
    </row>
    <row r="797" spans="1:5" x14ac:dyDescent="0.25">
      <c r="A797" t="s">
        <v>8219</v>
      </c>
      <c r="B797">
        <v>42</v>
      </c>
      <c r="D797" t="s">
        <v>8221</v>
      </c>
      <c r="E797">
        <v>13</v>
      </c>
    </row>
    <row r="798" spans="1:5" x14ac:dyDescent="0.25">
      <c r="A798" t="s">
        <v>8219</v>
      </c>
      <c r="B798">
        <v>42</v>
      </c>
      <c r="D798" t="s">
        <v>8221</v>
      </c>
      <c r="E798">
        <v>2</v>
      </c>
    </row>
    <row r="799" spans="1:5" x14ac:dyDescent="0.25">
      <c r="A799" t="s">
        <v>8219</v>
      </c>
      <c r="B799">
        <v>42</v>
      </c>
      <c r="D799" t="s">
        <v>8221</v>
      </c>
      <c r="E799">
        <v>2</v>
      </c>
    </row>
    <row r="800" spans="1:5" x14ac:dyDescent="0.25">
      <c r="A800" t="s">
        <v>8219</v>
      </c>
      <c r="B800">
        <v>42</v>
      </c>
      <c r="D800" t="s">
        <v>8221</v>
      </c>
      <c r="E800">
        <v>3</v>
      </c>
    </row>
    <row r="801" spans="1:5" x14ac:dyDescent="0.25">
      <c r="A801" t="s">
        <v>8219</v>
      </c>
      <c r="B801">
        <v>42</v>
      </c>
      <c r="D801" t="s">
        <v>8221</v>
      </c>
      <c r="E801">
        <v>0</v>
      </c>
    </row>
    <row r="802" spans="1:5" x14ac:dyDescent="0.25">
      <c r="A802" t="s">
        <v>8219</v>
      </c>
      <c r="B802">
        <v>42</v>
      </c>
      <c r="D802" t="s">
        <v>8221</v>
      </c>
      <c r="E802">
        <v>0</v>
      </c>
    </row>
    <row r="803" spans="1:5" x14ac:dyDescent="0.25">
      <c r="A803" t="s">
        <v>8219</v>
      </c>
      <c r="B803">
        <v>42</v>
      </c>
      <c r="D803" t="s">
        <v>8221</v>
      </c>
      <c r="E803">
        <v>0</v>
      </c>
    </row>
    <row r="804" spans="1:5" x14ac:dyDescent="0.25">
      <c r="A804" t="s">
        <v>8219</v>
      </c>
      <c r="B804">
        <v>42</v>
      </c>
      <c r="D804" t="s">
        <v>8221</v>
      </c>
      <c r="E804">
        <v>2</v>
      </c>
    </row>
    <row r="805" spans="1:5" x14ac:dyDescent="0.25">
      <c r="A805" t="s">
        <v>8219</v>
      </c>
      <c r="B805">
        <v>42</v>
      </c>
      <c r="D805" t="s">
        <v>8221</v>
      </c>
      <c r="E805">
        <v>24</v>
      </c>
    </row>
    <row r="806" spans="1:5" x14ac:dyDescent="0.25">
      <c r="A806" t="s">
        <v>8219</v>
      </c>
      <c r="B806">
        <v>42</v>
      </c>
      <c r="D806" t="s">
        <v>8221</v>
      </c>
      <c r="E806">
        <v>25</v>
      </c>
    </row>
    <row r="807" spans="1:5" x14ac:dyDescent="0.25">
      <c r="A807" t="s">
        <v>8219</v>
      </c>
      <c r="B807">
        <v>42</v>
      </c>
      <c r="D807" t="s">
        <v>8221</v>
      </c>
      <c r="E807">
        <v>3</v>
      </c>
    </row>
    <row r="808" spans="1:5" x14ac:dyDescent="0.25">
      <c r="A808" t="s">
        <v>8219</v>
      </c>
      <c r="B808">
        <v>42</v>
      </c>
      <c r="D808" t="s">
        <v>8221</v>
      </c>
      <c r="E808">
        <v>41</v>
      </c>
    </row>
    <row r="809" spans="1:5" x14ac:dyDescent="0.25">
      <c r="A809" t="s">
        <v>8219</v>
      </c>
      <c r="B809">
        <v>42</v>
      </c>
      <c r="D809" t="s">
        <v>8221</v>
      </c>
      <c r="E809">
        <v>2</v>
      </c>
    </row>
    <row r="810" spans="1:5" x14ac:dyDescent="0.25">
      <c r="A810" t="s">
        <v>8219</v>
      </c>
      <c r="B810">
        <v>43</v>
      </c>
      <c r="D810" t="s">
        <v>8221</v>
      </c>
      <c r="E810">
        <v>4</v>
      </c>
    </row>
    <row r="811" spans="1:5" x14ac:dyDescent="0.25">
      <c r="A811" t="s">
        <v>8219</v>
      </c>
      <c r="B811">
        <v>43</v>
      </c>
      <c r="D811" t="s">
        <v>8221</v>
      </c>
      <c r="E811">
        <v>99</v>
      </c>
    </row>
    <row r="812" spans="1:5" x14ac:dyDescent="0.25">
      <c r="A812" t="s">
        <v>8219</v>
      </c>
      <c r="B812">
        <v>43</v>
      </c>
      <c r="D812" t="s">
        <v>8221</v>
      </c>
      <c r="E812">
        <v>4</v>
      </c>
    </row>
    <row r="813" spans="1:5" x14ac:dyDescent="0.25">
      <c r="A813" t="s">
        <v>8219</v>
      </c>
      <c r="B813">
        <v>43</v>
      </c>
      <c r="D813" t="s">
        <v>8221</v>
      </c>
      <c r="E813">
        <v>4</v>
      </c>
    </row>
    <row r="814" spans="1:5" x14ac:dyDescent="0.25">
      <c r="A814" t="s">
        <v>8219</v>
      </c>
      <c r="B814">
        <v>43</v>
      </c>
      <c r="D814" t="s">
        <v>8221</v>
      </c>
      <c r="E814">
        <v>38</v>
      </c>
    </row>
    <row r="815" spans="1:5" x14ac:dyDescent="0.25">
      <c r="A815" t="s">
        <v>8219</v>
      </c>
      <c r="B815">
        <v>43</v>
      </c>
      <c r="D815" t="s">
        <v>8221</v>
      </c>
      <c r="E815">
        <v>285</v>
      </c>
    </row>
    <row r="816" spans="1:5" x14ac:dyDescent="0.25">
      <c r="A816" t="s">
        <v>8219</v>
      </c>
      <c r="B816">
        <v>43</v>
      </c>
      <c r="D816" t="s">
        <v>8221</v>
      </c>
      <c r="E816">
        <v>1</v>
      </c>
    </row>
    <row r="817" spans="1:5" x14ac:dyDescent="0.25">
      <c r="A817" t="s">
        <v>8219</v>
      </c>
      <c r="B817">
        <v>43</v>
      </c>
      <c r="D817" t="s">
        <v>8221</v>
      </c>
      <c r="E817">
        <v>42</v>
      </c>
    </row>
    <row r="818" spans="1:5" x14ac:dyDescent="0.25">
      <c r="A818" t="s">
        <v>8219</v>
      </c>
      <c r="B818">
        <v>43</v>
      </c>
      <c r="D818" t="s">
        <v>8221</v>
      </c>
      <c r="E818">
        <v>26</v>
      </c>
    </row>
    <row r="819" spans="1:5" x14ac:dyDescent="0.25">
      <c r="A819" t="s">
        <v>8219</v>
      </c>
      <c r="B819">
        <v>43</v>
      </c>
      <c r="D819" t="s">
        <v>8221</v>
      </c>
      <c r="E819">
        <v>2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6</v>
      </c>
    </row>
    <row r="822" spans="1:5" x14ac:dyDescent="0.25">
      <c r="A822" t="s">
        <v>8219</v>
      </c>
      <c r="B822">
        <v>43</v>
      </c>
      <c r="D822" t="s">
        <v>8221</v>
      </c>
      <c r="E822">
        <v>70</v>
      </c>
    </row>
    <row r="823" spans="1:5" x14ac:dyDescent="0.25">
      <c r="A823" t="s">
        <v>8219</v>
      </c>
      <c r="B823">
        <v>44</v>
      </c>
      <c r="D823" t="s">
        <v>8221</v>
      </c>
      <c r="E823">
        <v>9</v>
      </c>
    </row>
    <row r="824" spans="1:5" x14ac:dyDescent="0.25">
      <c r="A824" t="s">
        <v>8219</v>
      </c>
      <c r="B824">
        <v>44</v>
      </c>
      <c r="D824" t="s">
        <v>8221</v>
      </c>
      <c r="E824">
        <v>8</v>
      </c>
    </row>
    <row r="825" spans="1:5" x14ac:dyDescent="0.25">
      <c r="A825" t="s">
        <v>8219</v>
      </c>
      <c r="B825">
        <v>44</v>
      </c>
      <c r="D825" t="s">
        <v>8221</v>
      </c>
      <c r="E825">
        <v>105</v>
      </c>
    </row>
    <row r="826" spans="1:5" x14ac:dyDescent="0.25">
      <c r="A826" t="s">
        <v>8219</v>
      </c>
      <c r="B826">
        <v>44</v>
      </c>
      <c r="D826" t="s">
        <v>8221</v>
      </c>
      <c r="E826">
        <v>12</v>
      </c>
    </row>
    <row r="827" spans="1:5" x14ac:dyDescent="0.25">
      <c r="A827" t="s">
        <v>8219</v>
      </c>
      <c r="B827">
        <v>44</v>
      </c>
      <c r="D827" t="s">
        <v>8221</v>
      </c>
      <c r="E827">
        <v>0</v>
      </c>
    </row>
    <row r="828" spans="1:5" x14ac:dyDescent="0.25">
      <c r="A828" t="s">
        <v>8219</v>
      </c>
      <c r="B828">
        <v>44</v>
      </c>
      <c r="D828" t="s">
        <v>8221</v>
      </c>
      <c r="E828">
        <v>16</v>
      </c>
    </row>
    <row r="829" spans="1:5" x14ac:dyDescent="0.25">
      <c r="A829" t="s">
        <v>8219</v>
      </c>
      <c r="B829">
        <v>44</v>
      </c>
      <c r="D829" t="s">
        <v>8221</v>
      </c>
      <c r="E829">
        <v>7</v>
      </c>
    </row>
    <row r="830" spans="1:5" x14ac:dyDescent="0.25">
      <c r="A830" t="s">
        <v>8219</v>
      </c>
      <c r="B830">
        <v>44</v>
      </c>
      <c r="D830" t="s">
        <v>8221</v>
      </c>
      <c r="E830">
        <v>4</v>
      </c>
    </row>
    <row r="831" spans="1:5" x14ac:dyDescent="0.25">
      <c r="A831" t="s">
        <v>8219</v>
      </c>
      <c r="B831">
        <v>44</v>
      </c>
      <c r="D831" t="s">
        <v>8221</v>
      </c>
      <c r="E831">
        <v>1</v>
      </c>
    </row>
    <row r="832" spans="1:5" x14ac:dyDescent="0.25">
      <c r="A832" t="s">
        <v>8219</v>
      </c>
      <c r="B832">
        <v>44</v>
      </c>
      <c r="D832" t="s">
        <v>8221</v>
      </c>
      <c r="E832">
        <v>28</v>
      </c>
    </row>
    <row r="833" spans="1:5" x14ac:dyDescent="0.25">
      <c r="A833" t="s">
        <v>8219</v>
      </c>
      <c r="B833">
        <v>44</v>
      </c>
      <c r="D833" t="s">
        <v>8221</v>
      </c>
      <c r="E833">
        <v>1</v>
      </c>
    </row>
    <row r="834" spans="1:5" x14ac:dyDescent="0.25">
      <c r="A834" t="s">
        <v>8219</v>
      </c>
      <c r="B834">
        <v>44</v>
      </c>
      <c r="D834" t="s">
        <v>8221</v>
      </c>
      <c r="E834">
        <v>1</v>
      </c>
    </row>
    <row r="835" spans="1:5" x14ac:dyDescent="0.25">
      <c r="A835" t="s">
        <v>8219</v>
      </c>
      <c r="B835">
        <v>44</v>
      </c>
      <c r="D835" t="s">
        <v>8221</v>
      </c>
      <c r="E835">
        <v>5</v>
      </c>
    </row>
    <row r="836" spans="1:5" x14ac:dyDescent="0.25">
      <c r="A836" t="s">
        <v>8219</v>
      </c>
      <c r="B836">
        <v>44</v>
      </c>
      <c r="D836" t="s">
        <v>8221</v>
      </c>
      <c r="E836">
        <v>3</v>
      </c>
    </row>
    <row r="837" spans="1:5" x14ac:dyDescent="0.25">
      <c r="A837" t="s">
        <v>8219</v>
      </c>
      <c r="B837">
        <v>44</v>
      </c>
      <c r="D837" t="s">
        <v>8221</v>
      </c>
      <c r="E837">
        <v>2</v>
      </c>
    </row>
    <row r="838" spans="1:5" x14ac:dyDescent="0.25">
      <c r="A838" t="s">
        <v>8219</v>
      </c>
      <c r="B838">
        <v>45</v>
      </c>
      <c r="D838" t="s">
        <v>8221</v>
      </c>
      <c r="E838">
        <v>0</v>
      </c>
    </row>
    <row r="839" spans="1:5" x14ac:dyDescent="0.25">
      <c r="A839" t="s">
        <v>8219</v>
      </c>
      <c r="B839">
        <v>45</v>
      </c>
      <c r="D839" t="s">
        <v>8221</v>
      </c>
      <c r="E839">
        <v>0</v>
      </c>
    </row>
    <row r="840" spans="1:5" x14ac:dyDescent="0.25">
      <c r="A840" t="s">
        <v>8219</v>
      </c>
      <c r="B840">
        <v>45</v>
      </c>
      <c r="D840" t="s">
        <v>8221</v>
      </c>
      <c r="E840">
        <v>3</v>
      </c>
    </row>
    <row r="841" spans="1:5" x14ac:dyDescent="0.25">
      <c r="A841" t="s">
        <v>8219</v>
      </c>
      <c r="B841">
        <v>45</v>
      </c>
      <c r="D841" t="s">
        <v>8221</v>
      </c>
      <c r="E841">
        <v>0</v>
      </c>
    </row>
    <row r="842" spans="1:5" x14ac:dyDescent="0.25">
      <c r="A842" t="s">
        <v>8219</v>
      </c>
      <c r="B842">
        <v>45</v>
      </c>
      <c r="D842" t="s">
        <v>8221</v>
      </c>
      <c r="E842">
        <v>0</v>
      </c>
    </row>
    <row r="843" spans="1:5" x14ac:dyDescent="0.25">
      <c r="A843" t="s">
        <v>8219</v>
      </c>
      <c r="B843">
        <v>45</v>
      </c>
      <c r="D843" t="s">
        <v>8221</v>
      </c>
      <c r="E843">
        <v>3</v>
      </c>
    </row>
    <row r="844" spans="1:5" x14ac:dyDescent="0.25">
      <c r="A844" t="s">
        <v>8219</v>
      </c>
      <c r="B844">
        <v>45</v>
      </c>
      <c r="D844" t="s">
        <v>8221</v>
      </c>
      <c r="E844">
        <v>7</v>
      </c>
    </row>
    <row r="845" spans="1:5" x14ac:dyDescent="0.25">
      <c r="A845" t="s">
        <v>8219</v>
      </c>
      <c r="B845">
        <v>45</v>
      </c>
      <c r="D845" t="s">
        <v>8221</v>
      </c>
      <c r="E845">
        <v>25</v>
      </c>
    </row>
    <row r="846" spans="1:5" x14ac:dyDescent="0.25">
      <c r="A846" t="s">
        <v>8219</v>
      </c>
      <c r="B846">
        <v>45</v>
      </c>
      <c r="D846" t="s">
        <v>8221</v>
      </c>
      <c r="E846">
        <v>10</v>
      </c>
    </row>
    <row r="847" spans="1:5" x14ac:dyDescent="0.25">
      <c r="A847" t="s">
        <v>8219</v>
      </c>
      <c r="B847">
        <v>45</v>
      </c>
      <c r="D847" t="s">
        <v>8221</v>
      </c>
      <c r="E847">
        <v>3</v>
      </c>
    </row>
    <row r="848" spans="1:5" x14ac:dyDescent="0.25">
      <c r="A848" t="s">
        <v>8219</v>
      </c>
      <c r="B848">
        <v>45</v>
      </c>
      <c r="D848" t="s">
        <v>8221</v>
      </c>
      <c r="E848">
        <v>5</v>
      </c>
    </row>
    <row r="849" spans="1:5" x14ac:dyDescent="0.25">
      <c r="A849" t="s">
        <v>8219</v>
      </c>
      <c r="B849">
        <v>45</v>
      </c>
      <c r="D849" t="s">
        <v>8221</v>
      </c>
      <c r="E849">
        <v>5</v>
      </c>
    </row>
    <row r="850" spans="1:5" x14ac:dyDescent="0.25">
      <c r="A850" t="s">
        <v>8219</v>
      </c>
      <c r="B850">
        <v>45</v>
      </c>
      <c r="D850" t="s">
        <v>8221</v>
      </c>
      <c r="E850">
        <v>27</v>
      </c>
    </row>
    <row r="851" spans="1:5" x14ac:dyDescent="0.25">
      <c r="A851" t="s">
        <v>8219</v>
      </c>
      <c r="B851">
        <v>45</v>
      </c>
      <c r="D851" t="s">
        <v>8221</v>
      </c>
      <c r="E851">
        <v>2</v>
      </c>
    </row>
    <row r="852" spans="1:5" x14ac:dyDescent="0.25">
      <c r="A852" t="s">
        <v>8219</v>
      </c>
      <c r="B852">
        <v>45</v>
      </c>
      <c r="D852" t="s">
        <v>8221</v>
      </c>
      <c r="E852">
        <v>236</v>
      </c>
    </row>
    <row r="853" spans="1:5" x14ac:dyDescent="0.25">
      <c r="A853" t="s">
        <v>8219</v>
      </c>
      <c r="B853">
        <v>46</v>
      </c>
      <c r="D853" t="s">
        <v>8221</v>
      </c>
      <c r="E853">
        <v>1</v>
      </c>
    </row>
    <row r="854" spans="1:5" x14ac:dyDescent="0.25">
      <c r="A854" t="s">
        <v>8219</v>
      </c>
      <c r="B854">
        <v>46</v>
      </c>
      <c r="D854" t="s">
        <v>8221</v>
      </c>
      <c r="E854">
        <v>12</v>
      </c>
    </row>
    <row r="855" spans="1:5" x14ac:dyDescent="0.25">
      <c r="A855" t="s">
        <v>8219</v>
      </c>
      <c r="B855">
        <v>46</v>
      </c>
      <c r="D855" t="s">
        <v>8221</v>
      </c>
      <c r="E855">
        <v>4</v>
      </c>
    </row>
    <row r="856" spans="1:5" x14ac:dyDescent="0.25">
      <c r="A856" t="s">
        <v>8219</v>
      </c>
      <c r="B856">
        <v>46</v>
      </c>
      <c r="D856" t="s">
        <v>8221</v>
      </c>
      <c r="E856">
        <v>3</v>
      </c>
    </row>
    <row r="857" spans="1:5" x14ac:dyDescent="0.25">
      <c r="A857" t="s">
        <v>8219</v>
      </c>
      <c r="B857">
        <v>46</v>
      </c>
      <c r="D857" t="s">
        <v>8221</v>
      </c>
      <c r="E857">
        <v>99</v>
      </c>
    </row>
    <row r="858" spans="1:5" x14ac:dyDescent="0.25">
      <c r="A858" t="s">
        <v>8219</v>
      </c>
      <c r="B858">
        <v>46</v>
      </c>
      <c r="D858" t="s">
        <v>8221</v>
      </c>
      <c r="E858">
        <v>3</v>
      </c>
    </row>
    <row r="859" spans="1:5" x14ac:dyDescent="0.25">
      <c r="A859" t="s">
        <v>8219</v>
      </c>
      <c r="B859">
        <v>46</v>
      </c>
      <c r="D859" t="s">
        <v>8221</v>
      </c>
      <c r="E859">
        <v>3</v>
      </c>
    </row>
    <row r="860" spans="1:5" x14ac:dyDescent="0.25">
      <c r="A860" t="s">
        <v>8219</v>
      </c>
      <c r="B860">
        <v>46</v>
      </c>
      <c r="D860" t="s">
        <v>8221</v>
      </c>
      <c r="E860">
        <v>22</v>
      </c>
    </row>
    <row r="861" spans="1:5" x14ac:dyDescent="0.25">
      <c r="A861" t="s">
        <v>8219</v>
      </c>
      <c r="B861">
        <v>46</v>
      </c>
      <c r="D861" t="s">
        <v>8221</v>
      </c>
      <c r="E861">
        <v>4</v>
      </c>
    </row>
    <row r="862" spans="1:5" x14ac:dyDescent="0.25">
      <c r="A862" t="s">
        <v>8219</v>
      </c>
      <c r="B862">
        <v>46</v>
      </c>
      <c r="D862" t="s">
        <v>8221</v>
      </c>
      <c r="E862">
        <v>534</v>
      </c>
    </row>
    <row r="863" spans="1:5" x14ac:dyDescent="0.25">
      <c r="A863" t="s">
        <v>8219</v>
      </c>
      <c r="B863">
        <v>46</v>
      </c>
      <c r="D863" t="s">
        <v>8221</v>
      </c>
      <c r="E863">
        <v>12</v>
      </c>
    </row>
    <row r="864" spans="1:5" x14ac:dyDescent="0.25">
      <c r="A864" t="s">
        <v>8219</v>
      </c>
      <c r="B864">
        <v>46</v>
      </c>
      <c r="D864" t="s">
        <v>8221</v>
      </c>
      <c r="E864">
        <v>56</v>
      </c>
    </row>
    <row r="865" spans="1:5" x14ac:dyDescent="0.25">
      <c r="A865" t="s">
        <v>8219</v>
      </c>
      <c r="B865">
        <v>46</v>
      </c>
      <c r="D865" t="s">
        <v>8221</v>
      </c>
      <c r="E865">
        <v>11</v>
      </c>
    </row>
    <row r="866" spans="1:5" x14ac:dyDescent="0.25">
      <c r="A866" t="s">
        <v>8219</v>
      </c>
      <c r="B866">
        <v>46</v>
      </c>
      <c r="D866" t="s">
        <v>8221</v>
      </c>
      <c r="E866">
        <v>0</v>
      </c>
    </row>
    <row r="867" spans="1:5" x14ac:dyDescent="0.25">
      <c r="A867" t="s">
        <v>8219</v>
      </c>
      <c r="B867">
        <v>46</v>
      </c>
      <c r="D867" t="s">
        <v>8221</v>
      </c>
      <c r="E867">
        <v>12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24</v>
      </c>
    </row>
    <row r="870" spans="1:5" x14ac:dyDescent="0.25">
      <c r="A870" t="s">
        <v>8219</v>
      </c>
      <c r="B870">
        <v>46</v>
      </c>
      <c r="D870" t="s">
        <v>8221</v>
      </c>
      <c r="E870">
        <v>89</v>
      </c>
    </row>
    <row r="871" spans="1:5" x14ac:dyDescent="0.25">
      <c r="A871" t="s">
        <v>8219</v>
      </c>
      <c r="B871">
        <v>46</v>
      </c>
      <c r="D871" t="s">
        <v>8221</v>
      </c>
      <c r="E871">
        <v>1</v>
      </c>
    </row>
    <row r="872" spans="1:5" x14ac:dyDescent="0.25">
      <c r="A872" t="s">
        <v>8219</v>
      </c>
      <c r="B872">
        <v>46</v>
      </c>
      <c r="D872" t="s">
        <v>8221</v>
      </c>
      <c r="E872">
        <v>55</v>
      </c>
    </row>
    <row r="873" spans="1:5" x14ac:dyDescent="0.25">
      <c r="A873" t="s">
        <v>8219</v>
      </c>
      <c r="B873">
        <v>46</v>
      </c>
      <c r="D873" t="s">
        <v>8221</v>
      </c>
      <c r="E873">
        <v>2</v>
      </c>
    </row>
    <row r="874" spans="1:5" x14ac:dyDescent="0.25">
      <c r="A874" t="s">
        <v>8219</v>
      </c>
      <c r="B874">
        <v>47</v>
      </c>
      <c r="D874" t="s">
        <v>8221</v>
      </c>
      <c r="E874">
        <v>0</v>
      </c>
    </row>
    <row r="875" spans="1:5" x14ac:dyDescent="0.25">
      <c r="A875" t="s">
        <v>8219</v>
      </c>
      <c r="B875">
        <v>47</v>
      </c>
      <c r="D875" t="s">
        <v>8221</v>
      </c>
      <c r="E875">
        <v>4</v>
      </c>
    </row>
    <row r="876" spans="1:5" x14ac:dyDescent="0.25">
      <c r="A876" t="s">
        <v>8219</v>
      </c>
      <c r="B876">
        <v>47</v>
      </c>
      <c r="D876" t="s">
        <v>8221</v>
      </c>
      <c r="E876">
        <v>6</v>
      </c>
    </row>
    <row r="877" spans="1:5" x14ac:dyDescent="0.25">
      <c r="A877" t="s">
        <v>8219</v>
      </c>
      <c r="B877">
        <v>47</v>
      </c>
      <c r="D877" t="s">
        <v>8221</v>
      </c>
      <c r="E877">
        <v>4</v>
      </c>
    </row>
    <row r="878" spans="1:5" x14ac:dyDescent="0.25">
      <c r="A878" t="s">
        <v>8219</v>
      </c>
      <c r="B878">
        <v>47</v>
      </c>
      <c r="D878" t="s">
        <v>8221</v>
      </c>
      <c r="E878">
        <v>4</v>
      </c>
    </row>
    <row r="879" spans="1:5" x14ac:dyDescent="0.25">
      <c r="A879" t="s">
        <v>8219</v>
      </c>
      <c r="B879">
        <v>47</v>
      </c>
      <c r="D879" t="s">
        <v>8221</v>
      </c>
      <c r="E879">
        <v>2</v>
      </c>
    </row>
    <row r="880" spans="1:5" x14ac:dyDescent="0.25">
      <c r="A880" t="s">
        <v>8219</v>
      </c>
      <c r="B880">
        <v>47</v>
      </c>
      <c r="D880" t="s">
        <v>8221</v>
      </c>
      <c r="E880">
        <v>5</v>
      </c>
    </row>
    <row r="881" spans="1:5" x14ac:dyDescent="0.25">
      <c r="A881" t="s">
        <v>8219</v>
      </c>
      <c r="B881">
        <v>47</v>
      </c>
      <c r="D881" t="s">
        <v>8221</v>
      </c>
      <c r="E881">
        <v>83</v>
      </c>
    </row>
    <row r="882" spans="1:5" x14ac:dyDescent="0.25">
      <c r="A882" t="s">
        <v>8219</v>
      </c>
      <c r="B882">
        <v>47</v>
      </c>
      <c r="D882" t="s">
        <v>8221</v>
      </c>
      <c r="E882">
        <v>57</v>
      </c>
    </row>
    <row r="883" spans="1:5" x14ac:dyDescent="0.25">
      <c r="A883" t="s">
        <v>8219</v>
      </c>
      <c r="B883">
        <v>47</v>
      </c>
      <c r="D883" t="s">
        <v>8221</v>
      </c>
      <c r="E883">
        <v>311</v>
      </c>
    </row>
    <row r="884" spans="1:5" x14ac:dyDescent="0.25">
      <c r="A884" t="s">
        <v>8219</v>
      </c>
      <c r="B884">
        <v>47</v>
      </c>
      <c r="D884" t="s">
        <v>8221</v>
      </c>
      <c r="E884">
        <v>2</v>
      </c>
    </row>
    <row r="885" spans="1:5" x14ac:dyDescent="0.25">
      <c r="A885" t="s">
        <v>8219</v>
      </c>
      <c r="B885">
        <v>47</v>
      </c>
      <c r="D885" t="s">
        <v>8221</v>
      </c>
      <c r="E885">
        <v>16</v>
      </c>
    </row>
    <row r="886" spans="1:5" x14ac:dyDescent="0.25">
      <c r="A886" t="s">
        <v>8219</v>
      </c>
      <c r="B886">
        <v>47</v>
      </c>
      <c r="D886" t="s">
        <v>8221</v>
      </c>
      <c r="E886">
        <v>9</v>
      </c>
    </row>
    <row r="887" spans="1:5" x14ac:dyDescent="0.25">
      <c r="A887" t="s">
        <v>8219</v>
      </c>
      <c r="B887">
        <v>47</v>
      </c>
      <c r="D887" t="s">
        <v>8221</v>
      </c>
      <c r="E887">
        <v>1</v>
      </c>
    </row>
    <row r="888" spans="1:5" x14ac:dyDescent="0.25">
      <c r="A888" t="s">
        <v>8219</v>
      </c>
      <c r="B888">
        <v>47</v>
      </c>
      <c r="D888" t="s">
        <v>8221</v>
      </c>
      <c r="E888">
        <v>12</v>
      </c>
    </row>
    <row r="889" spans="1:5" x14ac:dyDescent="0.25">
      <c r="A889" t="s">
        <v>8219</v>
      </c>
      <c r="B889">
        <v>47</v>
      </c>
      <c r="D889" t="s">
        <v>8221</v>
      </c>
      <c r="E889">
        <v>0</v>
      </c>
    </row>
    <row r="890" spans="1:5" x14ac:dyDescent="0.25">
      <c r="A890" t="s">
        <v>8219</v>
      </c>
      <c r="B890">
        <v>47</v>
      </c>
      <c r="D890" t="s">
        <v>8221</v>
      </c>
      <c r="E890">
        <v>20</v>
      </c>
    </row>
    <row r="891" spans="1:5" x14ac:dyDescent="0.25">
      <c r="A891" t="s">
        <v>8219</v>
      </c>
      <c r="B891">
        <v>47</v>
      </c>
      <c r="D891" t="s">
        <v>8221</v>
      </c>
      <c r="E891">
        <v>16</v>
      </c>
    </row>
    <row r="892" spans="1:5" x14ac:dyDescent="0.25">
      <c r="A892" t="s">
        <v>8219</v>
      </c>
      <c r="B892">
        <v>47</v>
      </c>
      <c r="D892" t="s">
        <v>8221</v>
      </c>
      <c r="E892">
        <v>33</v>
      </c>
    </row>
    <row r="893" spans="1:5" x14ac:dyDescent="0.25">
      <c r="A893" t="s">
        <v>8219</v>
      </c>
      <c r="B893">
        <v>47</v>
      </c>
      <c r="D893" t="s">
        <v>8221</v>
      </c>
      <c r="E893">
        <v>2</v>
      </c>
    </row>
    <row r="894" spans="1:5" x14ac:dyDescent="0.25">
      <c r="A894" t="s">
        <v>8219</v>
      </c>
      <c r="B894">
        <v>47</v>
      </c>
      <c r="D894" t="s">
        <v>8221</v>
      </c>
      <c r="E894">
        <v>6</v>
      </c>
    </row>
    <row r="895" spans="1:5" x14ac:dyDescent="0.25">
      <c r="A895" t="s">
        <v>8219</v>
      </c>
      <c r="B895">
        <v>48</v>
      </c>
      <c r="D895" t="s">
        <v>8221</v>
      </c>
      <c r="E895">
        <v>0</v>
      </c>
    </row>
    <row r="896" spans="1:5" x14ac:dyDescent="0.25">
      <c r="A896" t="s">
        <v>8219</v>
      </c>
      <c r="B896">
        <v>48</v>
      </c>
      <c r="D896" t="s">
        <v>8221</v>
      </c>
      <c r="E896">
        <v>3</v>
      </c>
    </row>
    <row r="897" spans="1:5" x14ac:dyDescent="0.25">
      <c r="A897" t="s">
        <v>8219</v>
      </c>
      <c r="B897">
        <v>48</v>
      </c>
      <c r="D897" t="s">
        <v>8221</v>
      </c>
      <c r="E897">
        <v>0</v>
      </c>
    </row>
    <row r="898" spans="1:5" x14ac:dyDescent="0.25">
      <c r="A898" t="s">
        <v>8219</v>
      </c>
      <c r="B898">
        <v>48</v>
      </c>
      <c r="D898" t="s">
        <v>8221</v>
      </c>
      <c r="E898">
        <v>3</v>
      </c>
    </row>
    <row r="899" spans="1:5" x14ac:dyDescent="0.25">
      <c r="A899" t="s">
        <v>8219</v>
      </c>
      <c r="B899">
        <v>48</v>
      </c>
      <c r="D899" t="s">
        <v>8221</v>
      </c>
      <c r="E899">
        <v>13</v>
      </c>
    </row>
    <row r="900" spans="1:5" x14ac:dyDescent="0.25">
      <c r="A900" t="s">
        <v>8219</v>
      </c>
      <c r="B900">
        <v>48</v>
      </c>
      <c r="D900" t="s">
        <v>8221</v>
      </c>
      <c r="E900">
        <v>6</v>
      </c>
    </row>
    <row r="901" spans="1:5" x14ac:dyDescent="0.25">
      <c r="A901" t="s">
        <v>8219</v>
      </c>
      <c r="B901">
        <v>48</v>
      </c>
      <c r="D901" t="s">
        <v>8221</v>
      </c>
      <c r="E901">
        <v>1</v>
      </c>
    </row>
    <row r="902" spans="1:5" x14ac:dyDescent="0.25">
      <c r="A902" t="s">
        <v>8219</v>
      </c>
      <c r="B902">
        <v>48</v>
      </c>
      <c r="D902" t="s">
        <v>8221</v>
      </c>
      <c r="E902">
        <v>0</v>
      </c>
    </row>
    <row r="903" spans="1:5" x14ac:dyDescent="0.25">
      <c r="A903" t="s">
        <v>8219</v>
      </c>
      <c r="B903">
        <v>48</v>
      </c>
      <c r="D903" t="s">
        <v>8221</v>
      </c>
      <c r="E903">
        <v>5</v>
      </c>
    </row>
    <row r="904" spans="1:5" x14ac:dyDescent="0.25">
      <c r="A904" t="s">
        <v>8219</v>
      </c>
      <c r="B904">
        <v>48</v>
      </c>
      <c r="D904" t="s">
        <v>8221</v>
      </c>
      <c r="E904">
        <v>0</v>
      </c>
    </row>
    <row r="905" spans="1:5" x14ac:dyDescent="0.25">
      <c r="A905" t="s">
        <v>8219</v>
      </c>
      <c r="B905">
        <v>48</v>
      </c>
      <c r="D905" t="s">
        <v>8221</v>
      </c>
      <c r="E905">
        <v>36</v>
      </c>
    </row>
    <row r="906" spans="1:5" x14ac:dyDescent="0.25">
      <c r="A906" t="s">
        <v>8219</v>
      </c>
      <c r="B906">
        <v>48</v>
      </c>
      <c r="D906" t="s">
        <v>8221</v>
      </c>
      <c r="E906">
        <v>1</v>
      </c>
    </row>
    <row r="907" spans="1:5" x14ac:dyDescent="0.25">
      <c r="A907" t="s">
        <v>8219</v>
      </c>
      <c r="B907">
        <v>48</v>
      </c>
      <c r="D907" t="s">
        <v>8221</v>
      </c>
      <c r="E907">
        <v>1</v>
      </c>
    </row>
    <row r="908" spans="1:5" x14ac:dyDescent="0.25">
      <c r="A908" t="s">
        <v>8219</v>
      </c>
      <c r="B908">
        <v>48</v>
      </c>
      <c r="D908" t="s">
        <v>8221</v>
      </c>
      <c r="E908">
        <v>1</v>
      </c>
    </row>
    <row r="909" spans="1:5" x14ac:dyDescent="0.25">
      <c r="A909" t="s">
        <v>8219</v>
      </c>
      <c r="B909">
        <v>49</v>
      </c>
      <c r="D909" t="s">
        <v>8221</v>
      </c>
      <c r="E909">
        <v>9</v>
      </c>
    </row>
    <row r="910" spans="1:5" x14ac:dyDescent="0.25">
      <c r="A910" t="s">
        <v>8219</v>
      </c>
      <c r="B910">
        <v>49</v>
      </c>
      <c r="D910" t="s">
        <v>8221</v>
      </c>
      <c r="E910">
        <v>1</v>
      </c>
    </row>
    <row r="911" spans="1:5" x14ac:dyDescent="0.25">
      <c r="A911" t="s">
        <v>8219</v>
      </c>
      <c r="B911">
        <v>49</v>
      </c>
      <c r="D911" t="s">
        <v>8221</v>
      </c>
      <c r="E911">
        <v>0</v>
      </c>
    </row>
    <row r="912" spans="1:5" x14ac:dyDescent="0.25">
      <c r="A912" t="s">
        <v>8219</v>
      </c>
      <c r="B912">
        <v>49</v>
      </c>
      <c r="D912" t="s">
        <v>8221</v>
      </c>
      <c r="E912">
        <v>1</v>
      </c>
    </row>
    <row r="913" spans="1:5" x14ac:dyDescent="0.25">
      <c r="A913" t="s">
        <v>8219</v>
      </c>
      <c r="B913">
        <v>49</v>
      </c>
      <c r="D913" t="s">
        <v>8221</v>
      </c>
      <c r="E913">
        <v>1</v>
      </c>
    </row>
    <row r="914" spans="1:5" x14ac:dyDescent="0.25">
      <c r="A914" t="s">
        <v>8219</v>
      </c>
      <c r="B914">
        <v>49</v>
      </c>
      <c r="D914" t="s">
        <v>8221</v>
      </c>
      <c r="E914">
        <v>4</v>
      </c>
    </row>
    <row r="915" spans="1:5" x14ac:dyDescent="0.25">
      <c r="A915" t="s">
        <v>8219</v>
      </c>
      <c r="B915">
        <v>49</v>
      </c>
      <c r="D915" t="s">
        <v>8221</v>
      </c>
      <c r="E915">
        <v>2</v>
      </c>
    </row>
    <row r="916" spans="1:5" x14ac:dyDescent="0.25">
      <c r="A916" t="s">
        <v>8219</v>
      </c>
      <c r="B916">
        <v>49</v>
      </c>
      <c r="D916" t="s">
        <v>8221</v>
      </c>
      <c r="E916">
        <v>2</v>
      </c>
    </row>
    <row r="917" spans="1:5" x14ac:dyDescent="0.25">
      <c r="A917" t="s">
        <v>8219</v>
      </c>
      <c r="B917">
        <v>49</v>
      </c>
      <c r="D917" t="s">
        <v>8221</v>
      </c>
      <c r="E917">
        <v>2</v>
      </c>
    </row>
    <row r="918" spans="1:5" x14ac:dyDescent="0.25">
      <c r="A918" t="s">
        <v>8219</v>
      </c>
      <c r="B918">
        <v>49</v>
      </c>
      <c r="D918" t="s">
        <v>8221</v>
      </c>
      <c r="E918">
        <v>0</v>
      </c>
    </row>
    <row r="919" spans="1:5" x14ac:dyDescent="0.25">
      <c r="A919" t="s">
        <v>8219</v>
      </c>
      <c r="B919">
        <v>49</v>
      </c>
      <c r="D919" t="s">
        <v>8221</v>
      </c>
      <c r="E919">
        <v>2</v>
      </c>
    </row>
    <row r="920" spans="1:5" x14ac:dyDescent="0.25">
      <c r="A920" t="s">
        <v>8219</v>
      </c>
      <c r="B920">
        <v>49</v>
      </c>
      <c r="D920" t="s">
        <v>8221</v>
      </c>
      <c r="E920">
        <v>4</v>
      </c>
    </row>
    <row r="921" spans="1:5" x14ac:dyDescent="0.25">
      <c r="A921" t="s">
        <v>8219</v>
      </c>
      <c r="B921">
        <v>49</v>
      </c>
      <c r="D921" t="s">
        <v>8221</v>
      </c>
      <c r="E921">
        <v>2</v>
      </c>
    </row>
    <row r="922" spans="1:5" x14ac:dyDescent="0.25">
      <c r="A922" t="s">
        <v>8219</v>
      </c>
      <c r="B922">
        <v>49</v>
      </c>
      <c r="D922" t="s">
        <v>8221</v>
      </c>
      <c r="E922">
        <v>0</v>
      </c>
    </row>
    <row r="923" spans="1:5" x14ac:dyDescent="0.25">
      <c r="A923" t="s">
        <v>8219</v>
      </c>
      <c r="B923">
        <v>49</v>
      </c>
      <c r="D923" t="s">
        <v>8221</v>
      </c>
      <c r="E923">
        <v>1</v>
      </c>
    </row>
    <row r="924" spans="1:5" x14ac:dyDescent="0.25">
      <c r="A924" t="s">
        <v>8219</v>
      </c>
      <c r="B924">
        <v>49</v>
      </c>
      <c r="D924" t="s">
        <v>8221</v>
      </c>
      <c r="E924">
        <v>0</v>
      </c>
    </row>
    <row r="925" spans="1:5" x14ac:dyDescent="0.25">
      <c r="A925" t="s">
        <v>8219</v>
      </c>
      <c r="B925">
        <v>49</v>
      </c>
      <c r="D925" t="s">
        <v>8221</v>
      </c>
      <c r="E925">
        <v>2</v>
      </c>
    </row>
    <row r="926" spans="1:5" x14ac:dyDescent="0.25">
      <c r="A926" t="s">
        <v>8219</v>
      </c>
      <c r="B926">
        <v>50</v>
      </c>
      <c r="D926" t="s">
        <v>8221</v>
      </c>
      <c r="E926">
        <v>7</v>
      </c>
    </row>
    <row r="927" spans="1:5" x14ac:dyDescent="0.25">
      <c r="A927" t="s">
        <v>8219</v>
      </c>
      <c r="B927">
        <v>50</v>
      </c>
      <c r="D927" t="s">
        <v>8221</v>
      </c>
      <c r="E927">
        <v>5</v>
      </c>
    </row>
    <row r="928" spans="1:5" x14ac:dyDescent="0.25">
      <c r="A928" t="s">
        <v>8219</v>
      </c>
      <c r="B928">
        <v>50</v>
      </c>
      <c r="D928" t="s">
        <v>8221</v>
      </c>
      <c r="E928">
        <v>0</v>
      </c>
    </row>
    <row r="929" spans="1:5" x14ac:dyDescent="0.25">
      <c r="A929" t="s">
        <v>8219</v>
      </c>
      <c r="B929">
        <v>50</v>
      </c>
      <c r="D929" t="s">
        <v>8221</v>
      </c>
      <c r="E929">
        <v>0</v>
      </c>
    </row>
    <row r="930" spans="1:5" x14ac:dyDescent="0.25">
      <c r="A930" t="s">
        <v>8219</v>
      </c>
      <c r="B930">
        <v>50</v>
      </c>
      <c r="D930" t="s">
        <v>8221</v>
      </c>
      <c r="E930">
        <v>0</v>
      </c>
    </row>
    <row r="931" spans="1:5" x14ac:dyDescent="0.25">
      <c r="A931" t="s">
        <v>8219</v>
      </c>
      <c r="B931">
        <v>50</v>
      </c>
      <c r="D931" t="s">
        <v>8221</v>
      </c>
      <c r="E931">
        <v>2</v>
      </c>
    </row>
    <row r="932" spans="1:5" x14ac:dyDescent="0.25">
      <c r="A932" t="s">
        <v>8219</v>
      </c>
      <c r="B932">
        <v>50</v>
      </c>
      <c r="D932" t="s">
        <v>8221</v>
      </c>
      <c r="E932">
        <v>0</v>
      </c>
    </row>
    <row r="933" spans="1:5" x14ac:dyDescent="0.25">
      <c r="A933" t="s">
        <v>8219</v>
      </c>
      <c r="B933">
        <v>50</v>
      </c>
      <c r="D933" t="s">
        <v>8221</v>
      </c>
      <c r="E933">
        <v>0</v>
      </c>
    </row>
    <row r="934" spans="1:5" x14ac:dyDescent="0.25">
      <c r="A934" t="s">
        <v>8219</v>
      </c>
      <c r="B934">
        <v>50</v>
      </c>
      <c r="D934" t="s">
        <v>8221</v>
      </c>
      <c r="E934">
        <v>28</v>
      </c>
    </row>
    <row r="935" spans="1:5" x14ac:dyDescent="0.25">
      <c r="A935" t="s">
        <v>8219</v>
      </c>
      <c r="B935">
        <v>50</v>
      </c>
      <c r="D935" t="s">
        <v>8221</v>
      </c>
      <c r="E935">
        <v>2</v>
      </c>
    </row>
    <row r="936" spans="1:5" x14ac:dyDescent="0.25">
      <c r="A936" t="s">
        <v>8219</v>
      </c>
      <c r="B936">
        <v>50</v>
      </c>
      <c r="D936" t="s">
        <v>8221</v>
      </c>
      <c r="E936">
        <v>0</v>
      </c>
    </row>
    <row r="937" spans="1:5" x14ac:dyDescent="0.25">
      <c r="A937" t="s">
        <v>8219</v>
      </c>
      <c r="B937">
        <v>50</v>
      </c>
      <c r="D937" t="s">
        <v>8221</v>
      </c>
      <c r="E937">
        <v>0</v>
      </c>
    </row>
    <row r="938" spans="1:5" x14ac:dyDescent="0.25">
      <c r="A938" t="s">
        <v>8219</v>
      </c>
      <c r="B938">
        <v>50</v>
      </c>
      <c r="D938" t="s">
        <v>8221</v>
      </c>
      <c r="E938">
        <v>0</v>
      </c>
    </row>
    <row r="939" spans="1:5" x14ac:dyDescent="0.25">
      <c r="A939" t="s">
        <v>8219</v>
      </c>
      <c r="B939">
        <v>50</v>
      </c>
      <c r="D939" t="s">
        <v>8221</v>
      </c>
      <c r="E939">
        <v>4</v>
      </c>
    </row>
    <row r="940" spans="1:5" x14ac:dyDescent="0.25">
      <c r="A940" t="s">
        <v>8219</v>
      </c>
      <c r="B940">
        <v>50</v>
      </c>
      <c r="D940" t="s">
        <v>8221</v>
      </c>
      <c r="E940">
        <v>12</v>
      </c>
    </row>
    <row r="941" spans="1:5" x14ac:dyDescent="0.25">
      <c r="A941" t="s">
        <v>8219</v>
      </c>
      <c r="B941">
        <v>50</v>
      </c>
      <c r="D941" t="s">
        <v>8221</v>
      </c>
      <c r="E941">
        <v>0</v>
      </c>
    </row>
    <row r="942" spans="1:5" x14ac:dyDescent="0.25">
      <c r="A942" t="s">
        <v>8219</v>
      </c>
      <c r="B942">
        <v>50</v>
      </c>
      <c r="D942" t="s">
        <v>8221</v>
      </c>
      <c r="E942">
        <v>33</v>
      </c>
    </row>
    <row r="943" spans="1:5" x14ac:dyDescent="0.25">
      <c r="A943" t="s">
        <v>8219</v>
      </c>
      <c r="B943">
        <v>50</v>
      </c>
      <c r="D943" t="s">
        <v>8221</v>
      </c>
      <c r="E943">
        <v>0</v>
      </c>
    </row>
    <row r="944" spans="1:5" x14ac:dyDescent="0.25">
      <c r="A944" t="s">
        <v>8219</v>
      </c>
      <c r="B944">
        <v>50</v>
      </c>
      <c r="D944" t="s">
        <v>8221</v>
      </c>
      <c r="E944">
        <v>4</v>
      </c>
    </row>
    <row r="945" spans="1:5" x14ac:dyDescent="0.25">
      <c r="A945" t="s">
        <v>8219</v>
      </c>
      <c r="B945">
        <v>51</v>
      </c>
      <c r="D945" t="s">
        <v>8221</v>
      </c>
      <c r="E945">
        <v>0</v>
      </c>
    </row>
    <row r="946" spans="1:5" x14ac:dyDescent="0.25">
      <c r="A946" t="s">
        <v>8219</v>
      </c>
      <c r="B946">
        <v>51</v>
      </c>
      <c r="D946" t="s">
        <v>8221</v>
      </c>
      <c r="E946">
        <v>11</v>
      </c>
    </row>
    <row r="947" spans="1:5" x14ac:dyDescent="0.25">
      <c r="A947" t="s">
        <v>8219</v>
      </c>
      <c r="B947">
        <v>51</v>
      </c>
      <c r="D947" t="s">
        <v>8221</v>
      </c>
      <c r="E947">
        <v>1</v>
      </c>
    </row>
    <row r="948" spans="1:5" x14ac:dyDescent="0.25">
      <c r="A948" t="s">
        <v>8219</v>
      </c>
      <c r="B948">
        <v>51</v>
      </c>
      <c r="D948" t="s">
        <v>8221</v>
      </c>
      <c r="E948">
        <v>5</v>
      </c>
    </row>
    <row r="949" spans="1:5" x14ac:dyDescent="0.25">
      <c r="A949" t="s">
        <v>8219</v>
      </c>
      <c r="B949">
        <v>51</v>
      </c>
      <c r="D949" t="s">
        <v>8221</v>
      </c>
      <c r="E949">
        <v>0</v>
      </c>
    </row>
    <row r="950" spans="1:5" x14ac:dyDescent="0.25">
      <c r="A950" t="s">
        <v>8219</v>
      </c>
      <c r="B950">
        <v>51</v>
      </c>
      <c r="D950" t="s">
        <v>8221</v>
      </c>
      <c r="E950">
        <v>1</v>
      </c>
    </row>
    <row r="951" spans="1:5" x14ac:dyDescent="0.25">
      <c r="A951" t="s">
        <v>8219</v>
      </c>
      <c r="B951">
        <v>51</v>
      </c>
      <c r="D951" t="s">
        <v>8221</v>
      </c>
      <c r="E951">
        <v>1</v>
      </c>
    </row>
    <row r="952" spans="1:5" x14ac:dyDescent="0.25">
      <c r="A952" t="s">
        <v>8219</v>
      </c>
      <c r="B952">
        <v>51</v>
      </c>
      <c r="D952" t="s">
        <v>8221</v>
      </c>
      <c r="E952">
        <v>6</v>
      </c>
    </row>
    <row r="953" spans="1:5" x14ac:dyDescent="0.25">
      <c r="A953" t="s">
        <v>8219</v>
      </c>
      <c r="B953">
        <v>51</v>
      </c>
      <c r="D953" t="s">
        <v>8221</v>
      </c>
      <c r="E953">
        <v>8</v>
      </c>
    </row>
    <row r="954" spans="1:5" x14ac:dyDescent="0.25">
      <c r="A954" t="s">
        <v>8219</v>
      </c>
      <c r="B954">
        <v>51</v>
      </c>
      <c r="D954" t="s">
        <v>8221</v>
      </c>
      <c r="E954">
        <v>1</v>
      </c>
    </row>
    <row r="955" spans="1:5" x14ac:dyDescent="0.25">
      <c r="A955" t="s">
        <v>8219</v>
      </c>
      <c r="B955">
        <v>52</v>
      </c>
      <c r="D955" t="s">
        <v>8221</v>
      </c>
      <c r="E955">
        <v>0</v>
      </c>
    </row>
    <row r="956" spans="1:5" x14ac:dyDescent="0.25">
      <c r="A956" t="s">
        <v>8219</v>
      </c>
      <c r="B956">
        <v>52</v>
      </c>
      <c r="D956" t="s">
        <v>8221</v>
      </c>
      <c r="E956">
        <v>2</v>
      </c>
    </row>
    <row r="957" spans="1:5" x14ac:dyDescent="0.25">
      <c r="A957" t="s">
        <v>8219</v>
      </c>
      <c r="B957">
        <v>52</v>
      </c>
      <c r="D957" t="s">
        <v>8221</v>
      </c>
      <c r="E957">
        <v>1</v>
      </c>
    </row>
    <row r="958" spans="1:5" x14ac:dyDescent="0.25">
      <c r="A958" t="s">
        <v>8219</v>
      </c>
      <c r="B958">
        <v>52</v>
      </c>
      <c r="D958" t="s">
        <v>8221</v>
      </c>
      <c r="E958">
        <v>0</v>
      </c>
    </row>
    <row r="959" spans="1:5" x14ac:dyDescent="0.25">
      <c r="A959" t="s">
        <v>8219</v>
      </c>
      <c r="B959">
        <v>52</v>
      </c>
      <c r="D959" t="s">
        <v>8221</v>
      </c>
      <c r="E959">
        <v>1</v>
      </c>
    </row>
    <row r="960" spans="1:5" x14ac:dyDescent="0.25">
      <c r="A960" t="s">
        <v>8219</v>
      </c>
      <c r="B960">
        <v>52</v>
      </c>
      <c r="D960" t="s">
        <v>8221</v>
      </c>
      <c r="E960">
        <v>19</v>
      </c>
    </row>
    <row r="961" spans="1:5" x14ac:dyDescent="0.25">
      <c r="A961" t="s">
        <v>8219</v>
      </c>
      <c r="B961">
        <v>52</v>
      </c>
      <c r="D961" t="s">
        <v>8221</v>
      </c>
      <c r="E961">
        <v>27</v>
      </c>
    </row>
    <row r="962" spans="1:5" x14ac:dyDescent="0.25">
      <c r="A962" t="s">
        <v>8219</v>
      </c>
      <c r="B962">
        <v>52</v>
      </c>
      <c r="D962" t="s">
        <v>8221</v>
      </c>
      <c r="E962">
        <v>7</v>
      </c>
    </row>
    <row r="963" spans="1:5" x14ac:dyDescent="0.25">
      <c r="A963" t="s">
        <v>8219</v>
      </c>
      <c r="B963">
        <v>52</v>
      </c>
      <c r="D963" t="s">
        <v>8221</v>
      </c>
      <c r="E963">
        <v>14</v>
      </c>
    </row>
    <row r="964" spans="1:5" x14ac:dyDescent="0.25">
      <c r="A964" t="s">
        <v>8219</v>
      </c>
      <c r="B964">
        <v>52</v>
      </c>
      <c r="D964" t="s">
        <v>8221</v>
      </c>
      <c r="E964">
        <v>5</v>
      </c>
    </row>
    <row r="965" spans="1:5" x14ac:dyDescent="0.25">
      <c r="A965" t="s">
        <v>8219</v>
      </c>
      <c r="B965">
        <v>52</v>
      </c>
      <c r="D965" t="s">
        <v>8221</v>
      </c>
      <c r="E965">
        <v>30</v>
      </c>
    </row>
    <row r="966" spans="1:5" x14ac:dyDescent="0.25">
      <c r="A966" t="s">
        <v>8219</v>
      </c>
      <c r="B966">
        <v>52</v>
      </c>
      <c r="D966" t="s">
        <v>8221</v>
      </c>
      <c r="E966">
        <v>1</v>
      </c>
    </row>
    <row r="967" spans="1:5" x14ac:dyDescent="0.25">
      <c r="A967" t="s">
        <v>8219</v>
      </c>
      <c r="B967">
        <v>52</v>
      </c>
      <c r="D967" t="s">
        <v>8221</v>
      </c>
      <c r="E967">
        <v>0</v>
      </c>
    </row>
    <row r="968" spans="1:5" x14ac:dyDescent="0.25">
      <c r="A968" t="s">
        <v>8219</v>
      </c>
      <c r="B968">
        <v>52</v>
      </c>
      <c r="D968" t="s">
        <v>8221</v>
      </c>
      <c r="E968">
        <v>60</v>
      </c>
    </row>
    <row r="969" spans="1:5" x14ac:dyDescent="0.25">
      <c r="A969" t="s">
        <v>8219</v>
      </c>
      <c r="B969">
        <v>52</v>
      </c>
      <c r="D969" t="s">
        <v>8221</v>
      </c>
      <c r="E969">
        <v>84</v>
      </c>
    </row>
    <row r="970" spans="1:5" x14ac:dyDescent="0.25">
      <c r="A970" t="s">
        <v>8219</v>
      </c>
      <c r="B970">
        <v>52</v>
      </c>
      <c r="D970" t="s">
        <v>8221</v>
      </c>
      <c r="E970">
        <v>47</v>
      </c>
    </row>
    <row r="971" spans="1:5" x14ac:dyDescent="0.25">
      <c r="A971" t="s">
        <v>8219</v>
      </c>
      <c r="B971">
        <v>52</v>
      </c>
      <c r="D971" t="s">
        <v>8221</v>
      </c>
      <c r="E971">
        <v>66</v>
      </c>
    </row>
    <row r="972" spans="1:5" x14ac:dyDescent="0.25">
      <c r="A972" t="s">
        <v>8219</v>
      </c>
      <c r="B972">
        <v>52</v>
      </c>
      <c r="D972" t="s">
        <v>8221</v>
      </c>
      <c r="E972">
        <v>171</v>
      </c>
    </row>
    <row r="973" spans="1:5" x14ac:dyDescent="0.25">
      <c r="A973" t="s">
        <v>8219</v>
      </c>
      <c r="B973">
        <v>52</v>
      </c>
      <c r="D973" t="s">
        <v>8221</v>
      </c>
      <c r="E973">
        <v>29</v>
      </c>
    </row>
    <row r="974" spans="1:5" x14ac:dyDescent="0.25">
      <c r="A974" t="s">
        <v>8219</v>
      </c>
      <c r="B974">
        <v>53</v>
      </c>
      <c r="D974" t="s">
        <v>8221</v>
      </c>
      <c r="E974">
        <v>9</v>
      </c>
    </row>
    <row r="975" spans="1:5" x14ac:dyDescent="0.25">
      <c r="A975" t="s">
        <v>8219</v>
      </c>
      <c r="B975">
        <v>53</v>
      </c>
      <c r="D975" t="s">
        <v>8221</v>
      </c>
      <c r="E975">
        <v>27</v>
      </c>
    </row>
    <row r="976" spans="1:5" x14ac:dyDescent="0.25">
      <c r="A976" t="s">
        <v>8219</v>
      </c>
      <c r="B976">
        <v>53</v>
      </c>
      <c r="D976" t="s">
        <v>8221</v>
      </c>
      <c r="E976">
        <v>2</v>
      </c>
    </row>
    <row r="977" spans="1:5" x14ac:dyDescent="0.25">
      <c r="A977" t="s">
        <v>8219</v>
      </c>
      <c r="B977">
        <v>53</v>
      </c>
      <c r="D977" t="s">
        <v>8221</v>
      </c>
      <c r="E977">
        <v>3</v>
      </c>
    </row>
    <row r="978" spans="1:5" x14ac:dyDescent="0.25">
      <c r="A978" t="s">
        <v>8219</v>
      </c>
      <c r="B978">
        <v>53</v>
      </c>
      <c r="D978" t="s">
        <v>8221</v>
      </c>
      <c r="E978">
        <v>4</v>
      </c>
    </row>
    <row r="979" spans="1:5" x14ac:dyDescent="0.25">
      <c r="A979" t="s">
        <v>8219</v>
      </c>
      <c r="B979">
        <v>53</v>
      </c>
      <c r="D979" t="s">
        <v>8221</v>
      </c>
      <c r="E979">
        <v>2</v>
      </c>
    </row>
    <row r="980" spans="1:5" x14ac:dyDescent="0.25">
      <c r="A980" t="s">
        <v>8219</v>
      </c>
      <c r="B980">
        <v>53</v>
      </c>
      <c r="D980" t="s">
        <v>8221</v>
      </c>
      <c r="E980">
        <v>20</v>
      </c>
    </row>
    <row r="981" spans="1:5" x14ac:dyDescent="0.25">
      <c r="A981" t="s">
        <v>8219</v>
      </c>
      <c r="B981">
        <v>54</v>
      </c>
      <c r="D981" t="s">
        <v>8221</v>
      </c>
      <c r="E981">
        <v>3</v>
      </c>
    </row>
    <row r="982" spans="1:5" x14ac:dyDescent="0.25">
      <c r="A982" t="s">
        <v>8219</v>
      </c>
      <c r="B982">
        <v>54</v>
      </c>
      <c r="D982" t="s">
        <v>8221</v>
      </c>
      <c r="E982">
        <v>4</v>
      </c>
    </row>
    <row r="983" spans="1:5" x14ac:dyDescent="0.25">
      <c r="A983" t="s">
        <v>8219</v>
      </c>
      <c r="B983">
        <v>54</v>
      </c>
      <c r="D983" t="s">
        <v>8221</v>
      </c>
      <c r="E983">
        <v>1</v>
      </c>
    </row>
    <row r="984" spans="1:5" x14ac:dyDescent="0.25">
      <c r="A984" t="s">
        <v>8219</v>
      </c>
      <c r="B984">
        <v>54</v>
      </c>
      <c r="D984" t="s">
        <v>8221</v>
      </c>
      <c r="E984">
        <v>0</v>
      </c>
    </row>
    <row r="985" spans="1:5" x14ac:dyDescent="0.25">
      <c r="A985" t="s">
        <v>8219</v>
      </c>
      <c r="B985">
        <v>54</v>
      </c>
      <c r="D985" t="s">
        <v>8221</v>
      </c>
      <c r="E985">
        <v>0</v>
      </c>
    </row>
    <row r="986" spans="1:5" x14ac:dyDescent="0.25">
      <c r="A986" t="s">
        <v>8219</v>
      </c>
      <c r="B986">
        <v>54</v>
      </c>
      <c r="D986" t="s">
        <v>8221</v>
      </c>
      <c r="E986">
        <v>14</v>
      </c>
    </row>
    <row r="987" spans="1:5" x14ac:dyDescent="0.25">
      <c r="A987" t="s">
        <v>8219</v>
      </c>
      <c r="B987">
        <v>54</v>
      </c>
      <c r="D987" t="s">
        <v>8221</v>
      </c>
      <c r="E987">
        <v>1</v>
      </c>
    </row>
    <row r="988" spans="1:5" x14ac:dyDescent="0.25">
      <c r="A988" t="s">
        <v>8219</v>
      </c>
      <c r="B988">
        <v>54</v>
      </c>
      <c r="D988" t="s">
        <v>8221</v>
      </c>
      <c r="E988">
        <v>118</v>
      </c>
    </row>
    <row r="989" spans="1:5" x14ac:dyDescent="0.25">
      <c r="A989" t="s">
        <v>8219</v>
      </c>
      <c r="B989">
        <v>54</v>
      </c>
      <c r="D989" t="s">
        <v>8221</v>
      </c>
      <c r="E989">
        <v>2</v>
      </c>
    </row>
    <row r="990" spans="1:5" x14ac:dyDescent="0.25">
      <c r="A990" t="s">
        <v>8219</v>
      </c>
      <c r="B990">
        <v>54</v>
      </c>
      <c r="D990" t="s">
        <v>8221</v>
      </c>
      <c r="E990">
        <v>1</v>
      </c>
    </row>
    <row r="991" spans="1:5" x14ac:dyDescent="0.25">
      <c r="A991" t="s">
        <v>8219</v>
      </c>
      <c r="B991">
        <v>54</v>
      </c>
      <c r="D991" t="s">
        <v>8221</v>
      </c>
      <c r="E991">
        <v>3</v>
      </c>
    </row>
    <row r="992" spans="1:5" x14ac:dyDescent="0.25">
      <c r="A992" t="s">
        <v>8219</v>
      </c>
      <c r="B992">
        <v>54</v>
      </c>
      <c r="D992" t="s">
        <v>8221</v>
      </c>
      <c r="E992">
        <v>1</v>
      </c>
    </row>
    <row r="993" spans="1:5" x14ac:dyDescent="0.25">
      <c r="A993" t="s">
        <v>8219</v>
      </c>
      <c r="B993">
        <v>55</v>
      </c>
      <c r="D993" t="s">
        <v>8221</v>
      </c>
      <c r="E993">
        <v>3</v>
      </c>
    </row>
    <row r="994" spans="1:5" x14ac:dyDescent="0.25">
      <c r="A994" t="s">
        <v>8219</v>
      </c>
      <c r="B994">
        <v>55</v>
      </c>
      <c r="D994" t="s">
        <v>8221</v>
      </c>
      <c r="E994">
        <v>38</v>
      </c>
    </row>
    <row r="995" spans="1:5" x14ac:dyDescent="0.25">
      <c r="A995" t="s">
        <v>8219</v>
      </c>
      <c r="B995">
        <v>55</v>
      </c>
      <c r="D995" t="s">
        <v>8221</v>
      </c>
      <c r="E995">
        <v>52</v>
      </c>
    </row>
    <row r="996" spans="1:5" x14ac:dyDescent="0.25">
      <c r="A996" t="s">
        <v>8219</v>
      </c>
      <c r="B996">
        <v>55</v>
      </c>
      <c r="D996" t="s">
        <v>8221</v>
      </c>
      <c r="E996">
        <v>2</v>
      </c>
    </row>
    <row r="997" spans="1:5" x14ac:dyDescent="0.25">
      <c r="A997" t="s">
        <v>8219</v>
      </c>
      <c r="B997">
        <v>55</v>
      </c>
      <c r="D997" t="s">
        <v>8221</v>
      </c>
      <c r="E997">
        <v>0</v>
      </c>
    </row>
    <row r="998" spans="1:5" x14ac:dyDescent="0.25">
      <c r="A998" t="s">
        <v>8219</v>
      </c>
      <c r="B998">
        <v>55</v>
      </c>
      <c r="D998" t="s">
        <v>8221</v>
      </c>
      <c r="E998">
        <v>4</v>
      </c>
    </row>
    <row r="999" spans="1:5" x14ac:dyDescent="0.25">
      <c r="A999" t="s">
        <v>8219</v>
      </c>
      <c r="B999">
        <v>55</v>
      </c>
      <c r="D999" t="s">
        <v>8221</v>
      </c>
      <c r="E999">
        <v>4</v>
      </c>
    </row>
    <row r="1000" spans="1:5" x14ac:dyDescent="0.25">
      <c r="A1000" t="s">
        <v>8219</v>
      </c>
      <c r="B1000">
        <v>55</v>
      </c>
      <c r="D1000" t="s">
        <v>8221</v>
      </c>
      <c r="E1000">
        <v>18</v>
      </c>
    </row>
    <row r="1001" spans="1:5" x14ac:dyDescent="0.25">
      <c r="A1001" t="s">
        <v>8219</v>
      </c>
      <c r="B1001">
        <v>55</v>
      </c>
      <c r="D1001" t="s">
        <v>8221</v>
      </c>
      <c r="E1001">
        <v>0</v>
      </c>
    </row>
    <row r="1002" spans="1:5" x14ac:dyDescent="0.25">
      <c r="A1002" t="s">
        <v>8219</v>
      </c>
      <c r="B1002">
        <v>55</v>
      </c>
      <c r="D1002" t="s">
        <v>8221</v>
      </c>
      <c r="E1002">
        <v>22</v>
      </c>
    </row>
    <row r="1003" spans="1:5" x14ac:dyDescent="0.25">
      <c r="A1003" t="s">
        <v>8219</v>
      </c>
      <c r="B1003">
        <v>55</v>
      </c>
      <c r="D1003" t="s">
        <v>8221</v>
      </c>
      <c r="E1003">
        <v>49</v>
      </c>
    </row>
    <row r="1004" spans="1:5" x14ac:dyDescent="0.25">
      <c r="A1004" t="s">
        <v>8219</v>
      </c>
      <c r="B1004">
        <v>55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55</v>
      </c>
      <c r="D1006" t="s">
        <v>8221</v>
      </c>
      <c r="E1006">
        <v>4</v>
      </c>
    </row>
    <row r="1007" spans="1:5" x14ac:dyDescent="0.25">
      <c r="A1007" t="s">
        <v>8219</v>
      </c>
      <c r="B1007">
        <v>56</v>
      </c>
      <c r="D1007" t="s">
        <v>8221</v>
      </c>
      <c r="E1007">
        <v>2</v>
      </c>
    </row>
    <row r="1008" spans="1:5" x14ac:dyDescent="0.25">
      <c r="A1008" t="s">
        <v>8219</v>
      </c>
      <c r="B1008">
        <v>56</v>
      </c>
      <c r="D1008" t="s">
        <v>8221</v>
      </c>
      <c r="E1008">
        <v>0</v>
      </c>
    </row>
    <row r="1009" spans="1:5" x14ac:dyDescent="0.25">
      <c r="A1009" t="s">
        <v>8219</v>
      </c>
      <c r="B1009">
        <v>56</v>
      </c>
      <c r="D1009" t="s">
        <v>8221</v>
      </c>
      <c r="E1009">
        <v>0</v>
      </c>
    </row>
    <row r="1010" spans="1:5" x14ac:dyDescent="0.25">
      <c r="A1010" t="s">
        <v>8219</v>
      </c>
      <c r="B1010">
        <v>56</v>
      </c>
      <c r="D1010" t="s">
        <v>8221</v>
      </c>
      <c r="E1010">
        <v>14</v>
      </c>
    </row>
    <row r="1011" spans="1:5" x14ac:dyDescent="0.25">
      <c r="A1011" t="s">
        <v>8219</v>
      </c>
      <c r="B1011">
        <v>56</v>
      </c>
      <c r="D1011" t="s">
        <v>8221</v>
      </c>
      <c r="E1011">
        <v>8</v>
      </c>
    </row>
    <row r="1012" spans="1:5" x14ac:dyDescent="0.25">
      <c r="A1012" t="s">
        <v>8219</v>
      </c>
      <c r="B1012">
        <v>56</v>
      </c>
      <c r="D1012" t="s">
        <v>8221</v>
      </c>
      <c r="E1012">
        <v>0</v>
      </c>
    </row>
    <row r="1013" spans="1:5" x14ac:dyDescent="0.25">
      <c r="A1013" t="s">
        <v>8219</v>
      </c>
      <c r="B1013">
        <v>56</v>
      </c>
      <c r="D1013" t="s">
        <v>8221</v>
      </c>
      <c r="E1013">
        <v>15</v>
      </c>
    </row>
    <row r="1014" spans="1:5" x14ac:dyDescent="0.25">
      <c r="A1014" t="s">
        <v>8219</v>
      </c>
      <c r="B1014">
        <v>56</v>
      </c>
      <c r="D1014" t="s">
        <v>8221</v>
      </c>
      <c r="E1014">
        <v>33</v>
      </c>
    </row>
    <row r="1015" spans="1:5" x14ac:dyDescent="0.25">
      <c r="A1015" t="s">
        <v>8219</v>
      </c>
      <c r="B1015">
        <v>56</v>
      </c>
      <c r="D1015" t="s">
        <v>8221</v>
      </c>
      <c r="E1015">
        <v>2</v>
      </c>
    </row>
    <row r="1016" spans="1:5" x14ac:dyDescent="0.25">
      <c r="A1016" t="s">
        <v>8219</v>
      </c>
      <c r="B1016">
        <v>56</v>
      </c>
      <c r="D1016" t="s">
        <v>8221</v>
      </c>
      <c r="E1016">
        <v>6</v>
      </c>
    </row>
    <row r="1017" spans="1:5" x14ac:dyDescent="0.25">
      <c r="A1017" t="s">
        <v>8219</v>
      </c>
      <c r="B1017">
        <v>56</v>
      </c>
      <c r="D1017" t="s">
        <v>8221</v>
      </c>
      <c r="E1017">
        <v>2</v>
      </c>
    </row>
    <row r="1018" spans="1:5" x14ac:dyDescent="0.25">
      <c r="A1018" t="s">
        <v>8219</v>
      </c>
      <c r="B1018">
        <v>56</v>
      </c>
      <c r="D1018" t="s">
        <v>8221</v>
      </c>
      <c r="E1018">
        <v>0</v>
      </c>
    </row>
    <row r="1019" spans="1:5" x14ac:dyDescent="0.25">
      <c r="A1019" t="s">
        <v>8219</v>
      </c>
      <c r="B1019">
        <v>56</v>
      </c>
      <c r="D1019" t="s">
        <v>8221</v>
      </c>
      <c r="E1019">
        <v>4</v>
      </c>
    </row>
    <row r="1020" spans="1:5" x14ac:dyDescent="0.25">
      <c r="A1020" t="s">
        <v>8219</v>
      </c>
      <c r="B1020">
        <v>56</v>
      </c>
      <c r="D1020" t="s">
        <v>8221</v>
      </c>
      <c r="E1020">
        <v>1</v>
      </c>
    </row>
    <row r="1021" spans="1:5" x14ac:dyDescent="0.25">
      <c r="A1021" t="s">
        <v>8219</v>
      </c>
      <c r="B1021">
        <v>56</v>
      </c>
      <c r="D1021" t="s">
        <v>8221</v>
      </c>
      <c r="E1021">
        <v>3</v>
      </c>
    </row>
    <row r="1022" spans="1:5" x14ac:dyDescent="0.25">
      <c r="A1022" t="s">
        <v>8219</v>
      </c>
      <c r="B1022">
        <v>57</v>
      </c>
      <c r="D1022" t="s">
        <v>8221</v>
      </c>
      <c r="E1022">
        <v>4</v>
      </c>
    </row>
    <row r="1023" spans="1:5" x14ac:dyDescent="0.25">
      <c r="A1023" t="s">
        <v>8219</v>
      </c>
      <c r="B1023">
        <v>57</v>
      </c>
      <c r="D1023" t="s">
        <v>8221</v>
      </c>
      <c r="E1023">
        <v>0</v>
      </c>
    </row>
    <row r="1024" spans="1:5" x14ac:dyDescent="0.25">
      <c r="A1024" t="s">
        <v>8219</v>
      </c>
      <c r="B1024">
        <v>57</v>
      </c>
      <c r="D1024" t="s">
        <v>8221</v>
      </c>
      <c r="E1024">
        <v>4</v>
      </c>
    </row>
    <row r="1025" spans="1:5" x14ac:dyDescent="0.25">
      <c r="A1025" t="s">
        <v>8219</v>
      </c>
      <c r="B1025">
        <v>57</v>
      </c>
      <c r="D1025" t="s">
        <v>8221</v>
      </c>
      <c r="E1025">
        <v>3</v>
      </c>
    </row>
    <row r="1026" spans="1:5" x14ac:dyDescent="0.25">
      <c r="A1026" t="s">
        <v>8219</v>
      </c>
      <c r="B1026">
        <v>57</v>
      </c>
      <c r="D1026" t="s">
        <v>8221</v>
      </c>
      <c r="E1026">
        <v>34</v>
      </c>
    </row>
    <row r="1027" spans="1:5" x14ac:dyDescent="0.25">
      <c r="A1027" t="s">
        <v>8219</v>
      </c>
      <c r="B1027">
        <v>57</v>
      </c>
      <c r="D1027" t="s">
        <v>8221</v>
      </c>
      <c r="E1027">
        <v>2</v>
      </c>
    </row>
    <row r="1028" spans="1:5" x14ac:dyDescent="0.25">
      <c r="A1028" t="s">
        <v>8219</v>
      </c>
      <c r="B1028">
        <v>57</v>
      </c>
      <c r="D1028" t="s">
        <v>8221</v>
      </c>
      <c r="E1028">
        <v>33</v>
      </c>
    </row>
    <row r="1029" spans="1:5" x14ac:dyDescent="0.25">
      <c r="A1029" t="s">
        <v>8219</v>
      </c>
      <c r="B1029">
        <v>57</v>
      </c>
      <c r="D1029" t="s">
        <v>8221</v>
      </c>
      <c r="E1029">
        <v>0</v>
      </c>
    </row>
    <row r="1030" spans="1:5" x14ac:dyDescent="0.25">
      <c r="A1030" t="s">
        <v>8219</v>
      </c>
      <c r="B1030">
        <v>57</v>
      </c>
      <c r="D1030" t="s">
        <v>8221</v>
      </c>
      <c r="E1030">
        <v>0</v>
      </c>
    </row>
    <row r="1031" spans="1:5" x14ac:dyDescent="0.25">
      <c r="A1031" t="s">
        <v>8219</v>
      </c>
      <c r="B1031">
        <v>57</v>
      </c>
      <c r="D1031" t="s">
        <v>8221</v>
      </c>
      <c r="E1031">
        <v>1</v>
      </c>
    </row>
    <row r="1032" spans="1:5" x14ac:dyDescent="0.25">
      <c r="A1032" t="s">
        <v>8219</v>
      </c>
      <c r="B1032">
        <v>57</v>
      </c>
      <c r="D1032" t="s">
        <v>8221</v>
      </c>
      <c r="E1032">
        <v>13</v>
      </c>
    </row>
    <row r="1033" spans="1:5" x14ac:dyDescent="0.25">
      <c r="A1033" t="s">
        <v>8219</v>
      </c>
      <c r="B1033">
        <v>57</v>
      </c>
      <c r="D1033" t="s">
        <v>8221</v>
      </c>
      <c r="E1033">
        <v>2</v>
      </c>
    </row>
    <row r="1034" spans="1:5" x14ac:dyDescent="0.25">
      <c r="A1034" t="s">
        <v>8219</v>
      </c>
      <c r="B1034">
        <v>57</v>
      </c>
      <c r="D1034" t="s">
        <v>8221</v>
      </c>
      <c r="E1034">
        <v>36</v>
      </c>
    </row>
    <row r="1035" spans="1:5" x14ac:dyDescent="0.25">
      <c r="A1035" t="s">
        <v>8219</v>
      </c>
      <c r="B1035">
        <v>57</v>
      </c>
      <c r="D1035" t="s">
        <v>8221</v>
      </c>
      <c r="E1035">
        <v>1</v>
      </c>
    </row>
    <row r="1036" spans="1:5" x14ac:dyDescent="0.25">
      <c r="A1036" t="s">
        <v>8219</v>
      </c>
      <c r="B1036">
        <v>57</v>
      </c>
      <c r="D1036" t="s">
        <v>8221</v>
      </c>
      <c r="E1036">
        <v>15</v>
      </c>
    </row>
    <row r="1037" spans="1:5" x14ac:dyDescent="0.25">
      <c r="A1037" t="s">
        <v>8219</v>
      </c>
      <c r="B1037">
        <v>57</v>
      </c>
      <c r="D1037" t="s">
        <v>8221</v>
      </c>
      <c r="E1037">
        <v>1</v>
      </c>
    </row>
    <row r="1038" spans="1:5" x14ac:dyDescent="0.25">
      <c r="A1038" t="s">
        <v>8219</v>
      </c>
      <c r="B1038">
        <v>57</v>
      </c>
      <c r="D1038" t="s">
        <v>8221</v>
      </c>
      <c r="E1038">
        <v>0</v>
      </c>
    </row>
    <row r="1039" spans="1:5" x14ac:dyDescent="0.25">
      <c r="A1039" t="s">
        <v>8219</v>
      </c>
      <c r="B1039">
        <v>57</v>
      </c>
      <c r="D1039" t="s">
        <v>8221</v>
      </c>
      <c r="E1039">
        <v>1</v>
      </c>
    </row>
    <row r="1040" spans="1:5" x14ac:dyDescent="0.25">
      <c r="A1040" t="s">
        <v>8219</v>
      </c>
      <c r="B1040">
        <v>57</v>
      </c>
      <c r="D1040" t="s">
        <v>8221</v>
      </c>
      <c r="E1040">
        <v>0</v>
      </c>
    </row>
    <row r="1041" spans="1:5" x14ac:dyDescent="0.25">
      <c r="A1041" t="s">
        <v>8219</v>
      </c>
      <c r="B1041">
        <v>57</v>
      </c>
      <c r="D1041" t="s">
        <v>8221</v>
      </c>
      <c r="E1041">
        <v>0</v>
      </c>
    </row>
    <row r="1042" spans="1:5" x14ac:dyDescent="0.25">
      <c r="A1042" t="s">
        <v>8219</v>
      </c>
      <c r="B1042">
        <v>57</v>
      </c>
      <c r="D1042" t="s">
        <v>8221</v>
      </c>
      <c r="E1042">
        <v>1</v>
      </c>
    </row>
    <row r="1043" spans="1:5" x14ac:dyDescent="0.25">
      <c r="A1043" t="s">
        <v>8219</v>
      </c>
      <c r="B1043">
        <v>58</v>
      </c>
      <c r="D1043" t="s">
        <v>8221</v>
      </c>
      <c r="E1043">
        <v>39</v>
      </c>
    </row>
    <row r="1044" spans="1:5" x14ac:dyDescent="0.25">
      <c r="A1044" t="s">
        <v>8219</v>
      </c>
      <c r="B1044">
        <v>58</v>
      </c>
      <c r="D1044" t="s">
        <v>8221</v>
      </c>
      <c r="E1044">
        <v>0</v>
      </c>
    </row>
    <row r="1045" spans="1:5" x14ac:dyDescent="0.25">
      <c r="A1045" t="s">
        <v>8219</v>
      </c>
      <c r="B1045">
        <v>58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58</v>
      </c>
      <c r="D1047" t="s">
        <v>8221</v>
      </c>
      <c r="E1047">
        <v>1</v>
      </c>
    </row>
    <row r="1048" spans="1:5" x14ac:dyDescent="0.25">
      <c r="A1048" t="s">
        <v>8219</v>
      </c>
      <c r="B1048">
        <v>58</v>
      </c>
      <c r="D1048" t="s">
        <v>8221</v>
      </c>
      <c r="E1048">
        <v>13</v>
      </c>
    </row>
    <row r="1049" spans="1:5" x14ac:dyDescent="0.25">
      <c r="A1049" t="s">
        <v>8219</v>
      </c>
      <c r="B1049">
        <v>58</v>
      </c>
      <c r="D1049" t="s">
        <v>8221</v>
      </c>
      <c r="E1049">
        <v>0</v>
      </c>
    </row>
    <row r="1050" spans="1:5" x14ac:dyDescent="0.25">
      <c r="A1050" t="s">
        <v>8219</v>
      </c>
      <c r="B1050">
        <v>58</v>
      </c>
      <c r="D1050" t="s">
        <v>8221</v>
      </c>
      <c r="E1050">
        <v>6</v>
      </c>
    </row>
    <row r="1051" spans="1:5" x14ac:dyDescent="0.25">
      <c r="A1051" t="s">
        <v>8219</v>
      </c>
      <c r="B1051">
        <v>58</v>
      </c>
      <c r="D1051" t="s">
        <v>8221</v>
      </c>
      <c r="E1051">
        <v>0</v>
      </c>
    </row>
    <row r="1052" spans="1:5" x14ac:dyDescent="0.25">
      <c r="A1052" t="s">
        <v>8219</v>
      </c>
      <c r="B1052">
        <v>58</v>
      </c>
      <c r="D1052" t="s">
        <v>8221</v>
      </c>
      <c r="E1052">
        <v>14</v>
      </c>
    </row>
    <row r="1053" spans="1:5" x14ac:dyDescent="0.25">
      <c r="A1053" t="s">
        <v>8219</v>
      </c>
      <c r="B1053">
        <v>58</v>
      </c>
      <c r="D1053" t="s">
        <v>8221</v>
      </c>
      <c r="E1053">
        <v>5</v>
      </c>
    </row>
    <row r="1054" spans="1:5" x14ac:dyDescent="0.25">
      <c r="A1054" t="s">
        <v>8219</v>
      </c>
      <c r="B1054">
        <v>58</v>
      </c>
      <c r="D1054" t="s">
        <v>8221</v>
      </c>
      <c r="E1054">
        <v>6</v>
      </c>
    </row>
    <row r="1055" spans="1:5" x14ac:dyDescent="0.25">
      <c r="A1055" t="s">
        <v>8219</v>
      </c>
      <c r="B1055">
        <v>59</v>
      </c>
      <c r="D1055" t="s">
        <v>8221</v>
      </c>
      <c r="E1055">
        <v>15</v>
      </c>
    </row>
    <row r="1056" spans="1:5" x14ac:dyDescent="0.25">
      <c r="A1056" t="s">
        <v>8219</v>
      </c>
      <c r="B1056">
        <v>59</v>
      </c>
      <c r="D1056" t="s">
        <v>8221</v>
      </c>
      <c r="E1056">
        <v>0</v>
      </c>
    </row>
    <row r="1057" spans="1:5" x14ac:dyDescent="0.25">
      <c r="A1057" t="s">
        <v>8219</v>
      </c>
      <c r="B1057">
        <v>59</v>
      </c>
      <c r="D1057" t="s">
        <v>8221</v>
      </c>
      <c r="E1057">
        <v>1</v>
      </c>
    </row>
    <row r="1058" spans="1:5" x14ac:dyDescent="0.25">
      <c r="A1058" t="s">
        <v>8219</v>
      </c>
      <c r="B1058">
        <v>59</v>
      </c>
      <c r="D1058" t="s">
        <v>8221</v>
      </c>
      <c r="E1058">
        <v>9</v>
      </c>
    </row>
    <row r="1059" spans="1:5" x14ac:dyDescent="0.25">
      <c r="A1059" t="s">
        <v>8219</v>
      </c>
      <c r="B1059">
        <v>59</v>
      </c>
      <c r="D1059" t="s">
        <v>8221</v>
      </c>
      <c r="E1059">
        <v>3</v>
      </c>
    </row>
    <row r="1060" spans="1:5" x14ac:dyDescent="0.25">
      <c r="A1060" t="s">
        <v>8219</v>
      </c>
      <c r="B1060">
        <v>59</v>
      </c>
      <c r="D1060" t="s">
        <v>8221</v>
      </c>
      <c r="E1060">
        <v>3</v>
      </c>
    </row>
    <row r="1061" spans="1:5" x14ac:dyDescent="0.25">
      <c r="A1061" t="s">
        <v>8219</v>
      </c>
      <c r="B1061">
        <v>59</v>
      </c>
      <c r="D1061" t="s">
        <v>8221</v>
      </c>
      <c r="E1061">
        <v>1</v>
      </c>
    </row>
    <row r="1062" spans="1:5" x14ac:dyDescent="0.25">
      <c r="A1062" t="s">
        <v>8219</v>
      </c>
      <c r="B1062">
        <v>59</v>
      </c>
      <c r="D1062" t="s">
        <v>8221</v>
      </c>
      <c r="E1062">
        <v>3</v>
      </c>
    </row>
    <row r="1063" spans="1:5" x14ac:dyDescent="0.25">
      <c r="A1063" t="s">
        <v>8219</v>
      </c>
      <c r="B1063">
        <v>59</v>
      </c>
      <c r="D1063" t="s">
        <v>8221</v>
      </c>
      <c r="E1063">
        <v>0</v>
      </c>
    </row>
    <row r="1064" spans="1:5" x14ac:dyDescent="0.25">
      <c r="A1064" t="s">
        <v>8219</v>
      </c>
      <c r="B1064">
        <v>59</v>
      </c>
      <c r="D1064" t="s">
        <v>8221</v>
      </c>
      <c r="E1064">
        <v>2</v>
      </c>
    </row>
    <row r="1065" spans="1:5" x14ac:dyDescent="0.25">
      <c r="A1065" t="s">
        <v>8219</v>
      </c>
      <c r="B1065">
        <v>59</v>
      </c>
      <c r="D1065" t="s">
        <v>8221</v>
      </c>
      <c r="E1065">
        <v>10</v>
      </c>
    </row>
    <row r="1066" spans="1:5" x14ac:dyDescent="0.25">
      <c r="A1066" t="s">
        <v>8219</v>
      </c>
      <c r="B1066">
        <v>60</v>
      </c>
      <c r="D1066" t="s">
        <v>8221</v>
      </c>
      <c r="E1066">
        <v>60</v>
      </c>
    </row>
    <row r="1067" spans="1:5" x14ac:dyDescent="0.25">
      <c r="A1067" t="s">
        <v>8219</v>
      </c>
      <c r="B1067">
        <v>60</v>
      </c>
      <c r="D1067" t="s">
        <v>8221</v>
      </c>
      <c r="E1067">
        <v>5</v>
      </c>
    </row>
    <row r="1068" spans="1:5" x14ac:dyDescent="0.25">
      <c r="A1068" t="s">
        <v>8219</v>
      </c>
      <c r="B1068">
        <v>60</v>
      </c>
      <c r="D1068" t="s">
        <v>8221</v>
      </c>
      <c r="E1068">
        <v>9</v>
      </c>
    </row>
    <row r="1069" spans="1:5" x14ac:dyDescent="0.25">
      <c r="A1069" t="s">
        <v>8219</v>
      </c>
      <c r="B1069">
        <v>60</v>
      </c>
      <c r="D1069" t="s">
        <v>8221</v>
      </c>
      <c r="E1069">
        <v>13</v>
      </c>
    </row>
    <row r="1070" spans="1:5" x14ac:dyDescent="0.25">
      <c r="A1070" t="s">
        <v>8219</v>
      </c>
      <c r="B1070">
        <v>60</v>
      </c>
      <c r="D1070" t="s">
        <v>8221</v>
      </c>
      <c r="E1070">
        <v>0</v>
      </c>
    </row>
    <row r="1071" spans="1:5" x14ac:dyDescent="0.25">
      <c r="A1071" t="s">
        <v>8219</v>
      </c>
      <c r="B1071">
        <v>60</v>
      </c>
      <c r="D1071" t="s">
        <v>8221</v>
      </c>
      <c r="E1071">
        <v>8</v>
      </c>
    </row>
    <row r="1072" spans="1:5" x14ac:dyDescent="0.25">
      <c r="A1072" t="s">
        <v>8219</v>
      </c>
      <c r="B1072">
        <v>60</v>
      </c>
      <c r="D1072" t="s">
        <v>8221</v>
      </c>
      <c r="E1072">
        <v>3</v>
      </c>
    </row>
    <row r="1073" spans="1:5" x14ac:dyDescent="0.25">
      <c r="A1073" t="s">
        <v>8219</v>
      </c>
      <c r="B1073">
        <v>60</v>
      </c>
      <c r="D1073" t="s">
        <v>8221</v>
      </c>
      <c r="E1073">
        <v>3</v>
      </c>
    </row>
    <row r="1074" spans="1:5" x14ac:dyDescent="0.25">
      <c r="A1074" t="s">
        <v>8219</v>
      </c>
      <c r="B1074">
        <v>60</v>
      </c>
      <c r="D1074" t="s">
        <v>8221</v>
      </c>
      <c r="E1074">
        <v>0</v>
      </c>
    </row>
    <row r="1075" spans="1:5" x14ac:dyDescent="0.25">
      <c r="A1075" t="s">
        <v>8219</v>
      </c>
      <c r="B1075">
        <v>60</v>
      </c>
      <c r="D1075" t="s">
        <v>8221</v>
      </c>
      <c r="E1075">
        <v>6</v>
      </c>
    </row>
    <row r="1076" spans="1:5" x14ac:dyDescent="0.25">
      <c r="A1076" t="s">
        <v>8219</v>
      </c>
      <c r="B1076">
        <v>60</v>
      </c>
      <c r="D1076" t="s">
        <v>8221</v>
      </c>
      <c r="E1076">
        <v>4</v>
      </c>
    </row>
    <row r="1077" spans="1:5" x14ac:dyDescent="0.25">
      <c r="A1077" t="s">
        <v>8219</v>
      </c>
      <c r="B1077">
        <v>60</v>
      </c>
      <c r="D1077" t="s">
        <v>8221</v>
      </c>
      <c r="E1077">
        <v>1</v>
      </c>
    </row>
    <row r="1078" spans="1:5" x14ac:dyDescent="0.25">
      <c r="A1078" t="s">
        <v>8219</v>
      </c>
      <c r="B1078">
        <v>61</v>
      </c>
      <c r="D1078" t="s">
        <v>8221</v>
      </c>
      <c r="E1078">
        <v>29</v>
      </c>
    </row>
    <row r="1079" spans="1:5" x14ac:dyDescent="0.25">
      <c r="A1079" t="s">
        <v>8219</v>
      </c>
      <c r="B1079">
        <v>61</v>
      </c>
      <c r="D1079" t="s">
        <v>8221</v>
      </c>
      <c r="E1079">
        <v>0</v>
      </c>
    </row>
    <row r="1080" spans="1:5" x14ac:dyDescent="0.25">
      <c r="A1080" t="s">
        <v>8219</v>
      </c>
      <c r="B1080">
        <v>61</v>
      </c>
      <c r="D1080" t="s">
        <v>8221</v>
      </c>
      <c r="E1080">
        <v>4</v>
      </c>
    </row>
    <row r="1081" spans="1:5" x14ac:dyDescent="0.25">
      <c r="A1081" t="s">
        <v>8219</v>
      </c>
      <c r="B1081">
        <v>61</v>
      </c>
      <c r="D1081" t="s">
        <v>8221</v>
      </c>
      <c r="E1081">
        <v>5</v>
      </c>
    </row>
    <row r="1082" spans="1:5" x14ac:dyDescent="0.25">
      <c r="A1082" t="s">
        <v>8219</v>
      </c>
      <c r="B1082">
        <v>61</v>
      </c>
      <c r="D1082" t="s">
        <v>8221</v>
      </c>
      <c r="E1082">
        <v>4</v>
      </c>
    </row>
    <row r="1083" spans="1:5" x14ac:dyDescent="0.25">
      <c r="A1083" t="s">
        <v>8219</v>
      </c>
      <c r="B1083">
        <v>61</v>
      </c>
      <c r="D1083" t="s">
        <v>8221</v>
      </c>
      <c r="E1083">
        <v>5</v>
      </c>
    </row>
    <row r="1084" spans="1:5" x14ac:dyDescent="0.25">
      <c r="A1084" t="s">
        <v>8219</v>
      </c>
      <c r="B1084">
        <v>61</v>
      </c>
      <c r="D1084" t="s">
        <v>8221</v>
      </c>
      <c r="E1084">
        <v>1</v>
      </c>
    </row>
    <row r="1085" spans="1:5" x14ac:dyDescent="0.25">
      <c r="A1085" t="s">
        <v>8219</v>
      </c>
      <c r="B1085">
        <v>61</v>
      </c>
      <c r="D1085" t="s">
        <v>8221</v>
      </c>
      <c r="E1085">
        <v>1</v>
      </c>
    </row>
    <row r="1086" spans="1:5" x14ac:dyDescent="0.25">
      <c r="A1086" t="s">
        <v>8219</v>
      </c>
      <c r="B1086">
        <v>61</v>
      </c>
      <c r="D1086" t="s">
        <v>8221</v>
      </c>
      <c r="E1086">
        <v>0</v>
      </c>
    </row>
    <row r="1087" spans="1:5" x14ac:dyDescent="0.25">
      <c r="A1087" t="s">
        <v>8219</v>
      </c>
      <c r="B1087">
        <v>61</v>
      </c>
      <c r="D1087" t="s">
        <v>8221</v>
      </c>
      <c r="E1087">
        <v>14</v>
      </c>
    </row>
    <row r="1088" spans="1:5" x14ac:dyDescent="0.25">
      <c r="A1088" t="s">
        <v>8219</v>
      </c>
      <c r="B1088">
        <v>61</v>
      </c>
      <c r="D1088" t="s">
        <v>8221</v>
      </c>
      <c r="E1088">
        <v>3</v>
      </c>
    </row>
    <row r="1089" spans="1:5" x14ac:dyDescent="0.25">
      <c r="A1089" t="s">
        <v>8219</v>
      </c>
      <c r="B1089">
        <v>61</v>
      </c>
      <c r="D1089" t="s">
        <v>8221</v>
      </c>
      <c r="E1089">
        <v>10</v>
      </c>
    </row>
    <row r="1090" spans="1:5" x14ac:dyDescent="0.25">
      <c r="A1090" t="s">
        <v>8219</v>
      </c>
      <c r="B1090">
        <v>61</v>
      </c>
      <c r="D1090" t="s">
        <v>8221</v>
      </c>
      <c r="E1090">
        <v>17</v>
      </c>
    </row>
    <row r="1091" spans="1:5" x14ac:dyDescent="0.25">
      <c r="A1091" t="s">
        <v>8219</v>
      </c>
      <c r="B1091">
        <v>61</v>
      </c>
      <c r="D1091" t="s">
        <v>8221</v>
      </c>
      <c r="E1091">
        <v>2</v>
      </c>
    </row>
    <row r="1092" spans="1:5" x14ac:dyDescent="0.25">
      <c r="A1092" t="s">
        <v>8219</v>
      </c>
      <c r="B1092">
        <v>62</v>
      </c>
      <c r="D1092" t="s">
        <v>8221</v>
      </c>
      <c r="E1092">
        <v>0</v>
      </c>
    </row>
    <row r="1093" spans="1:5" x14ac:dyDescent="0.25">
      <c r="A1093" t="s">
        <v>8219</v>
      </c>
      <c r="B1093">
        <v>62</v>
      </c>
      <c r="D1093" t="s">
        <v>8221</v>
      </c>
      <c r="E1093">
        <v>4</v>
      </c>
    </row>
    <row r="1094" spans="1:5" x14ac:dyDescent="0.25">
      <c r="A1094" t="s">
        <v>8219</v>
      </c>
      <c r="B1094">
        <v>62</v>
      </c>
      <c r="D1094" t="s">
        <v>8221</v>
      </c>
      <c r="E1094">
        <v>12</v>
      </c>
    </row>
    <row r="1095" spans="1:5" x14ac:dyDescent="0.25">
      <c r="A1095" t="s">
        <v>8219</v>
      </c>
      <c r="B1095">
        <v>62</v>
      </c>
      <c r="D1095" t="s">
        <v>8221</v>
      </c>
      <c r="E1095">
        <v>3</v>
      </c>
    </row>
    <row r="1096" spans="1:5" x14ac:dyDescent="0.25">
      <c r="A1096" t="s">
        <v>8219</v>
      </c>
      <c r="B1096">
        <v>62</v>
      </c>
      <c r="D1096" t="s">
        <v>8221</v>
      </c>
      <c r="E1096">
        <v>12</v>
      </c>
    </row>
    <row r="1097" spans="1:5" x14ac:dyDescent="0.25">
      <c r="A1097" t="s">
        <v>8219</v>
      </c>
      <c r="B1097">
        <v>62</v>
      </c>
      <c r="D1097" t="s">
        <v>8221</v>
      </c>
      <c r="E1097">
        <v>0</v>
      </c>
    </row>
    <row r="1098" spans="1:5" x14ac:dyDescent="0.25">
      <c r="A1098" t="s">
        <v>8219</v>
      </c>
      <c r="B1098">
        <v>62</v>
      </c>
      <c r="D1098" t="s">
        <v>8221</v>
      </c>
      <c r="E1098">
        <v>7</v>
      </c>
    </row>
    <row r="1099" spans="1:5" x14ac:dyDescent="0.25">
      <c r="A1099" t="s">
        <v>8219</v>
      </c>
      <c r="B1099">
        <v>62</v>
      </c>
      <c r="D1099" t="s">
        <v>8221</v>
      </c>
      <c r="E1099">
        <v>2</v>
      </c>
    </row>
    <row r="1100" spans="1:5" x14ac:dyDescent="0.25">
      <c r="A1100" t="s">
        <v>8219</v>
      </c>
      <c r="B1100">
        <v>62</v>
      </c>
      <c r="D1100" t="s">
        <v>8221</v>
      </c>
      <c r="E1100">
        <v>1</v>
      </c>
    </row>
    <row r="1101" spans="1:5" x14ac:dyDescent="0.25">
      <c r="A1101" t="s">
        <v>8219</v>
      </c>
      <c r="B1101">
        <v>62</v>
      </c>
      <c r="D1101" t="s">
        <v>8221</v>
      </c>
      <c r="E1101">
        <v>4</v>
      </c>
    </row>
    <row r="1102" spans="1:5" x14ac:dyDescent="0.25">
      <c r="A1102" t="s">
        <v>8219</v>
      </c>
      <c r="B1102">
        <v>62</v>
      </c>
      <c r="D1102" t="s">
        <v>8221</v>
      </c>
      <c r="E1102">
        <v>4</v>
      </c>
    </row>
    <row r="1103" spans="1:5" x14ac:dyDescent="0.25">
      <c r="A1103" t="s">
        <v>8219</v>
      </c>
      <c r="B1103">
        <v>62</v>
      </c>
      <c r="D1103" t="s">
        <v>8221</v>
      </c>
      <c r="E1103">
        <v>17</v>
      </c>
    </row>
    <row r="1104" spans="1:5" x14ac:dyDescent="0.25">
      <c r="A1104" t="s">
        <v>8219</v>
      </c>
      <c r="B1104">
        <v>62</v>
      </c>
      <c r="D1104" t="s">
        <v>8221</v>
      </c>
      <c r="E1104">
        <v>7</v>
      </c>
    </row>
    <row r="1105" spans="1:5" x14ac:dyDescent="0.25">
      <c r="A1105" t="s">
        <v>8219</v>
      </c>
      <c r="B1105">
        <v>62</v>
      </c>
      <c r="D1105" t="s">
        <v>8221</v>
      </c>
      <c r="E1105">
        <v>2</v>
      </c>
    </row>
    <row r="1106" spans="1:5" x14ac:dyDescent="0.25">
      <c r="A1106" t="s">
        <v>8219</v>
      </c>
      <c r="B1106">
        <v>62</v>
      </c>
      <c r="D1106" t="s">
        <v>8221</v>
      </c>
      <c r="E1106">
        <v>5</v>
      </c>
    </row>
    <row r="1107" spans="1:5" x14ac:dyDescent="0.25">
      <c r="A1107" t="s">
        <v>8219</v>
      </c>
      <c r="B1107">
        <v>62</v>
      </c>
      <c r="D1107" t="s">
        <v>8221</v>
      </c>
      <c r="E1107">
        <v>1</v>
      </c>
    </row>
    <row r="1108" spans="1:5" x14ac:dyDescent="0.25">
      <c r="A1108" t="s">
        <v>8219</v>
      </c>
      <c r="B1108">
        <v>62</v>
      </c>
      <c r="D1108" t="s">
        <v>8221</v>
      </c>
      <c r="E1108">
        <v>1</v>
      </c>
    </row>
    <row r="1109" spans="1:5" x14ac:dyDescent="0.25">
      <c r="A1109" t="s">
        <v>8219</v>
      </c>
      <c r="B1109">
        <v>62</v>
      </c>
      <c r="D1109" t="s">
        <v>8221</v>
      </c>
      <c r="E1109">
        <v>14</v>
      </c>
    </row>
    <row r="1110" spans="1:5" x14ac:dyDescent="0.25">
      <c r="A1110" t="s">
        <v>8219</v>
      </c>
      <c r="B1110">
        <v>63</v>
      </c>
      <c r="D1110" t="s">
        <v>8221</v>
      </c>
      <c r="E1110">
        <v>26</v>
      </c>
    </row>
    <row r="1111" spans="1:5" x14ac:dyDescent="0.25">
      <c r="A1111" t="s">
        <v>8219</v>
      </c>
      <c r="B1111">
        <v>63</v>
      </c>
      <c r="D1111" t="s">
        <v>8221</v>
      </c>
      <c r="E1111">
        <v>2</v>
      </c>
    </row>
    <row r="1112" spans="1:5" x14ac:dyDescent="0.25">
      <c r="A1112" t="s">
        <v>8219</v>
      </c>
      <c r="B1112">
        <v>63</v>
      </c>
      <c r="D1112" t="s">
        <v>8221</v>
      </c>
      <c r="E1112">
        <v>1</v>
      </c>
    </row>
    <row r="1113" spans="1:5" x14ac:dyDescent="0.25">
      <c r="A1113" t="s">
        <v>8219</v>
      </c>
      <c r="B1113">
        <v>63</v>
      </c>
      <c r="D1113" t="s">
        <v>8221</v>
      </c>
      <c r="E1113">
        <v>3</v>
      </c>
    </row>
    <row r="1114" spans="1:5" x14ac:dyDescent="0.25">
      <c r="A1114" t="s">
        <v>8219</v>
      </c>
      <c r="B1114">
        <v>63</v>
      </c>
      <c r="D1114" t="s">
        <v>8221</v>
      </c>
      <c r="E1114">
        <v>7</v>
      </c>
    </row>
    <row r="1115" spans="1:5" x14ac:dyDescent="0.25">
      <c r="A1115" t="s">
        <v>8219</v>
      </c>
      <c r="B1115">
        <v>63</v>
      </c>
      <c r="D1115" t="s">
        <v>8221</v>
      </c>
      <c r="E1115">
        <v>9</v>
      </c>
    </row>
    <row r="1116" spans="1:5" x14ac:dyDescent="0.25">
      <c r="A1116" t="s">
        <v>8219</v>
      </c>
      <c r="B1116">
        <v>63</v>
      </c>
      <c r="D1116" t="s">
        <v>8221</v>
      </c>
      <c r="E1116">
        <v>20</v>
      </c>
    </row>
    <row r="1117" spans="1:5" x14ac:dyDescent="0.25">
      <c r="A1117" t="s">
        <v>8219</v>
      </c>
      <c r="B1117">
        <v>63</v>
      </c>
      <c r="D1117" t="s">
        <v>8221</v>
      </c>
      <c r="E1117">
        <v>6</v>
      </c>
    </row>
    <row r="1118" spans="1:5" x14ac:dyDescent="0.25">
      <c r="A1118" t="s">
        <v>8219</v>
      </c>
      <c r="B1118">
        <v>63</v>
      </c>
      <c r="D1118" t="s">
        <v>8221</v>
      </c>
      <c r="E1118">
        <v>13</v>
      </c>
    </row>
    <row r="1119" spans="1:5" x14ac:dyDescent="0.25">
      <c r="A1119" t="s">
        <v>8219</v>
      </c>
      <c r="B1119">
        <v>63</v>
      </c>
      <c r="D1119" t="s">
        <v>8221</v>
      </c>
      <c r="E1119">
        <v>1</v>
      </c>
    </row>
    <row r="1120" spans="1:5" x14ac:dyDescent="0.25">
      <c r="A1120" t="s">
        <v>8219</v>
      </c>
      <c r="B1120">
        <v>63</v>
      </c>
      <c r="D1120" t="s">
        <v>8221</v>
      </c>
      <c r="E1120">
        <v>202</v>
      </c>
    </row>
    <row r="1121" spans="1:5" x14ac:dyDescent="0.25">
      <c r="A1121" t="s">
        <v>8219</v>
      </c>
      <c r="B1121">
        <v>63</v>
      </c>
      <c r="D1121" t="s">
        <v>8221</v>
      </c>
      <c r="E1121">
        <v>0</v>
      </c>
    </row>
    <row r="1122" spans="1:5" x14ac:dyDescent="0.25">
      <c r="A1122" t="s">
        <v>8219</v>
      </c>
      <c r="B1122">
        <v>64</v>
      </c>
      <c r="D1122" t="s">
        <v>8221</v>
      </c>
      <c r="E1122">
        <v>1</v>
      </c>
    </row>
    <row r="1123" spans="1:5" x14ac:dyDescent="0.25">
      <c r="A1123" t="s">
        <v>8219</v>
      </c>
      <c r="B1123">
        <v>64</v>
      </c>
      <c r="D1123" t="s">
        <v>8221</v>
      </c>
      <c r="E1123">
        <v>0</v>
      </c>
    </row>
    <row r="1124" spans="1:5" x14ac:dyDescent="0.25">
      <c r="A1124" t="s">
        <v>8219</v>
      </c>
      <c r="B1124">
        <v>64</v>
      </c>
      <c r="D1124" t="s">
        <v>8221</v>
      </c>
      <c r="E1124">
        <v>2</v>
      </c>
    </row>
    <row r="1125" spans="1:5" x14ac:dyDescent="0.25">
      <c r="A1125" t="s">
        <v>8219</v>
      </c>
      <c r="B1125">
        <v>64</v>
      </c>
      <c r="D1125" t="s">
        <v>8221</v>
      </c>
      <c r="E1125">
        <v>13</v>
      </c>
    </row>
    <row r="1126" spans="1:5" x14ac:dyDescent="0.25">
      <c r="A1126" t="s">
        <v>8219</v>
      </c>
      <c r="B1126">
        <v>64</v>
      </c>
      <c r="D1126" t="s">
        <v>8221</v>
      </c>
      <c r="E1126">
        <v>9</v>
      </c>
    </row>
    <row r="1127" spans="1:5" x14ac:dyDescent="0.25">
      <c r="A1127" t="s">
        <v>8219</v>
      </c>
      <c r="B1127">
        <v>64</v>
      </c>
      <c r="D1127" t="s">
        <v>8221</v>
      </c>
      <c r="E1127">
        <v>2</v>
      </c>
    </row>
    <row r="1128" spans="1:5" x14ac:dyDescent="0.25">
      <c r="A1128" t="s">
        <v>8219</v>
      </c>
      <c r="B1128">
        <v>64</v>
      </c>
      <c r="D1128" t="s">
        <v>8221</v>
      </c>
      <c r="E1128">
        <v>0</v>
      </c>
    </row>
    <row r="1129" spans="1:5" x14ac:dyDescent="0.25">
      <c r="A1129" t="s">
        <v>8219</v>
      </c>
      <c r="B1129">
        <v>64</v>
      </c>
      <c r="D1129" t="s">
        <v>8221</v>
      </c>
      <c r="E1129">
        <v>35</v>
      </c>
    </row>
    <row r="1130" spans="1:5" x14ac:dyDescent="0.25">
      <c r="A1130" t="s">
        <v>8219</v>
      </c>
      <c r="B1130">
        <v>64</v>
      </c>
      <c r="D1130" t="s">
        <v>8221</v>
      </c>
      <c r="E1130">
        <v>2</v>
      </c>
    </row>
    <row r="1131" spans="1:5" x14ac:dyDescent="0.25">
      <c r="A1131" t="s">
        <v>8219</v>
      </c>
      <c r="B1131">
        <v>64</v>
      </c>
      <c r="D1131" t="s">
        <v>8221</v>
      </c>
      <c r="E1131">
        <v>3</v>
      </c>
    </row>
    <row r="1132" spans="1:5" x14ac:dyDescent="0.25">
      <c r="A1132" t="s">
        <v>8219</v>
      </c>
      <c r="B1132">
        <v>64</v>
      </c>
      <c r="D1132" t="s">
        <v>8221</v>
      </c>
      <c r="E1132">
        <v>0</v>
      </c>
    </row>
    <row r="1133" spans="1:5" x14ac:dyDescent="0.25">
      <c r="A1133" t="s">
        <v>8219</v>
      </c>
      <c r="B1133">
        <v>64</v>
      </c>
      <c r="D1133" t="s">
        <v>8221</v>
      </c>
      <c r="E1133">
        <v>1</v>
      </c>
    </row>
    <row r="1134" spans="1:5" x14ac:dyDescent="0.25">
      <c r="A1134" t="s">
        <v>8219</v>
      </c>
      <c r="B1134">
        <v>65</v>
      </c>
      <c r="D1134" t="s">
        <v>8221</v>
      </c>
      <c r="E1134">
        <v>0</v>
      </c>
    </row>
    <row r="1135" spans="1:5" x14ac:dyDescent="0.25">
      <c r="A1135" t="s">
        <v>8219</v>
      </c>
      <c r="B1135">
        <v>65</v>
      </c>
      <c r="D1135" t="s">
        <v>8221</v>
      </c>
      <c r="E1135">
        <v>0</v>
      </c>
    </row>
    <row r="1136" spans="1:5" x14ac:dyDescent="0.25">
      <c r="A1136" t="s">
        <v>8219</v>
      </c>
      <c r="B1136">
        <v>65</v>
      </c>
      <c r="D1136" t="s">
        <v>8221</v>
      </c>
      <c r="E1136">
        <v>3</v>
      </c>
    </row>
    <row r="1137" spans="1:5" x14ac:dyDescent="0.25">
      <c r="A1137" t="s">
        <v>8219</v>
      </c>
      <c r="B1137">
        <v>65</v>
      </c>
      <c r="D1137" t="s">
        <v>8221</v>
      </c>
      <c r="E1137">
        <v>11</v>
      </c>
    </row>
    <row r="1138" spans="1:5" x14ac:dyDescent="0.25">
      <c r="A1138" t="s">
        <v>8219</v>
      </c>
      <c r="B1138">
        <v>65</v>
      </c>
      <c r="D1138" t="s">
        <v>8221</v>
      </c>
      <c r="E1138">
        <v>6</v>
      </c>
    </row>
    <row r="1139" spans="1:5" x14ac:dyDescent="0.25">
      <c r="A1139" t="s">
        <v>8219</v>
      </c>
      <c r="B1139">
        <v>65</v>
      </c>
      <c r="D1139" t="s">
        <v>8221</v>
      </c>
      <c r="E1139">
        <v>0</v>
      </c>
    </row>
    <row r="1140" spans="1:5" x14ac:dyDescent="0.25">
      <c r="A1140" t="s">
        <v>8219</v>
      </c>
      <c r="B1140">
        <v>65</v>
      </c>
      <c r="D1140" t="s">
        <v>8221</v>
      </c>
      <c r="E1140">
        <v>67</v>
      </c>
    </row>
    <row r="1141" spans="1:5" x14ac:dyDescent="0.25">
      <c r="A1141" t="s">
        <v>8219</v>
      </c>
      <c r="B1141">
        <v>65</v>
      </c>
      <c r="D1141" t="s">
        <v>8221</v>
      </c>
      <c r="E1141">
        <v>23</v>
      </c>
    </row>
    <row r="1142" spans="1:5" x14ac:dyDescent="0.25">
      <c r="A1142" t="s">
        <v>8219</v>
      </c>
      <c r="B1142">
        <v>65</v>
      </c>
      <c r="D1142" t="s">
        <v>8221</v>
      </c>
      <c r="E1142">
        <v>72</v>
      </c>
    </row>
    <row r="1143" spans="1:5" x14ac:dyDescent="0.25">
      <c r="A1143" t="s">
        <v>8219</v>
      </c>
      <c r="B1143">
        <v>65</v>
      </c>
      <c r="D1143" t="s">
        <v>8221</v>
      </c>
      <c r="E1143">
        <v>2</v>
      </c>
    </row>
    <row r="1144" spans="1:5" x14ac:dyDescent="0.25">
      <c r="A1144" t="s">
        <v>8219</v>
      </c>
      <c r="B1144">
        <v>65</v>
      </c>
      <c r="D1144" t="s">
        <v>8221</v>
      </c>
      <c r="E1144">
        <v>15</v>
      </c>
    </row>
    <row r="1145" spans="1:5" x14ac:dyDescent="0.25">
      <c r="A1145" t="s">
        <v>8219</v>
      </c>
      <c r="B1145">
        <v>65</v>
      </c>
      <c r="D1145" t="s">
        <v>8221</v>
      </c>
      <c r="E1145">
        <v>1</v>
      </c>
    </row>
    <row r="1146" spans="1:5" x14ac:dyDescent="0.25">
      <c r="A1146" t="s">
        <v>8219</v>
      </c>
      <c r="B1146">
        <v>66</v>
      </c>
      <c r="D1146" t="s">
        <v>8221</v>
      </c>
      <c r="E1146">
        <v>2</v>
      </c>
    </row>
    <row r="1147" spans="1:5" x14ac:dyDescent="0.25">
      <c r="A1147" t="s">
        <v>8219</v>
      </c>
      <c r="B1147">
        <v>66</v>
      </c>
      <c r="D1147" t="s">
        <v>8221</v>
      </c>
      <c r="E1147">
        <v>7</v>
      </c>
    </row>
    <row r="1148" spans="1:5" x14ac:dyDescent="0.25">
      <c r="A1148" t="s">
        <v>8219</v>
      </c>
      <c r="B1148">
        <v>66</v>
      </c>
      <c r="D1148" t="s">
        <v>8221</v>
      </c>
      <c r="E1148">
        <v>16</v>
      </c>
    </row>
    <row r="1149" spans="1:5" x14ac:dyDescent="0.25">
      <c r="A1149" t="s">
        <v>8219</v>
      </c>
      <c r="B1149">
        <v>66</v>
      </c>
      <c r="D1149" t="s">
        <v>8221</v>
      </c>
      <c r="E1149">
        <v>117</v>
      </c>
    </row>
    <row r="1150" spans="1:5" x14ac:dyDescent="0.25">
      <c r="A1150" t="s">
        <v>8219</v>
      </c>
      <c r="B1150">
        <v>66</v>
      </c>
      <c r="D1150" t="s">
        <v>8221</v>
      </c>
      <c r="E1150">
        <v>2</v>
      </c>
    </row>
    <row r="1151" spans="1:5" x14ac:dyDescent="0.25">
      <c r="A1151" t="s">
        <v>8219</v>
      </c>
      <c r="B1151">
        <v>66</v>
      </c>
      <c r="D1151" t="s">
        <v>8221</v>
      </c>
      <c r="E1151">
        <v>7</v>
      </c>
    </row>
    <row r="1152" spans="1:5" x14ac:dyDescent="0.25">
      <c r="A1152" t="s">
        <v>8219</v>
      </c>
      <c r="B1152">
        <v>66</v>
      </c>
      <c r="D1152" t="s">
        <v>8221</v>
      </c>
      <c r="E1152">
        <v>3</v>
      </c>
    </row>
    <row r="1153" spans="1:5" x14ac:dyDescent="0.25">
      <c r="A1153" t="s">
        <v>8219</v>
      </c>
      <c r="B1153">
        <v>66</v>
      </c>
      <c r="D1153" t="s">
        <v>8221</v>
      </c>
      <c r="E1153">
        <v>20</v>
      </c>
    </row>
    <row r="1154" spans="1:5" x14ac:dyDescent="0.25">
      <c r="A1154" t="s">
        <v>8219</v>
      </c>
      <c r="B1154">
        <v>67</v>
      </c>
      <c r="D1154" t="s">
        <v>8221</v>
      </c>
      <c r="E1154">
        <v>50</v>
      </c>
    </row>
    <row r="1155" spans="1:5" x14ac:dyDescent="0.25">
      <c r="A1155" t="s">
        <v>8219</v>
      </c>
      <c r="B1155">
        <v>67</v>
      </c>
      <c r="D1155" t="s">
        <v>8221</v>
      </c>
      <c r="E1155">
        <v>2</v>
      </c>
    </row>
    <row r="1156" spans="1:5" x14ac:dyDescent="0.25">
      <c r="A1156" t="s">
        <v>8219</v>
      </c>
      <c r="B1156">
        <v>67</v>
      </c>
      <c r="D1156" t="s">
        <v>8221</v>
      </c>
      <c r="E1156">
        <v>3</v>
      </c>
    </row>
    <row r="1157" spans="1:5" x14ac:dyDescent="0.25">
      <c r="A1157" t="s">
        <v>8219</v>
      </c>
      <c r="B1157">
        <v>67</v>
      </c>
      <c r="D1157" t="s">
        <v>8221</v>
      </c>
      <c r="E1157">
        <v>27</v>
      </c>
    </row>
    <row r="1158" spans="1:5" x14ac:dyDescent="0.25">
      <c r="A1158" t="s">
        <v>8219</v>
      </c>
      <c r="B1158">
        <v>67</v>
      </c>
      <c r="D1158" t="s">
        <v>8221</v>
      </c>
      <c r="E1158">
        <v>7</v>
      </c>
    </row>
    <row r="1159" spans="1:5" x14ac:dyDescent="0.25">
      <c r="A1159" t="s">
        <v>8219</v>
      </c>
      <c r="B1159">
        <v>67</v>
      </c>
      <c r="D1159" t="s">
        <v>8221</v>
      </c>
      <c r="E1159">
        <v>5</v>
      </c>
    </row>
    <row r="1160" spans="1:5" x14ac:dyDescent="0.25">
      <c r="A1160" t="s">
        <v>8219</v>
      </c>
      <c r="B1160">
        <v>67</v>
      </c>
      <c r="D1160" t="s">
        <v>8221</v>
      </c>
      <c r="E1160">
        <v>0</v>
      </c>
    </row>
    <row r="1161" spans="1:5" x14ac:dyDescent="0.25">
      <c r="A1161" t="s">
        <v>8219</v>
      </c>
      <c r="B1161">
        <v>67</v>
      </c>
      <c r="D1161" t="s">
        <v>8221</v>
      </c>
      <c r="E1161">
        <v>3</v>
      </c>
    </row>
    <row r="1162" spans="1:5" x14ac:dyDescent="0.25">
      <c r="A1162" t="s">
        <v>8219</v>
      </c>
      <c r="B1162">
        <v>67</v>
      </c>
      <c r="D1162" t="s">
        <v>8221</v>
      </c>
      <c r="E1162">
        <v>6</v>
      </c>
    </row>
    <row r="1163" spans="1:5" x14ac:dyDescent="0.25">
      <c r="A1163" t="s">
        <v>8219</v>
      </c>
      <c r="B1163">
        <v>68</v>
      </c>
      <c r="D1163" t="s">
        <v>8221</v>
      </c>
      <c r="E1163">
        <v>9</v>
      </c>
    </row>
    <row r="1164" spans="1:5" x14ac:dyDescent="0.25">
      <c r="A1164" t="s">
        <v>8219</v>
      </c>
      <c r="B1164">
        <v>68</v>
      </c>
      <c r="D1164" t="s">
        <v>8221</v>
      </c>
      <c r="E1164">
        <v>3</v>
      </c>
    </row>
    <row r="1165" spans="1:5" x14ac:dyDescent="0.25">
      <c r="A1165" t="s">
        <v>8219</v>
      </c>
      <c r="B1165">
        <v>68</v>
      </c>
      <c r="D1165" t="s">
        <v>8221</v>
      </c>
      <c r="E1165">
        <v>2</v>
      </c>
    </row>
    <row r="1166" spans="1:5" x14ac:dyDescent="0.25">
      <c r="A1166" t="s">
        <v>8219</v>
      </c>
      <c r="B1166">
        <v>68</v>
      </c>
      <c r="D1166" t="s">
        <v>8221</v>
      </c>
      <c r="E1166">
        <v>3</v>
      </c>
    </row>
    <row r="1167" spans="1:5" x14ac:dyDescent="0.25">
      <c r="A1167" t="s">
        <v>8219</v>
      </c>
      <c r="B1167">
        <v>68</v>
      </c>
      <c r="D1167" t="s">
        <v>8221</v>
      </c>
      <c r="E1167">
        <v>45</v>
      </c>
    </row>
    <row r="1168" spans="1:5" x14ac:dyDescent="0.25">
      <c r="A1168" t="s">
        <v>8219</v>
      </c>
      <c r="B1168">
        <v>68</v>
      </c>
      <c r="D1168" t="s">
        <v>8221</v>
      </c>
      <c r="E1168">
        <v>9</v>
      </c>
    </row>
    <row r="1169" spans="1:5" x14ac:dyDescent="0.25">
      <c r="A1169" t="s">
        <v>8219</v>
      </c>
      <c r="B1169">
        <v>68</v>
      </c>
      <c r="D1169" t="s">
        <v>8221</v>
      </c>
      <c r="E1169">
        <v>9</v>
      </c>
    </row>
    <row r="1170" spans="1:5" x14ac:dyDescent="0.25">
      <c r="A1170" t="s">
        <v>8219</v>
      </c>
      <c r="B1170">
        <v>69</v>
      </c>
      <c r="D1170" t="s">
        <v>8221</v>
      </c>
      <c r="E1170">
        <v>21</v>
      </c>
    </row>
    <row r="1171" spans="1:5" x14ac:dyDescent="0.25">
      <c r="A1171" t="s">
        <v>8219</v>
      </c>
      <c r="B1171">
        <v>69</v>
      </c>
      <c r="D1171" t="s">
        <v>8221</v>
      </c>
      <c r="E1171">
        <v>17</v>
      </c>
    </row>
    <row r="1172" spans="1:5" x14ac:dyDescent="0.25">
      <c r="A1172" t="s">
        <v>8219</v>
      </c>
      <c r="B1172">
        <v>69</v>
      </c>
      <c r="D1172" t="s">
        <v>8221</v>
      </c>
      <c r="E1172">
        <v>1</v>
      </c>
    </row>
    <row r="1173" spans="1:5" x14ac:dyDescent="0.25">
      <c r="A1173" t="s">
        <v>8219</v>
      </c>
      <c r="B1173">
        <v>69</v>
      </c>
      <c r="D1173" t="s">
        <v>8221</v>
      </c>
      <c r="E1173">
        <v>1</v>
      </c>
    </row>
    <row r="1174" spans="1:5" x14ac:dyDescent="0.25">
      <c r="A1174" t="s">
        <v>8219</v>
      </c>
      <c r="B1174">
        <v>69</v>
      </c>
      <c r="D1174" t="s">
        <v>8221</v>
      </c>
      <c r="E1174">
        <v>14</v>
      </c>
    </row>
    <row r="1175" spans="1:5" x14ac:dyDescent="0.25">
      <c r="A1175" t="s">
        <v>8219</v>
      </c>
      <c r="B1175">
        <v>69</v>
      </c>
      <c r="D1175" t="s">
        <v>8221</v>
      </c>
      <c r="E1175">
        <v>42</v>
      </c>
    </row>
    <row r="1176" spans="1:5" x14ac:dyDescent="0.25">
      <c r="A1176" t="s">
        <v>8219</v>
      </c>
      <c r="B1176">
        <v>69</v>
      </c>
      <c r="D1176" t="s">
        <v>8221</v>
      </c>
      <c r="E1176">
        <v>27</v>
      </c>
    </row>
    <row r="1177" spans="1:5" x14ac:dyDescent="0.25">
      <c r="A1177" t="s">
        <v>8219</v>
      </c>
      <c r="B1177">
        <v>69</v>
      </c>
      <c r="D1177" t="s">
        <v>8221</v>
      </c>
      <c r="E1177">
        <v>5</v>
      </c>
    </row>
    <row r="1178" spans="1:5" x14ac:dyDescent="0.25">
      <c r="A1178" t="s">
        <v>8219</v>
      </c>
      <c r="B1178">
        <v>69</v>
      </c>
      <c r="D1178" t="s">
        <v>8221</v>
      </c>
      <c r="E1178">
        <v>13</v>
      </c>
    </row>
    <row r="1179" spans="1:5" x14ac:dyDescent="0.25">
      <c r="A1179" t="s">
        <v>8219</v>
      </c>
      <c r="B1179">
        <v>69</v>
      </c>
      <c r="D1179" t="s">
        <v>8221</v>
      </c>
      <c r="E1179">
        <v>12</v>
      </c>
    </row>
    <row r="1180" spans="1:5" x14ac:dyDescent="0.25">
      <c r="A1180" t="s">
        <v>8219</v>
      </c>
      <c r="B1180">
        <v>69</v>
      </c>
      <c r="D1180" t="s">
        <v>8221</v>
      </c>
      <c r="E1180">
        <v>90</v>
      </c>
    </row>
    <row r="1181" spans="1:5" x14ac:dyDescent="0.25">
      <c r="A1181" t="s">
        <v>8219</v>
      </c>
      <c r="B1181">
        <v>69</v>
      </c>
      <c r="D1181" t="s">
        <v>8221</v>
      </c>
      <c r="E1181">
        <v>2</v>
      </c>
    </row>
    <row r="1182" spans="1:5" x14ac:dyDescent="0.25">
      <c r="A1182" t="s">
        <v>8219</v>
      </c>
      <c r="B1182">
        <v>69</v>
      </c>
      <c r="D1182" t="s">
        <v>8221</v>
      </c>
      <c r="E1182">
        <v>5</v>
      </c>
    </row>
    <row r="1183" spans="1:5" x14ac:dyDescent="0.25">
      <c r="A1183" t="s">
        <v>8219</v>
      </c>
      <c r="B1183">
        <v>69</v>
      </c>
      <c r="D1183" t="s">
        <v>8221</v>
      </c>
      <c r="E1183">
        <v>31</v>
      </c>
    </row>
    <row r="1184" spans="1:5" x14ac:dyDescent="0.25">
      <c r="A1184" t="s">
        <v>8219</v>
      </c>
      <c r="B1184">
        <v>70</v>
      </c>
      <c r="D1184" t="s">
        <v>8221</v>
      </c>
      <c r="E1184">
        <v>4</v>
      </c>
    </row>
    <row r="1185" spans="1:5" x14ac:dyDescent="0.25">
      <c r="A1185" t="s">
        <v>8219</v>
      </c>
      <c r="B1185">
        <v>70</v>
      </c>
      <c r="D1185" t="s">
        <v>8221</v>
      </c>
      <c r="E1185">
        <v>29</v>
      </c>
    </row>
    <row r="1186" spans="1:5" x14ac:dyDescent="0.25">
      <c r="A1186" t="s">
        <v>8219</v>
      </c>
      <c r="B1186">
        <v>70</v>
      </c>
      <c r="D1186" t="s">
        <v>8221</v>
      </c>
      <c r="E1186">
        <v>2</v>
      </c>
    </row>
    <row r="1187" spans="1:5" x14ac:dyDescent="0.25">
      <c r="A1187" t="s">
        <v>8219</v>
      </c>
      <c r="B1187">
        <v>70</v>
      </c>
      <c r="D1187" t="s">
        <v>8221</v>
      </c>
      <c r="E1187">
        <v>114</v>
      </c>
    </row>
    <row r="1188" spans="1:5" x14ac:dyDescent="0.25">
      <c r="A1188" t="s">
        <v>8219</v>
      </c>
      <c r="B1188">
        <v>70</v>
      </c>
      <c r="D1188" t="s">
        <v>8221</v>
      </c>
      <c r="E1188">
        <v>1</v>
      </c>
    </row>
    <row r="1189" spans="1:5" x14ac:dyDescent="0.25">
      <c r="A1189" t="s">
        <v>8219</v>
      </c>
      <c r="B1189">
        <v>70</v>
      </c>
      <c r="D1189" t="s">
        <v>8221</v>
      </c>
      <c r="E1189">
        <v>76</v>
      </c>
    </row>
    <row r="1190" spans="1:5" x14ac:dyDescent="0.25">
      <c r="A1190" t="s">
        <v>8219</v>
      </c>
      <c r="B1190">
        <v>70</v>
      </c>
      <c r="D1190" t="s">
        <v>8221</v>
      </c>
      <c r="E1190">
        <v>9</v>
      </c>
    </row>
    <row r="1191" spans="1:5" x14ac:dyDescent="0.25">
      <c r="A1191" t="s">
        <v>8219</v>
      </c>
      <c r="B1191">
        <v>70</v>
      </c>
      <c r="D1191" t="s">
        <v>8221</v>
      </c>
      <c r="E1191">
        <v>37</v>
      </c>
    </row>
    <row r="1192" spans="1:5" x14ac:dyDescent="0.25">
      <c r="A1192" t="s">
        <v>8219</v>
      </c>
      <c r="B1192">
        <v>70</v>
      </c>
      <c r="D1192" t="s">
        <v>8221</v>
      </c>
      <c r="E1192">
        <v>0</v>
      </c>
    </row>
    <row r="1193" spans="1:5" x14ac:dyDescent="0.25">
      <c r="A1193" t="s">
        <v>8219</v>
      </c>
      <c r="B1193">
        <v>70</v>
      </c>
      <c r="D1193" t="s">
        <v>8221</v>
      </c>
      <c r="E1193">
        <v>1</v>
      </c>
    </row>
    <row r="1194" spans="1:5" x14ac:dyDescent="0.25">
      <c r="A1194" t="s">
        <v>8219</v>
      </c>
      <c r="B1194">
        <v>70</v>
      </c>
      <c r="D1194" t="s">
        <v>8221</v>
      </c>
      <c r="E1194">
        <v>10</v>
      </c>
    </row>
    <row r="1195" spans="1:5" x14ac:dyDescent="0.25">
      <c r="A1195" t="s">
        <v>8219</v>
      </c>
      <c r="B1195">
        <v>70</v>
      </c>
      <c r="D1195" t="s">
        <v>8221</v>
      </c>
      <c r="E1195">
        <v>1</v>
      </c>
    </row>
    <row r="1196" spans="1:5" x14ac:dyDescent="0.25">
      <c r="A1196" t="s">
        <v>8219</v>
      </c>
      <c r="B1196">
        <v>70</v>
      </c>
      <c r="D1196" t="s">
        <v>8221</v>
      </c>
      <c r="E1196">
        <v>2</v>
      </c>
    </row>
    <row r="1197" spans="1:5" x14ac:dyDescent="0.25">
      <c r="A1197" t="s">
        <v>8219</v>
      </c>
      <c r="B1197">
        <v>70</v>
      </c>
      <c r="D1197" t="s">
        <v>8221</v>
      </c>
      <c r="E1197">
        <v>1</v>
      </c>
    </row>
    <row r="1198" spans="1:5" x14ac:dyDescent="0.25">
      <c r="A1198" t="s">
        <v>8219</v>
      </c>
      <c r="B1198">
        <v>70</v>
      </c>
      <c r="D1198" t="s">
        <v>8221</v>
      </c>
      <c r="E1198">
        <v>10</v>
      </c>
    </row>
    <row r="1199" spans="1:5" x14ac:dyDescent="0.25">
      <c r="A1199" t="s">
        <v>8219</v>
      </c>
      <c r="B1199">
        <v>70</v>
      </c>
      <c r="D1199" t="s">
        <v>8221</v>
      </c>
      <c r="E1199">
        <v>9</v>
      </c>
    </row>
    <row r="1200" spans="1:5" x14ac:dyDescent="0.25">
      <c r="A1200" t="s">
        <v>8219</v>
      </c>
      <c r="B1200">
        <v>70</v>
      </c>
      <c r="D1200" t="s">
        <v>8221</v>
      </c>
      <c r="E1200">
        <v>19</v>
      </c>
    </row>
    <row r="1201" spans="1:5" x14ac:dyDescent="0.25">
      <c r="A1201" t="s">
        <v>8219</v>
      </c>
      <c r="B1201">
        <v>71</v>
      </c>
      <c r="D1201" t="s">
        <v>8221</v>
      </c>
      <c r="E1201">
        <v>0</v>
      </c>
    </row>
    <row r="1202" spans="1:5" x14ac:dyDescent="0.25">
      <c r="A1202" t="s">
        <v>8219</v>
      </c>
      <c r="B1202">
        <v>71</v>
      </c>
      <c r="D1202" t="s">
        <v>8221</v>
      </c>
      <c r="E1202">
        <v>4</v>
      </c>
    </row>
    <row r="1203" spans="1:5" x14ac:dyDescent="0.25">
      <c r="A1203" t="s">
        <v>8219</v>
      </c>
      <c r="B1203">
        <v>71</v>
      </c>
      <c r="D1203" t="s">
        <v>8221</v>
      </c>
      <c r="E1203">
        <v>8</v>
      </c>
    </row>
    <row r="1204" spans="1:5" x14ac:dyDescent="0.25">
      <c r="A1204" t="s">
        <v>8219</v>
      </c>
      <c r="B1204">
        <v>71</v>
      </c>
      <c r="D1204" t="s">
        <v>8221</v>
      </c>
      <c r="E1204">
        <v>24</v>
      </c>
    </row>
    <row r="1205" spans="1:5" x14ac:dyDescent="0.25">
      <c r="A1205" t="s">
        <v>8219</v>
      </c>
      <c r="B1205">
        <v>71</v>
      </c>
      <c r="D1205" t="s">
        <v>8221</v>
      </c>
      <c r="E1205">
        <v>0</v>
      </c>
    </row>
    <row r="1206" spans="1:5" x14ac:dyDescent="0.25">
      <c r="A1206" t="s">
        <v>8219</v>
      </c>
      <c r="B1206">
        <v>71</v>
      </c>
      <c r="D1206" t="s">
        <v>8221</v>
      </c>
      <c r="E1206">
        <v>39</v>
      </c>
    </row>
    <row r="1207" spans="1:5" x14ac:dyDescent="0.25">
      <c r="A1207" t="s">
        <v>8219</v>
      </c>
      <c r="B1207">
        <v>71</v>
      </c>
      <c r="D1207" t="s">
        <v>8221</v>
      </c>
      <c r="E1207">
        <v>6</v>
      </c>
    </row>
    <row r="1208" spans="1:5" x14ac:dyDescent="0.25">
      <c r="A1208" t="s">
        <v>8219</v>
      </c>
      <c r="B1208">
        <v>71</v>
      </c>
      <c r="D1208" t="s">
        <v>8221</v>
      </c>
      <c r="E1208">
        <v>4</v>
      </c>
    </row>
    <row r="1209" spans="1:5" x14ac:dyDescent="0.25">
      <c r="A1209" t="s">
        <v>8219</v>
      </c>
      <c r="B1209">
        <v>71</v>
      </c>
      <c r="D1209" t="s">
        <v>8221</v>
      </c>
      <c r="E1209">
        <v>3</v>
      </c>
    </row>
    <row r="1210" spans="1:5" x14ac:dyDescent="0.25">
      <c r="A1210" t="s">
        <v>8219</v>
      </c>
      <c r="B1210">
        <v>71</v>
      </c>
      <c r="D1210" t="s">
        <v>8221</v>
      </c>
      <c r="E1210">
        <v>53</v>
      </c>
    </row>
    <row r="1211" spans="1:5" x14ac:dyDescent="0.25">
      <c r="A1211" t="s">
        <v>8219</v>
      </c>
      <c r="B1211">
        <v>71</v>
      </c>
      <c r="D1211" t="s">
        <v>8221</v>
      </c>
      <c r="E1211">
        <v>1</v>
      </c>
    </row>
    <row r="1212" spans="1:5" x14ac:dyDescent="0.25">
      <c r="A1212" t="s">
        <v>8219</v>
      </c>
      <c r="B1212">
        <v>71</v>
      </c>
      <c r="D1212" t="s">
        <v>8221</v>
      </c>
      <c r="E1212">
        <v>2</v>
      </c>
    </row>
    <row r="1213" spans="1:5" x14ac:dyDescent="0.25">
      <c r="A1213" t="s">
        <v>8219</v>
      </c>
      <c r="B1213">
        <v>71</v>
      </c>
      <c r="D1213" t="s">
        <v>8221</v>
      </c>
      <c r="E1213">
        <v>25</v>
      </c>
    </row>
    <row r="1214" spans="1:5" x14ac:dyDescent="0.25">
      <c r="A1214" t="s">
        <v>8219</v>
      </c>
      <c r="B1214">
        <v>71</v>
      </c>
      <c r="D1214" t="s">
        <v>8221</v>
      </c>
      <c r="E1214">
        <v>6</v>
      </c>
    </row>
    <row r="1215" spans="1:5" x14ac:dyDescent="0.25">
      <c r="A1215" t="s">
        <v>8219</v>
      </c>
      <c r="B1215">
        <v>71</v>
      </c>
      <c r="D1215" t="s">
        <v>8221</v>
      </c>
      <c r="E1215">
        <v>0</v>
      </c>
    </row>
    <row r="1216" spans="1:5" x14ac:dyDescent="0.25">
      <c r="A1216" t="s">
        <v>8219</v>
      </c>
      <c r="B1216">
        <v>71</v>
      </c>
      <c r="D1216" t="s">
        <v>8221</v>
      </c>
      <c r="E1216">
        <v>12</v>
      </c>
    </row>
    <row r="1217" spans="1:5" x14ac:dyDescent="0.25">
      <c r="A1217" t="s">
        <v>8219</v>
      </c>
      <c r="B1217">
        <v>72</v>
      </c>
      <c r="D1217" t="s">
        <v>8221</v>
      </c>
      <c r="E1217">
        <v>0</v>
      </c>
    </row>
    <row r="1218" spans="1:5" x14ac:dyDescent="0.25">
      <c r="A1218" t="s">
        <v>8219</v>
      </c>
      <c r="B1218">
        <v>72</v>
      </c>
      <c r="D1218" t="s">
        <v>8221</v>
      </c>
      <c r="E1218">
        <v>36</v>
      </c>
    </row>
    <row r="1219" spans="1:5" x14ac:dyDescent="0.25">
      <c r="A1219" t="s">
        <v>8219</v>
      </c>
      <c r="B1219">
        <v>72</v>
      </c>
      <c r="D1219" t="s">
        <v>8221</v>
      </c>
      <c r="E1219">
        <v>0</v>
      </c>
    </row>
    <row r="1220" spans="1:5" x14ac:dyDescent="0.25">
      <c r="A1220" t="s">
        <v>8219</v>
      </c>
      <c r="B1220">
        <v>72</v>
      </c>
      <c r="D1220" t="s">
        <v>8221</v>
      </c>
      <c r="E1220">
        <v>2</v>
      </c>
    </row>
    <row r="1221" spans="1:5" x14ac:dyDescent="0.25">
      <c r="A1221" t="s">
        <v>8219</v>
      </c>
      <c r="B1221">
        <v>72</v>
      </c>
      <c r="D1221" t="s">
        <v>8221</v>
      </c>
      <c r="E1221">
        <v>1</v>
      </c>
    </row>
    <row r="1222" spans="1:5" x14ac:dyDescent="0.25">
      <c r="A1222" t="s">
        <v>8219</v>
      </c>
      <c r="B1222">
        <v>72</v>
      </c>
      <c r="D1222" t="s">
        <v>8221</v>
      </c>
      <c r="E1222">
        <v>59</v>
      </c>
    </row>
    <row r="1223" spans="1:5" x14ac:dyDescent="0.25">
      <c r="A1223" t="s">
        <v>8219</v>
      </c>
      <c r="B1223">
        <v>72</v>
      </c>
      <c r="D1223" t="s">
        <v>8221</v>
      </c>
      <c r="E1223">
        <v>1</v>
      </c>
    </row>
    <row r="1224" spans="1:5" x14ac:dyDescent="0.25">
      <c r="A1224" t="s">
        <v>8219</v>
      </c>
      <c r="B1224">
        <v>72</v>
      </c>
      <c r="D1224" t="s">
        <v>8221</v>
      </c>
      <c r="E1224">
        <v>31</v>
      </c>
    </row>
    <row r="1225" spans="1:5" x14ac:dyDescent="0.25">
      <c r="A1225" t="s">
        <v>8219</v>
      </c>
      <c r="B1225">
        <v>72</v>
      </c>
      <c r="D1225" t="s">
        <v>8221</v>
      </c>
      <c r="E1225">
        <v>18</v>
      </c>
    </row>
    <row r="1226" spans="1:5" x14ac:dyDescent="0.25">
      <c r="A1226" t="s">
        <v>8219</v>
      </c>
      <c r="B1226">
        <v>72</v>
      </c>
      <c r="D1226" t="s">
        <v>8221</v>
      </c>
      <c r="E1226">
        <v>10</v>
      </c>
    </row>
    <row r="1227" spans="1:5" x14ac:dyDescent="0.25">
      <c r="A1227" t="s">
        <v>8219</v>
      </c>
      <c r="B1227">
        <v>72</v>
      </c>
      <c r="D1227" t="s">
        <v>8221</v>
      </c>
      <c r="E1227">
        <v>0</v>
      </c>
    </row>
    <row r="1228" spans="1:5" x14ac:dyDescent="0.25">
      <c r="A1228" t="s">
        <v>8219</v>
      </c>
      <c r="B1228">
        <v>72</v>
      </c>
      <c r="D1228" t="s">
        <v>8221</v>
      </c>
      <c r="E1228">
        <v>14</v>
      </c>
    </row>
    <row r="1229" spans="1:5" x14ac:dyDescent="0.25">
      <c r="A1229" t="s">
        <v>8219</v>
      </c>
      <c r="B1229">
        <v>72</v>
      </c>
      <c r="D1229" t="s">
        <v>8221</v>
      </c>
      <c r="E1229">
        <v>2</v>
      </c>
    </row>
    <row r="1230" spans="1:5" x14ac:dyDescent="0.25">
      <c r="A1230" t="s">
        <v>8219</v>
      </c>
      <c r="B1230">
        <v>73</v>
      </c>
      <c r="D1230" t="s">
        <v>8221</v>
      </c>
      <c r="E1230">
        <v>1</v>
      </c>
    </row>
    <row r="1231" spans="1:5" x14ac:dyDescent="0.25">
      <c r="A1231" t="s">
        <v>8219</v>
      </c>
      <c r="B1231">
        <v>73</v>
      </c>
      <c r="D1231" t="s">
        <v>8221</v>
      </c>
      <c r="E1231">
        <v>3</v>
      </c>
    </row>
    <row r="1232" spans="1:5" x14ac:dyDescent="0.25">
      <c r="A1232" t="s">
        <v>8219</v>
      </c>
      <c r="B1232">
        <v>73</v>
      </c>
      <c r="D1232" t="s">
        <v>8221</v>
      </c>
      <c r="E1232">
        <v>0</v>
      </c>
    </row>
    <row r="1233" spans="1:5" x14ac:dyDescent="0.25">
      <c r="A1233" t="s">
        <v>8219</v>
      </c>
      <c r="B1233">
        <v>73</v>
      </c>
      <c r="D1233" t="s">
        <v>8221</v>
      </c>
      <c r="E1233">
        <v>2</v>
      </c>
    </row>
    <row r="1234" spans="1:5" x14ac:dyDescent="0.25">
      <c r="A1234" t="s">
        <v>8219</v>
      </c>
      <c r="B1234">
        <v>73</v>
      </c>
      <c r="D1234" t="s">
        <v>8221</v>
      </c>
      <c r="E1234">
        <v>0</v>
      </c>
    </row>
    <row r="1235" spans="1:5" x14ac:dyDescent="0.25">
      <c r="A1235" t="s">
        <v>8219</v>
      </c>
      <c r="B1235">
        <v>73</v>
      </c>
      <c r="D1235" t="s">
        <v>8221</v>
      </c>
      <c r="E1235">
        <v>12</v>
      </c>
    </row>
    <row r="1236" spans="1:5" x14ac:dyDescent="0.25">
      <c r="A1236" t="s">
        <v>8219</v>
      </c>
      <c r="B1236">
        <v>73</v>
      </c>
      <c r="D1236" t="s">
        <v>8221</v>
      </c>
      <c r="E1236">
        <v>1</v>
      </c>
    </row>
    <row r="1237" spans="1:5" x14ac:dyDescent="0.25">
      <c r="A1237" t="s">
        <v>8219</v>
      </c>
      <c r="B1237">
        <v>73</v>
      </c>
      <c r="D1237" t="s">
        <v>8221</v>
      </c>
      <c r="E1237">
        <v>8</v>
      </c>
    </row>
    <row r="1238" spans="1:5" x14ac:dyDescent="0.25">
      <c r="A1238" t="s">
        <v>8219</v>
      </c>
      <c r="B1238">
        <v>73</v>
      </c>
      <c r="D1238" t="s">
        <v>8221</v>
      </c>
      <c r="E1238">
        <v>2</v>
      </c>
    </row>
    <row r="1239" spans="1:5" x14ac:dyDescent="0.25">
      <c r="A1239" t="s">
        <v>8219</v>
      </c>
      <c r="B1239">
        <v>73</v>
      </c>
      <c r="D1239" t="s">
        <v>8221</v>
      </c>
      <c r="E1239">
        <v>31</v>
      </c>
    </row>
    <row r="1240" spans="1:5" x14ac:dyDescent="0.25">
      <c r="A1240" t="s">
        <v>8219</v>
      </c>
      <c r="B1240">
        <v>73</v>
      </c>
      <c r="D1240" t="s">
        <v>8221</v>
      </c>
      <c r="E1240">
        <v>5</v>
      </c>
    </row>
    <row r="1241" spans="1:5" x14ac:dyDescent="0.25">
      <c r="A1241" t="s">
        <v>8219</v>
      </c>
      <c r="B1241">
        <v>73</v>
      </c>
      <c r="D1241" t="s">
        <v>8221</v>
      </c>
      <c r="E1241">
        <v>1</v>
      </c>
    </row>
    <row r="1242" spans="1:5" x14ac:dyDescent="0.25">
      <c r="A1242" t="s">
        <v>8219</v>
      </c>
      <c r="B1242">
        <v>74</v>
      </c>
      <c r="D1242" t="s">
        <v>8221</v>
      </c>
      <c r="E1242">
        <v>12</v>
      </c>
    </row>
    <row r="1243" spans="1:5" x14ac:dyDescent="0.25">
      <c r="A1243" t="s">
        <v>8219</v>
      </c>
      <c r="B1243">
        <v>74</v>
      </c>
      <c r="D1243" t="s">
        <v>8221</v>
      </c>
      <c r="E1243">
        <v>4</v>
      </c>
    </row>
    <row r="1244" spans="1:5" x14ac:dyDescent="0.25">
      <c r="A1244" t="s">
        <v>8219</v>
      </c>
      <c r="B1244">
        <v>74</v>
      </c>
      <c r="D1244" t="s">
        <v>8221</v>
      </c>
      <c r="E1244">
        <v>0</v>
      </c>
    </row>
    <row r="1245" spans="1:5" x14ac:dyDescent="0.25">
      <c r="A1245" t="s">
        <v>8219</v>
      </c>
      <c r="B1245">
        <v>74</v>
      </c>
      <c r="D1245" t="s">
        <v>8221</v>
      </c>
      <c r="E1245">
        <v>7</v>
      </c>
    </row>
    <row r="1246" spans="1:5" x14ac:dyDescent="0.25">
      <c r="A1246" t="s">
        <v>8219</v>
      </c>
      <c r="B1246">
        <v>74</v>
      </c>
      <c r="D1246" t="s">
        <v>8221</v>
      </c>
      <c r="E1246">
        <v>2</v>
      </c>
    </row>
    <row r="1247" spans="1:5" x14ac:dyDescent="0.25">
      <c r="A1247" t="s">
        <v>8219</v>
      </c>
      <c r="B1247">
        <v>74</v>
      </c>
      <c r="D1247" t="s">
        <v>8221</v>
      </c>
      <c r="E1247">
        <v>1</v>
      </c>
    </row>
    <row r="1248" spans="1:5" x14ac:dyDescent="0.25">
      <c r="A1248" t="s">
        <v>8219</v>
      </c>
      <c r="B1248">
        <v>74</v>
      </c>
      <c r="D1248" t="s">
        <v>8221</v>
      </c>
      <c r="E1248">
        <v>4</v>
      </c>
    </row>
    <row r="1249" spans="1:5" x14ac:dyDescent="0.25">
      <c r="A1249" t="s">
        <v>8219</v>
      </c>
      <c r="B1249">
        <v>74</v>
      </c>
      <c r="D1249" t="s">
        <v>8221</v>
      </c>
      <c r="E1249">
        <v>6</v>
      </c>
    </row>
    <row r="1250" spans="1:5" x14ac:dyDescent="0.25">
      <c r="A1250" t="s">
        <v>8219</v>
      </c>
      <c r="B1250">
        <v>74</v>
      </c>
      <c r="D1250" t="s">
        <v>8221</v>
      </c>
      <c r="E1250">
        <v>8</v>
      </c>
    </row>
    <row r="1251" spans="1:5" x14ac:dyDescent="0.25">
      <c r="A1251" t="s">
        <v>8219</v>
      </c>
      <c r="B1251">
        <v>74</v>
      </c>
      <c r="D1251" t="s">
        <v>8221</v>
      </c>
      <c r="E1251">
        <v>14</v>
      </c>
    </row>
    <row r="1252" spans="1:5" x14ac:dyDescent="0.25">
      <c r="A1252" t="s">
        <v>8219</v>
      </c>
      <c r="B1252">
        <v>74</v>
      </c>
      <c r="D1252" t="s">
        <v>8221</v>
      </c>
      <c r="E1252">
        <v>0</v>
      </c>
    </row>
    <row r="1253" spans="1:5" x14ac:dyDescent="0.25">
      <c r="A1253" t="s">
        <v>8219</v>
      </c>
      <c r="B1253">
        <v>74</v>
      </c>
      <c r="D1253" t="s">
        <v>8221</v>
      </c>
      <c r="E1253">
        <v>4</v>
      </c>
    </row>
    <row r="1254" spans="1:5" x14ac:dyDescent="0.25">
      <c r="A1254" t="s">
        <v>8219</v>
      </c>
      <c r="B1254">
        <v>74</v>
      </c>
      <c r="D1254" t="s">
        <v>8221</v>
      </c>
      <c r="E1254">
        <v>0</v>
      </c>
    </row>
    <row r="1255" spans="1:5" x14ac:dyDescent="0.25">
      <c r="A1255" t="s">
        <v>8219</v>
      </c>
      <c r="B1255">
        <v>75</v>
      </c>
      <c r="D1255" t="s">
        <v>8221</v>
      </c>
      <c r="E1255">
        <v>0</v>
      </c>
    </row>
    <row r="1256" spans="1:5" x14ac:dyDescent="0.25">
      <c r="A1256" t="s">
        <v>8219</v>
      </c>
      <c r="B1256">
        <v>75</v>
      </c>
      <c r="D1256" t="s">
        <v>8221</v>
      </c>
      <c r="E1256">
        <v>1</v>
      </c>
    </row>
    <row r="1257" spans="1:5" x14ac:dyDescent="0.25">
      <c r="A1257" t="s">
        <v>8219</v>
      </c>
      <c r="B1257">
        <v>75</v>
      </c>
      <c r="D1257" t="s">
        <v>8221</v>
      </c>
      <c r="E1257">
        <v>1</v>
      </c>
    </row>
    <row r="1258" spans="1:5" x14ac:dyDescent="0.25">
      <c r="A1258" t="s">
        <v>8219</v>
      </c>
      <c r="B1258">
        <v>75</v>
      </c>
      <c r="D1258" t="s">
        <v>8221</v>
      </c>
      <c r="E1258">
        <v>1</v>
      </c>
    </row>
    <row r="1259" spans="1:5" x14ac:dyDescent="0.25">
      <c r="A1259" t="s">
        <v>8219</v>
      </c>
      <c r="B1259">
        <v>75</v>
      </c>
      <c r="D1259" t="s">
        <v>8221</v>
      </c>
      <c r="E1259">
        <v>1</v>
      </c>
    </row>
    <row r="1260" spans="1:5" x14ac:dyDescent="0.25">
      <c r="A1260" t="s">
        <v>8219</v>
      </c>
      <c r="B1260">
        <v>75</v>
      </c>
      <c r="D1260" t="s">
        <v>8221</v>
      </c>
      <c r="E1260">
        <v>4</v>
      </c>
    </row>
    <row r="1261" spans="1:5" x14ac:dyDescent="0.25">
      <c r="A1261" t="s">
        <v>8219</v>
      </c>
      <c r="B1261">
        <v>75</v>
      </c>
      <c r="D1261" t="s">
        <v>8221</v>
      </c>
      <c r="E1261">
        <v>0</v>
      </c>
    </row>
    <row r="1262" spans="1:5" x14ac:dyDescent="0.25">
      <c r="A1262" t="s">
        <v>8219</v>
      </c>
      <c r="B1262">
        <v>75</v>
      </c>
      <c r="D1262" t="s">
        <v>8221</v>
      </c>
      <c r="E1262">
        <v>0</v>
      </c>
    </row>
    <row r="1263" spans="1:5" x14ac:dyDescent="0.25">
      <c r="A1263" t="s">
        <v>8219</v>
      </c>
      <c r="B1263">
        <v>75</v>
      </c>
      <c r="D1263" t="s">
        <v>8221</v>
      </c>
      <c r="E1263">
        <v>2</v>
      </c>
    </row>
    <row r="1264" spans="1:5" x14ac:dyDescent="0.25">
      <c r="A1264" t="s">
        <v>8219</v>
      </c>
      <c r="B1264">
        <v>75</v>
      </c>
      <c r="D1264" t="s">
        <v>8221</v>
      </c>
      <c r="E1264">
        <v>24</v>
      </c>
    </row>
    <row r="1265" spans="1:5" x14ac:dyDescent="0.25">
      <c r="A1265" t="s">
        <v>8219</v>
      </c>
      <c r="B1265">
        <v>75</v>
      </c>
      <c r="D1265" t="s">
        <v>8221</v>
      </c>
      <c r="E1265">
        <v>1</v>
      </c>
    </row>
    <row r="1266" spans="1:5" x14ac:dyDescent="0.25">
      <c r="A1266" t="s">
        <v>8219</v>
      </c>
      <c r="B1266">
        <v>75</v>
      </c>
      <c r="D1266" t="s">
        <v>8221</v>
      </c>
      <c r="E1266">
        <v>2</v>
      </c>
    </row>
    <row r="1267" spans="1:5" x14ac:dyDescent="0.25">
      <c r="A1267" t="s">
        <v>8219</v>
      </c>
      <c r="B1267">
        <v>76</v>
      </c>
      <c r="D1267" t="s">
        <v>8221</v>
      </c>
      <c r="E1267">
        <v>1</v>
      </c>
    </row>
    <row r="1268" spans="1:5" x14ac:dyDescent="0.25">
      <c r="A1268" t="s">
        <v>8219</v>
      </c>
      <c r="B1268">
        <v>76</v>
      </c>
      <c r="D1268" t="s">
        <v>8221</v>
      </c>
      <c r="E1268">
        <v>37</v>
      </c>
    </row>
    <row r="1269" spans="1:5" x14ac:dyDescent="0.25">
      <c r="A1269" t="s">
        <v>8219</v>
      </c>
      <c r="B1269">
        <v>76</v>
      </c>
      <c r="D1269" t="s">
        <v>8221</v>
      </c>
      <c r="E1269">
        <v>5</v>
      </c>
    </row>
    <row r="1270" spans="1:5" x14ac:dyDescent="0.25">
      <c r="A1270" t="s">
        <v>8219</v>
      </c>
      <c r="B1270">
        <v>76</v>
      </c>
      <c r="D1270" t="s">
        <v>8221</v>
      </c>
      <c r="E1270">
        <v>4</v>
      </c>
    </row>
    <row r="1271" spans="1:5" x14ac:dyDescent="0.25">
      <c r="A1271" t="s">
        <v>8219</v>
      </c>
      <c r="B1271">
        <v>76</v>
      </c>
      <c r="D1271" t="s">
        <v>8221</v>
      </c>
      <c r="E1271">
        <v>16</v>
      </c>
    </row>
    <row r="1272" spans="1:5" x14ac:dyDescent="0.25">
      <c r="A1272" t="s">
        <v>8219</v>
      </c>
      <c r="B1272">
        <v>76</v>
      </c>
      <c r="D1272" t="s">
        <v>8221</v>
      </c>
      <c r="E1272">
        <v>9</v>
      </c>
    </row>
    <row r="1273" spans="1:5" x14ac:dyDescent="0.25">
      <c r="A1273" t="s">
        <v>8219</v>
      </c>
      <c r="B1273">
        <v>76</v>
      </c>
      <c r="D1273" t="s">
        <v>8221</v>
      </c>
      <c r="E1273">
        <v>0</v>
      </c>
    </row>
    <row r="1274" spans="1:5" x14ac:dyDescent="0.25">
      <c r="A1274" t="s">
        <v>8219</v>
      </c>
      <c r="B1274">
        <v>76</v>
      </c>
      <c r="D1274" t="s">
        <v>8221</v>
      </c>
      <c r="E1274">
        <v>40</v>
      </c>
    </row>
    <row r="1275" spans="1:5" x14ac:dyDescent="0.25">
      <c r="A1275" t="s">
        <v>8219</v>
      </c>
      <c r="B1275">
        <v>76</v>
      </c>
      <c r="D1275" t="s">
        <v>8221</v>
      </c>
      <c r="E1275">
        <v>0</v>
      </c>
    </row>
    <row r="1276" spans="1:5" x14ac:dyDescent="0.25">
      <c r="A1276" t="s">
        <v>8219</v>
      </c>
      <c r="B1276">
        <v>76</v>
      </c>
      <c r="D1276" t="s">
        <v>8221</v>
      </c>
      <c r="E1276">
        <v>2</v>
      </c>
    </row>
    <row r="1277" spans="1:5" x14ac:dyDescent="0.25">
      <c r="A1277" t="s">
        <v>8219</v>
      </c>
      <c r="B1277">
        <v>77</v>
      </c>
      <c r="D1277" t="s">
        <v>8221</v>
      </c>
      <c r="E1277">
        <v>1</v>
      </c>
    </row>
    <row r="1278" spans="1:5" x14ac:dyDescent="0.25">
      <c r="A1278" t="s">
        <v>8219</v>
      </c>
      <c r="B1278">
        <v>77</v>
      </c>
      <c r="D1278" t="s">
        <v>8221</v>
      </c>
      <c r="E1278">
        <v>9</v>
      </c>
    </row>
    <row r="1279" spans="1:5" x14ac:dyDescent="0.25">
      <c r="A1279" t="s">
        <v>8219</v>
      </c>
      <c r="B1279">
        <v>77</v>
      </c>
      <c r="D1279" t="s">
        <v>8221</v>
      </c>
      <c r="E1279">
        <v>34</v>
      </c>
    </row>
    <row r="1280" spans="1:5" x14ac:dyDescent="0.25">
      <c r="A1280" t="s">
        <v>8219</v>
      </c>
      <c r="B1280">
        <v>77</v>
      </c>
      <c r="D1280" t="s">
        <v>8221</v>
      </c>
      <c r="E1280">
        <v>23</v>
      </c>
    </row>
    <row r="1281" spans="1:5" x14ac:dyDescent="0.25">
      <c r="A1281" t="s">
        <v>8219</v>
      </c>
      <c r="B1281">
        <v>77</v>
      </c>
      <c r="D1281" t="s">
        <v>8221</v>
      </c>
      <c r="E1281">
        <v>19</v>
      </c>
    </row>
    <row r="1282" spans="1:5" x14ac:dyDescent="0.25">
      <c r="A1282" t="s">
        <v>8219</v>
      </c>
      <c r="B1282">
        <v>77</v>
      </c>
      <c r="D1282" t="s">
        <v>8221</v>
      </c>
      <c r="E1282">
        <v>50</v>
      </c>
    </row>
    <row r="1283" spans="1:5" x14ac:dyDescent="0.25">
      <c r="A1283" t="s">
        <v>8219</v>
      </c>
      <c r="B1283">
        <v>77</v>
      </c>
      <c r="D1283" t="s">
        <v>8221</v>
      </c>
      <c r="E1283">
        <v>12</v>
      </c>
    </row>
    <row r="1284" spans="1:5" x14ac:dyDescent="0.25">
      <c r="A1284" t="s">
        <v>8219</v>
      </c>
      <c r="B1284">
        <v>77</v>
      </c>
      <c r="D1284" t="s">
        <v>8221</v>
      </c>
      <c r="E1284">
        <v>8</v>
      </c>
    </row>
    <row r="1285" spans="1:5" x14ac:dyDescent="0.25">
      <c r="A1285" t="s">
        <v>8219</v>
      </c>
      <c r="B1285">
        <v>78</v>
      </c>
      <c r="D1285" t="s">
        <v>8221</v>
      </c>
      <c r="E1285">
        <v>9</v>
      </c>
    </row>
    <row r="1286" spans="1:5" x14ac:dyDescent="0.25">
      <c r="A1286" t="s">
        <v>8219</v>
      </c>
      <c r="B1286">
        <v>78</v>
      </c>
      <c r="D1286" t="s">
        <v>8221</v>
      </c>
      <c r="E1286">
        <v>43</v>
      </c>
    </row>
    <row r="1287" spans="1:5" x14ac:dyDescent="0.25">
      <c r="A1287" t="s">
        <v>8219</v>
      </c>
      <c r="B1287">
        <v>78</v>
      </c>
      <c r="D1287" t="s">
        <v>8221</v>
      </c>
      <c r="E1287">
        <v>28</v>
      </c>
    </row>
    <row r="1288" spans="1:5" x14ac:dyDescent="0.25">
      <c r="A1288" t="s">
        <v>8219</v>
      </c>
      <c r="B1288">
        <v>78</v>
      </c>
      <c r="D1288" t="s">
        <v>8221</v>
      </c>
      <c r="E1288">
        <v>4</v>
      </c>
    </row>
    <row r="1289" spans="1:5" x14ac:dyDescent="0.25">
      <c r="A1289" t="s">
        <v>8219</v>
      </c>
      <c r="B1289">
        <v>78</v>
      </c>
      <c r="D1289" t="s">
        <v>8221</v>
      </c>
      <c r="E1289">
        <v>24</v>
      </c>
    </row>
    <row r="1290" spans="1:5" x14ac:dyDescent="0.25">
      <c r="A1290" t="s">
        <v>8219</v>
      </c>
      <c r="B1290">
        <v>78</v>
      </c>
      <c r="D1290" t="s">
        <v>8221</v>
      </c>
      <c r="E1290">
        <v>2</v>
      </c>
    </row>
    <row r="1291" spans="1:5" x14ac:dyDescent="0.25">
      <c r="A1291" t="s">
        <v>8219</v>
      </c>
      <c r="B1291">
        <v>78</v>
      </c>
      <c r="D1291" t="s">
        <v>8221</v>
      </c>
      <c r="E1291">
        <v>2</v>
      </c>
    </row>
    <row r="1292" spans="1:5" x14ac:dyDescent="0.25">
      <c r="A1292" t="s">
        <v>8219</v>
      </c>
      <c r="B1292">
        <v>78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78</v>
      </c>
      <c r="D1294" t="s">
        <v>8221</v>
      </c>
      <c r="E1294">
        <v>1</v>
      </c>
    </row>
    <row r="1295" spans="1:5" x14ac:dyDescent="0.25">
      <c r="A1295" t="s">
        <v>8219</v>
      </c>
      <c r="B1295">
        <v>78</v>
      </c>
      <c r="D1295" t="s">
        <v>8221</v>
      </c>
      <c r="E1295">
        <v>4</v>
      </c>
    </row>
    <row r="1296" spans="1:5" x14ac:dyDescent="0.25">
      <c r="A1296" t="s">
        <v>8219</v>
      </c>
      <c r="B1296">
        <v>78</v>
      </c>
      <c r="D1296" t="s">
        <v>8221</v>
      </c>
      <c r="E1296">
        <v>1</v>
      </c>
    </row>
    <row r="1297" spans="1:5" x14ac:dyDescent="0.25">
      <c r="A1297" t="s">
        <v>8219</v>
      </c>
      <c r="B1297">
        <v>78</v>
      </c>
      <c r="D1297" t="s">
        <v>8221</v>
      </c>
      <c r="E1297">
        <v>1</v>
      </c>
    </row>
    <row r="1298" spans="1:5" x14ac:dyDescent="0.25">
      <c r="A1298" t="s">
        <v>8219</v>
      </c>
      <c r="B1298">
        <v>79</v>
      </c>
      <c r="D1298" t="s">
        <v>8221</v>
      </c>
      <c r="E1298">
        <v>13</v>
      </c>
    </row>
    <row r="1299" spans="1:5" x14ac:dyDescent="0.25">
      <c r="A1299" t="s">
        <v>8219</v>
      </c>
      <c r="B1299">
        <v>79</v>
      </c>
      <c r="D1299" t="s">
        <v>8221</v>
      </c>
      <c r="E1299">
        <v>1</v>
      </c>
    </row>
    <row r="1300" spans="1:5" x14ac:dyDescent="0.25">
      <c r="A1300" t="s">
        <v>8219</v>
      </c>
      <c r="B1300">
        <v>79</v>
      </c>
      <c r="D1300" t="s">
        <v>8221</v>
      </c>
      <c r="E1300">
        <v>1</v>
      </c>
    </row>
    <row r="1301" spans="1:5" x14ac:dyDescent="0.25">
      <c r="A1301" t="s">
        <v>8219</v>
      </c>
      <c r="B1301">
        <v>79</v>
      </c>
      <c r="D1301" t="s">
        <v>8221</v>
      </c>
      <c r="E1301">
        <v>0</v>
      </c>
    </row>
    <row r="1302" spans="1:5" x14ac:dyDescent="0.25">
      <c r="A1302" t="s">
        <v>8219</v>
      </c>
      <c r="B1302">
        <v>79</v>
      </c>
      <c r="D1302" t="s">
        <v>8221</v>
      </c>
      <c r="E1302">
        <v>3</v>
      </c>
    </row>
    <row r="1303" spans="1:5" x14ac:dyDescent="0.25">
      <c r="A1303" t="s">
        <v>8219</v>
      </c>
      <c r="B1303">
        <v>79</v>
      </c>
      <c r="D1303" t="s">
        <v>8221</v>
      </c>
      <c r="E1303">
        <v>14</v>
      </c>
    </row>
    <row r="1304" spans="1:5" x14ac:dyDescent="0.25">
      <c r="A1304" t="s">
        <v>8219</v>
      </c>
      <c r="B1304">
        <v>79</v>
      </c>
      <c r="D1304" t="s">
        <v>8221</v>
      </c>
      <c r="E1304">
        <v>2</v>
      </c>
    </row>
    <row r="1305" spans="1:5" x14ac:dyDescent="0.25">
      <c r="A1305" t="s">
        <v>8219</v>
      </c>
      <c r="B1305">
        <v>79</v>
      </c>
      <c r="D1305" t="s">
        <v>8221</v>
      </c>
      <c r="E1305">
        <v>5</v>
      </c>
    </row>
    <row r="1306" spans="1:5" x14ac:dyDescent="0.25">
      <c r="A1306" t="s">
        <v>8219</v>
      </c>
      <c r="B1306">
        <v>79</v>
      </c>
      <c r="D1306" t="s">
        <v>8221</v>
      </c>
      <c r="E1306">
        <v>14</v>
      </c>
    </row>
    <row r="1307" spans="1:5" x14ac:dyDescent="0.25">
      <c r="A1307" t="s">
        <v>8219</v>
      </c>
      <c r="B1307">
        <v>79</v>
      </c>
      <c r="D1307" t="s">
        <v>8221</v>
      </c>
      <c r="E1307">
        <v>9</v>
      </c>
    </row>
    <row r="1308" spans="1:5" x14ac:dyDescent="0.25">
      <c r="A1308" t="s">
        <v>8219</v>
      </c>
      <c r="B1308">
        <v>79</v>
      </c>
      <c r="D1308" t="s">
        <v>8221</v>
      </c>
      <c r="E1308">
        <v>8</v>
      </c>
    </row>
    <row r="1309" spans="1:5" x14ac:dyDescent="0.25">
      <c r="A1309" t="s">
        <v>8219</v>
      </c>
      <c r="B1309">
        <v>80</v>
      </c>
      <c r="D1309" t="s">
        <v>8221</v>
      </c>
      <c r="E1309">
        <v>7</v>
      </c>
    </row>
    <row r="1310" spans="1:5" x14ac:dyDescent="0.25">
      <c r="A1310" t="s">
        <v>8219</v>
      </c>
      <c r="B1310">
        <v>80</v>
      </c>
      <c r="D1310" t="s">
        <v>8221</v>
      </c>
      <c r="E1310">
        <v>0</v>
      </c>
    </row>
    <row r="1311" spans="1:5" x14ac:dyDescent="0.25">
      <c r="A1311" t="s">
        <v>8219</v>
      </c>
      <c r="B1311">
        <v>80</v>
      </c>
      <c r="D1311" t="s">
        <v>8221</v>
      </c>
      <c r="E1311">
        <v>84</v>
      </c>
    </row>
    <row r="1312" spans="1:5" x14ac:dyDescent="0.25">
      <c r="A1312" t="s">
        <v>8219</v>
      </c>
      <c r="B1312">
        <v>80</v>
      </c>
      <c r="D1312" t="s">
        <v>8221</v>
      </c>
      <c r="E1312">
        <v>11</v>
      </c>
    </row>
    <row r="1313" spans="1:5" x14ac:dyDescent="0.25">
      <c r="A1313" t="s">
        <v>8219</v>
      </c>
      <c r="B1313">
        <v>80</v>
      </c>
      <c r="D1313" t="s">
        <v>8221</v>
      </c>
      <c r="E1313">
        <v>1</v>
      </c>
    </row>
    <row r="1314" spans="1:5" x14ac:dyDescent="0.25">
      <c r="A1314" t="s">
        <v>8219</v>
      </c>
      <c r="B1314">
        <v>80</v>
      </c>
      <c r="D1314" t="s">
        <v>8221</v>
      </c>
      <c r="E1314">
        <v>4</v>
      </c>
    </row>
    <row r="1315" spans="1:5" x14ac:dyDescent="0.25">
      <c r="A1315" t="s">
        <v>8219</v>
      </c>
      <c r="B1315">
        <v>80</v>
      </c>
      <c r="D1315" t="s">
        <v>8221</v>
      </c>
      <c r="E1315">
        <v>10</v>
      </c>
    </row>
    <row r="1316" spans="1:5" x14ac:dyDescent="0.25">
      <c r="A1316" t="s">
        <v>8219</v>
      </c>
      <c r="B1316">
        <v>80</v>
      </c>
      <c r="D1316" t="s">
        <v>8221</v>
      </c>
      <c r="E1316">
        <v>16</v>
      </c>
    </row>
    <row r="1317" spans="1:5" x14ac:dyDescent="0.25">
      <c r="A1317" t="s">
        <v>8219</v>
      </c>
      <c r="B1317">
        <v>81</v>
      </c>
      <c r="D1317" t="s">
        <v>8221</v>
      </c>
      <c r="E1317">
        <v>2</v>
      </c>
    </row>
    <row r="1318" spans="1:5" x14ac:dyDescent="0.25">
      <c r="A1318" t="s">
        <v>8219</v>
      </c>
      <c r="B1318">
        <v>81</v>
      </c>
      <c r="D1318" t="s">
        <v>8221</v>
      </c>
      <c r="E1318">
        <v>5</v>
      </c>
    </row>
    <row r="1319" spans="1:5" x14ac:dyDescent="0.25">
      <c r="A1319" t="s">
        <v>8219</v>
      </c>
      <c r="B1319">
        <v>81</v>
      </c>
      <c r="D1319" t="s">
        <v>8221</v>
      </c>
      <c r="E1319">
        <v>1</v>
      </c>
    </row>
    <row r="1320" spans="1:5" x14ac:dyDescent="0.25">
      <c r="A1320" t="s">
        <v>8219</v>
      </c>
      <c r="B1320">
        <v>81</v>
      </c>
      <c r="D1320" t="s">
        <v>8221</v>
      </c>
      <c r="E1320">
        <v>31</v>
      </c>
    </row>
    <row r="1321" spans="1:5" x14ac:dyDescent="0.25">
      <c r="A1321" t="s">
        <v>8219</v>
      </c>
      <c r="B1321">
        <v>81</v>
      </c>
      <c r="D1321" t="s">
        <v>8221</v>
      </c>
      <c r="E1321">
        <v>0</v>
      </c>
    </row>
    <row r="1322" spans="1:5" x14ac:dyDescent="0.25">
      <c r="A1322" t="s">
        <v>8219</v>
      </c>
      <c r="B1322">
        <v>81</v>
      </c>
      <c r="D1322" t="s">
        <v>8221</v>
      </c>
      <c r="E1322">
        <v>2</v>
      </c>
    </row>
    <row r="1323" spans="1:5" x14ac:dyDescent="0.25">
      <c r="A1323" t="s">
        <v>8219</v>
      </c>
      <c r="B1323">
        <v>81</v>
      </c>
      <c r="D1323" t="s">
        <v>8221</v>
      </c>
      <c r="E1323">
        <v>7</v>
      </c>
    </row>
    <row r="1324" spans="1:5" x14ac:dyDescent="0.25">
      <c r="A1324" t="s">
        <v>8219</v>
      </c>
      <c r="B1324">
        <v>81</v>
      </c>
      <c r="D1324" t="s">
        <v>8221</v>
      </c>
      <c r="E1324">
        <v>16</v>
      </c>
    </row>
    <row r="1325" spans="1:5" x14ac:dyDescent="0.25">
      <c r="A1325" t="s">
        <v>8219</v>
      </c>
      <c r="B1325">
        <v>81</v>
      </c>
      <c r="D1325" t="s">
        <v>8221</v>
      </c>
      <c r="E1325">
        <v>4</v>
      </c>
    </row>
    <row r="1326" spans="1:5" x14ac:dyDescent="0.25">
      <c r="A1326" t="s">
        <v>8219</v>
      </c>
      <c r="B1326">
        <v>81</v>
      </c>
      <c r="D1326" t="s">
        <v>8221</v>
      </c>
      <c r="E1326">
        <v>4</v>
      </c>
    </row>
    <row r="1327" spans="1:5" x14ac:dyDescent="0.25">
      <c r="A1327" t="s">
        <v>8219</v>
      </c>
      <c r="B1327">
        <v>82</v>
      </c>
      <c r="D1327" t="s">
        <v>8221</v>
      </c>
      <c r="E1327">
        <v>4</v>
      </c>
    </row>
    <row r="1328" spans="1:5" x14ac:dyDescent="0.25">
      <c r="A1328" t="s">
        <v>8219</v>
      </c>
      <c r="B1328">
        <v>82</v>
      </c>
      <c r="D1328" t="s">
        <v>8221</v>
      </c>
      <c r="E1328">
        <v>3</v>
      </c>
    </row>
    <row r="1329" spans="1:5" x14ac:dyDescent="0.25">
      <c r="A1329" t="s">
        <v>8219</v>
      </c>
      <c r="B1329">
        <v>82</v>
      </c>
      <c r="D1329" t="s">
        <v>8221</v>
      </c>
      <c r="E1329">
        <v>36</v>
      </c>
    </row>
    <row r="1330" spans="1:5" x14ac:dyDescent="0.25">
      <c r="A1330" t="s">
        <v>8219</v>
      </c>
      <c r="B1330">
        <v>82</v>
      </c>
      <c r="D1330" t="s">
        <v>8221</v>
      </c>
      <c r="E1330">
        <v>1</v>
      </c>
    </row>
    <row r="1331" spans="1:5" x14ac:dyDescent="0.25">
      <c r="A1331" t="s">
        <v>8219</v>
      </c>
      <c r="B1331">
        <v>82</v>
      </c>
      <c r="D1331" t="s">
        <v>8221</v>
      </c>
      <c r="E1331">
        <v>7</v>
      </c>
    </row>
    <row r="1332" spans="1:5" x14ac:dyDescent="0.25">
      <c r="A1332" t="s">
        <v>8219</v>
      </c>
      <c r="B1332">
        <v>82</v>
      </c>
      <c r="D1332" t="s">
        <v>8221</v>
      </c>
      <c r="E1332">
        <v>27</v>
      </c>
    </row>
    <row r="1333" spans="1:5" x14ac:dyDescent="0.25">
      <c r="A1333" t="s">
        <v>8219</v>
      </c>
      <c r="B1333">
        <v>82</v>
      </c>
      <c r="D1333" t="s">
        <v>8221</v>
      </c>
      <c r="E1333">
        <v>1</v>
      </c>
    </row>
    <row r="1334" spans="1:5" x14ac:dyDescent="0.25">
      <c r="A1334" t="s">
        <v>8219</v>
      </c>
      <c r="B1334">
        <v>82</v>
      </c>
      <c r="D1334" t="s">
        <v>8221</v>
      </c>
      <c r="E1334">
        <v>0</v>
      </c>
    </row>
    <row r="1335" spans="1:5" x14ac:dyDescent="0.25">
      <c r="A1335" t="s">
        <v>8219</v>
      </c>
      <c r="B1335">
        <v>82</v>
      </c>
      <c r="D1335" t="s">
        <v>8221</v>
      </c>
      <c r="E1335">
        <v>1</v>
      </c>
    </row>
    <row r="1336" spans="1:5" x14ac:dyDescent="0.25">
      <c r="A1336" t="s">
        <v>8219</v>
      </c>
      <c r="B1336">
        <v>83</v>
      </c>
      <c r="D1336" t="s">
        <v>8221</v>
      </c>
      <c r="E1336">
        <v>3</v>
      </c>
    </row>
    <row r="1337" spans="1:5" x14ac:dyDescent="0.25">
      <c r="A1337" t="s">
        <v>8219</v>
      </c>
      <c r="B1337">
        <v>83</v>
      </c>
      <c r="D1337" t="s">
        <v>8221</v>
      </c>
      <c r="E1337">
        <v>3</v>
      </c>
    </row>
    <row r="1338" spans="1:5" x14ac:dyDescent="0.25">
      <c r="A1338" t="s">
        <v>8219</v>
      </c>
      <c r="B1338">
        <v>83</v>
      </c>
      <c r="D1338" t="s">
        <v>8221</v>
      </c>
      <c r="E1338">
        <v>3</v>
      </c>
    </row>
    <row r="1339" spans="1:5" x14ac:dyDescent="0.25">
      <c r="A1339" t="s">
        <v>8219</v>
      </c>
      <c r="B1339">
        <v>83</v>
      </c>
      <c r="D1339" t="s">
        <v>8221</v>
      </c>
      <c r="E1339">
        <v>0</v>
      </c>
    </row>
    <row r="1340" spans="1:5" x14ac:dyDescent="0.25">
      <c r="A1340" t="s">
        <v>8219</v>
      </c>
      <c r="B1340">
        <v>83</v>
      </c>
      <c r="D1340" t="s">
        <v>8221</v>
      </c>
      <c r="E1340">
        <v>6</v>
      </c>
    </row>
    <row r="1341" spans="1:5" x14ac:dyDescent="0.25">
      <c r="A1341" t="s">
        <v>8219</v>
      </c>
      <c r="B1341">
        <v>83</v>
      </c>
      <c r="D1341" t="s">
        <v>8221</v>
      </c>
      <c r="E1341">
        <v>17</v>
      </c>
    </row>
    <row r="1342" spans="1:5" x14ac:dyDescent="0.25">
      <c r="A1342" t="s">
        <v>8219</v>
      </c>
      <c r="B1342">
        <v>83</v>
      </c>
      <c r="D1342" t="s">
        <v>8221</v>
      </c>
      <c r="E1342">
        <v>40</v>
      </c>
    </row>
    <row r="1343" spans="1:5" x14ac:dyDescent="0.25">
      <c r="A1343" t="s">
        <v>8219</v>
      </c>
      <c r="B1343">
        <v>83</v>
      </c>
      <c r="D1343" t="s">
        <v>8221</v>
      </c>
      <c r="E1343">
        <v>3</v>
      </c>
    </row>
    <row r="1344" spans="1:5" x14ac:dyDescent="0.25">
      <c r="A1344" t="s">
        <v>8219</v>
      </c>
      <c r="B1344">
        <v>84</v>
      </c>
      <c r="D1344" t="s">
        <v>8221</v>
      </c>
      <c r="E1344">
        <v>1</v>
      </c>
    </row>
    <row r="1345" spans="1:5" x14ac:dyDescent="0.25">
      <c r="A1345" t="s">
        <v>8219</v>
      </c>
      <c r="B1345">
        <v>84</v>
      </c>
      <c r="D1345" t="s">
        <v>8221</v>
      </c>
      <c r="E1345">
        <v>2</v>
      </c>
    </row>
    <row r="1346" spans="1:5" x14ac:dyDescent="0.25">
      <c r="A1346" t="s">
        <v>8219</v>
      </c>
      <c r="B1346">
        <v>84</v>
      </c>
      <c r="D1346" t="s">
        <v>8221</v>
      </c>
      <c r="E1346">
        <v>7</v>
      </c>
    </row>
    <row r="1347" spans="1:5" x14ac:dyDescent="0.25">
      <c r="A1347" t="s">
        <v>8219</v>
      </c>
      <c r="B1347">
        <v>84</v>
      </c>
      <c r="D1347" t="s">
        <v>8221</v>
      </c>
      <c r="E1347">
        <v>14</v>
      </c>
    </row>
    <row r="1348" spans="1:5" x14ac:dyDescent="0.25">
      <c r="A1348" t="s">
        <v>8219</v>
      </c>
      <c r="B1348">
        <v>84</v>
      </c>
      <c r="D1348" t="s">
        <v>8221</v>
      </c>
      <c r="E1348">
        <v>0</v>
      </c>
    </row>
    <row r="1349" spans="1:5" x14ac:dyDescent="0.25">
      <c r="A1349" t="s">
        <v>8219</v>
      </c>
      <c r="B1349">
        <v>84</v>
      </c>
      <c r="D1349" t="s">
        <v>8221</v>
      </c>
      <c r="E1349">
        <v>0</v>
      </c>
    </row>
    <row r="1350" spans="1:5" x14ac:dyDescent="0.25">
      <c r="A1350" t="s">
        <v>8219</v>
      </c>
      <c r="B1350">
        <v>85</v>
      </c>
      <c r="D1350" t="s">
        <v>8221</v>
      </c>
      <c r="E1350">
        <v>1</v>
      </c>
    </row>
    <row r="1351" spans="1:5" x14ac:dyDescent="0.25">
      <c r="A1351" t="s">
        <v>8219</v>
      </c>
      <c r="B1351">
        <v>85</v>
      </c>
      <c r="D1351" t="s">
        <v>8221</v>
      </c>
      <c r="E1351">
        <v>12</v>
      </c>
    </row>
    <row r="1352" spans="1:5" x14ac:dyDescent="0.25">
      <c r="A1352" t="s">
        <v>8219</v>
      </c>
      <c r="B1352">
        <v>85</v>
      </c>
      <c r="D1352" t="s">
        <v>8221</v>
      </c>
      <c r="E1352">
        <v>12</v>
      </c>
    </row>
    <row r="1353" spans="1:5" x14ac:dyDescent="0.25">
      <c r="A1353" t="s">
        <v>8219</v>
      </c>
      <c r="B1353">
        <v>85</v>
      </c>
      <c r="D1353" t="s">
        <v>8221</v>
      </c>
      <c r="E1353">
        <v>23</v>
      </c>
    </row>
    <row r="1354" spans="1:5" x14ac:dyDescent="0.25">
      <c r="A1354" t="s">
        <v>8219</v>
      </c>
      <c r="B1354">
        <v>86</v>
      </c>
      <c r="D1354" t="s">
        <v>8221</v>
      </c>
      <c r="E1354">
        <v>0</v>
      </c>
    </row>
    <row r="1355" spans="1:5" x14ac:dyDescent="0.25">
      <c r="A1355" t="s">
        <v>8219</v>
      </c>
      <c r="B1355">
        <v>86</v>
      </c>
      <c r="D1355" t="s">
        <v>8221</v>
      </c>
      <c r="E1355">
        <v>10</v>
      </c>
    </row>
    <row r="1356" spans="1:5" x14ac:dyDescent="0.25">
      <c r="A1356" t="s">
        <v>8219</v>
      </c>
      <c r="B1356">
        <v>86</v>
      </c>
      <c r="D1356" t="s">
        <v>8221</v>
      </c>
      <c r="E1356">
        <v>5</v>
      </c>
    </row>
    <row r="1357" spans="1:5" x14ac:dyDescent="0.25">
      <c r="A1357" t="s">
        <v>8219</v>
      </c>
      <c r="B1357">
        <v>86</v>
      </c>
      <c r="D1357" t="s">
        <v>8221</v>
      </c>
      <c r="E1357">
        <v>1</v>
      </c>
    </row>
    <row r="1358" spans="1:5" x14ac:dyDescent="0.25">
      <c r="A1358" t="s">
        <v>8219</v>
      </c>
      <c r="B1358">
        <v>86</v>
      </c>
      <c r="D1358" t="s">
        <v>8221</v>
      </c>
      <c r="E1358">
        <v>2</v>
      </c>
    </row>
    <row r="1359" spans="1:5" x14ac:dyDescent="0.25">
      <c r="A1359" t="s">
        <v>8219</v>
      </c>
      <c r="B1359">
        <v>86</v>
      </c>
      <c r="D1359" t="s">
        <v>8221</v>
      </c>
      <c r="E1359">
        <v>2</v>
      </c>
    </row>
    <row r="1360" spans="1:5" x14ac:dyDescent="0.25">
      <c r="A1360" t="s">
        <v>8219</v>
      </c>
      <c r="B1360">
        <v>87</v>
      </c>
      <c r="D1360" t="s">
        <v>8221</v>
      </c>
      <c r="E1360">
        <v>0</v>
      </c>
    </row>
    <row r="1361" spans="1:5" x14ac:dyDescent="0.25">
      <c r="A1361" t="s">
        <v>8219</v>
      </c>
      <c r="B1361">
        <v>87</v>
      </c>
      <c r="D1361" t="s">
        <v>8221</v>
      </c>
      <c r="E1361">
        <v>13</v>
      </c>
    </row>
    <row r="1362" spans="1:5" x14ac:dyDescent="0.25">
      <c r="A1362" t="s">
        <v>8219</v>
      </c>
      <c r="B1362">
        <v>87</v>
      </c>
      <c r="D1362" t="s">
        <v>8221</v>
      </c>
      <c r="E1362">
        <v>0</v>
      </c>
    </row>
    <row r="1363" spans="1:5" x14ac:dyDescent="0.25">
      <c r="A1363" t="s">
        <v>8219</v>
      </c>
      <c r="B1363">
        <v>87</v>
      </c>
      <c r="D1363" t="s">
        <v>8221</v>
      </c>
      <c r="E1363">
        <v>1</v>
      </c>
    </row>
    <row r="1364" spans="1:5" x14ac:dyDescent="0.25">
      <c r="A1364" t="s">
        <v>8219</v>
      </c>
      <c r="B1364">
        <v>87</v>
      </c>
      <c r="D1364" t="s">
        <v>8221</v>
      </c>
      <c r="E1364">
        <v>5</v>
      </c>
    </row>
    <row r="1365" spans="1:5" x14ac:dyDescent="0.25">
      <c r="A1365" t="s">
        <v>8219</v>
      </c>
      <c r="B1365">
        <v>87</v>
      </c>
      <c r="D1365" t="s">
        <v>8221</v>
      </c>
      <c r="E1365">
        <v>2</v>
      </c>
    </row>
    <row r="1366" spans="1:5" x14ac:dyDescent="0.25">
      <c r="A1366" t="s">
        <v>8219</v>
      </c>
      <c r="B1366">
        <v>87</v>
      </c>
      <c r="D1366" t="s">
        <v>8221</v>
      </c>
      <c r="E1366">
        <v>0</v>
      </c>
    </row>
    <row r="1367" spans="1:5" x14ac:dyDescent="0.25">
      <c r="A1367" t="s">
        <v>8219</v>
      </c>
      <c r="B1367">
        <v>87</v>
      </c>
      <c r="D1367" t="s">
        <v>8221</v>
      </c>
      <c r="E1367">
        <v>32</v>
      </c>
    </row>
    <row r="1368" spans="1:5" x14ac:dyDescent="0.25">
      <c r="A1368" t="s">
        <v>8219</v>
      </c>
      <c r="B1368">
        <v>87</v>
      </c>
      <c r="D1368" t="s">
        <v>8221</v>
      </c>
      <c r="E1368">
        <v>1</v>
      </c>
    </row>
    <row r="1369" spans="1:5" x14ac:dyDescent="0.25">
      <c r="A1369" t="s">
        <v>8219</v>
      </c>
      <c r="B1369">
        <v>88</v>
      </c>
      <c r="D1369" t="s">
        <v>8221</v>
      </c>
      <c r="E1369">
        <v>1</v>
      </c>
    </row>
    <row r="1370" spans="1:5" x14ac:dyDescent="0.25">
      <c r="A1370" t="s">
        <v>8219</v>
      </c>
      <c r="B1370">
        <v>88</v>
      </c>
      <c r="D1370" t="s">
        <v>8221</v>
      </c>
      <c r="E1370">
        <v>1</v>
      </c>
    </row>
    <row r="1371" spans="1:5" x14ac:dyDescent="0.25">
      <c r="A1371" t="s">
        <v>8219</v>
      </c>
      <c r="B1371">
        <v>88</v>
      </c>
      <c r="D1371" t="s">
        <v>8221</v>
      </c>
      <c r="E1371">
        <v>0</v>
      </c>
    </row>
    <row r="1372" spans="1:5" x14ac:dyDescent="0.25">
      <c r="A1372" t="s">
        <v>8219</v>
      </c>
      <c r="B1372">
        <v>88</v>
      </c>
      <c r="D1372" t="s">
        <v>8221</v>
      </c>
      <c r="E1372">
        <v>0</v>
      </c>
    </row>
    <row r="1373" spans="1:5" x14ac:dyDescent="0.25">
      <c r="A1373" t="s">
        <v>8219</v>
      </c>
      <c r="B1373">
        <v>88</v>
      </c>
      <c r="D1373" t="s">
        <v>8221</v>
      </c>
      <c r="E1373">
        <v>8</v>
      </c>
    </row>
    <row r="1374" spans="1:5" x14ac:dyDescent="0.25">
      <c r="A1374" t="s">
        <v>8219</v>
      </c>
      <c r="B1374">
        <v>88</v>
      </c>
      <c r="D1374" t="s">
        <v>8221</v>
      </c>
      <c r="E1374">
        <v>0</v>
      </c>
    </row>
    <row r="1375" spans="1:5" x14ac:dyDescent="0.25">
      <c r="A1375" t="s">
        <v>8219</v>
      </c>
      <c r="B1375">
        <v>89</v>
      </c>
      <c r="D1375" t="s">
        <v>8221</v>
      </c>
      <c r="E1375">
        <v>1</v>
      </c>
    </row>
    <row r="1376" spans="1:5" x14ac:dyDescent="0.25">
      <c r="A1376" t="s">
        <v>8219</v>
      </c>
      <c r="B1376">
        <v>89</v>
      </c>
      <c r="D1376" t="s">
        <v>8221</v>
      </c>
      <c r="E1376">
        <v>16</v>
      </c>
    </row>
    <row r="1377" spans="1:5" x14ac:dyDescent="0.25">
      <c r="A1377" t="s">
        <v>8219</v>
      </c>
      <c r="B1377">
        <v>89</v>
      </c>
      <c r="D1377" t="s">
        <v>8221</v>
      </c>
      <c r="E1377">
        <v>12</v>
      </c>
    </row>
    <row r="1378" spans="1:5" x14ac:dyDescent="0.25">
      <c r="A1378" t="s">
        <v>8219</v>
      </c>
      <c r="B1378">
        <v>89</v>
      </c>
      <c r="D1378" t="s">
        <v>8221</v>
      </c>
      <c r="E1378">
        <v>4</v>
      </c>
    </row>
    <row r="1379" spans="1:5" x14ac:dyDescent="0.25">
      <c r="A1379" t="s">
        <v>8219</v>
      </c>
      <c r="B1379">
        <v>89</v>
      </c>
      <c r="D1379" t="s">
        <v>8221</v>
      </c>
      <c r="E1379">
        <v>2</v>
      </c>
    </row>
    <row r="1380" spans="1:5" x14ac:dyDescent="0.25">
      <c r="A1380" t="s">
        <v>8219</v>
      </c>
      <c r="B1380">
        <v>89</v>
      </c>
      <c r="D1380" t="s">
        <v>8221</v>
      </c>
      <c r="E1380">
        <v>3</v>
      </c>
    </row>
    <row r="1381" spans="1:5" x14ac:dyDescent="0.25">
      <c r="A1381" t="s">
        <v>8219</v>
      </c>
      <c r="B1381">
        <v>89</v>
      </c>
      <c r="D1381" t="s">
        <v>8221</v>
      </c>
      <c r="E1381">
        <v>0</v>
      </c>
    </row>
    <row r="1382" spans="1:5" x14ac:dyDescent="0.25">
      <c r="A1382" t="s">
        <v>8219</v>
      </c>
      <c r="B1382">
        <v>89</v>
      </c>
      <c r="D1382" t="s">
        <v>8221</v>
      </c>
      <c r="E1382">
        <v>3</v>
      </c>
    </row>
    <row r="1383" spans="1:5" x14ac:dyDescent="0.25">
      <c r="A1383" t="s">
        <v>8219</v>
      </c>
      <c r="B1383">
        <v>89</v>
      </c>
      <c r="D1383" t="s">
        <v>8221</v>
      </c>
      <c r="E1383">
        <v>4</v>
      </c>
    </row>
    <row r="1384" spans="1:5" x14ac:dyDescent="0.25">
      <c r="A1384" t="s">
        <v>8219</v>
      </c>
      <c r="B1384">
        <v>89</v>
      </c>
      <c r="D1384" t="s">
        <v>8221</v>
      </c>
      <c r="E1384">
        <v>2</v>
      </c>
    </row>
    <row r="1385" spans="1:5" x14ac:dyDescent="0.25">
      <c r="A1385" t="s">
        <v>8219</v>
      </c>
      <c r="B1385">
        <v>89</v>
      </c>
      <c r="D1385" t="s">
        <v>8221</v>
      </c>
      <c r="E1385">
        <v>10</v>
      </c>
    </row>
    <row r="1386" spans="1:5" x14ac:dyDescent="0.25">
      <c r="A1386" t="s">
        <v>8219</v>
      </c>
      <c r="B1386">
        <v>90</v>
      </c>
      <c r="D1386" t="s">
        <v>8221</v>
      </c>
      <c r="E1386">
        <v>11</v>
      </c>
    </row>
    <row r="1387" spans="1:5" x14ac:dyDescent="0.25">
      <c r="A1387" t="s">
        <v>8219</v>
      </c>
      <c r="B1387">
        <v>90</v>
      </c>
      <c r="D1387" t="s">
        <v>8221</v>
      </c>
      <c r="E1387">
        <v>6</v>
      </c>
    </row>
    <row r="1388" spans="1:5" x14ac:dyDescent="0.25">
      <c r="A1388" t="s">
        <v>8219</v>
      </c>
      <c r="B1388">
        <v>90</v>
      </c>
      <c r="D1388" t="s">
        <v>8221</v>
      </c>
      <c r="E1388">
        <v>2</v>
      </c>
    </row>
    <row r="1389" spans="1:5" x14ac:dyDescent="0.25">
      <c r="A1389" t="s">
        <v>8219</v>
      </c>
      <c r="B1389">
        <v>90</v>
      </c>
      <c r="D1389" t="s">
        <v>8221</v>
      </c>
      <c r="E1389">
        <v>6</v>
      </c>
    </row>
    <row r="1390" spans="1:5" x14ac:dyDescent="0.25">
      <c r="A1390" t="s">
        <v>8219</v>
      </c>
      <c r="B1390">
        <v>90</v>
      </c>
      <c r="D1390" t="s">
        <v>8221</v>
      </c>
      <c r="E1390">
        <v>8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11</v>
      </c>
    </row>
    <row r="1393" spans="1:5" x14ac:dyDescent="0.25">
      <c r="A1393" t="s">
        <v>8219</v>
      </c>
      <c r="B1393">
        <v>90</v>
      </c>
      <c r="D1393" t="s">
        <v>8221</v>
      </c>
      <c r="E1393">
        <v>0</v>
      </c>
    </row>
    <row r="1394" spans="1:5" x14ac:dyDescent="0.25">
      <c r="A1394" t="s">
        <v>8219</v>
      </c>
      <c r="B1394">
        <v>90</v>
      </c>
      <c r="D1394" t="s">
        <v>8221</v>
      </c>
      <c r="E1394">
        <v>10</v>
      </c>
    </row>
    <row r="1395" spans="1:5" x14ac:dyDescent="0.25">
      <c r="A1395" t="s">
        <v>8219</v>
      </c>
      <c r="B1395">
        <v>91</v>
      </c>
      <c r="D1395" t="s">
        <v>8221</v>
      </c>
      <c r="E1395">
        <v>6</v>
      </c>
    </row>
    <row r="1396" spans="1:5" x14ac:dyDescent="0.25">
      <c r="A1396" t="s">
        <v>8219</v>
      </c>
      <c r="B1396">
        <v>91</v>
      </c>
      <c r="D1396" t="s">
        <v>8221</v>
      </c>
      <c r="E1396">
        <v>8</v>
      </c>
    </row>
    <row r="1397" spans="1:5" x14ac:dyDescent="0.25">
      <c r="A1397" t="s">
        <v>8219</v>
      </c>
      <c r="B1397">
        <v>91</v>
      </c>
      <c r="D1397" t="s">
        <v>8221</v>
      </c>
      <c r="E1397">
        <v>6</v>
      </c>
    </row>
    <row r="1398" spans="1:5" x14ac:dyDescent="0.25">
      <c r="A1398" t="s">
        <v>8219</v>
      </c>
      <c r="B1398">
        <v>91</v>
      </c>
      <c r="D1398" t="s">
        <v>8221</v>
      </c>
      <c r="E1398">
        <v>7</v>
      </c>
    </row>
    <row r="1399" spans="1:5" x14ac:dyDescent="0.25">
      <c r="A1399" t="s">
        <v>8219</v>
      </c>
      <c r="B1399">
        <v>91</v>
      </c>
      <c r="D1399" t="s">
        <v>8221</v>
      </c>
      <c r="E1399">
        <v>7</v>
      </c>
    </row>
    <row r="1400" spans="1:5" x14ac:dyDescent="0.25">
      <c r="A1400" t="s">
        <v>8219</v>
      </c>
      <c r="B1400">
        <v>92</v>
      </c>
      <c r="D1400" t="s">
        <v>8221</v>
      </c>
      <c r="E1400">
        <v>5</v>
      </c>
    </row>
    <row r="1401" spans="1:5" x14ac:dyDescent="0.25">
      <c r="A1401" t="s">
        <v>8219</v>
      </c>
      <c r="B1401">
        <v>92</v>
      </c>
      <c r="D1401" t="s">
        <v>8221</v>
      </c>
      <c r="E1401">
        <v>46</v>
      </c>
    </row>
    <row r="1402" spans="1:5" x14ac:dyDescent="0.25">
      <c r="A1402" t="s">
        <v>8219</v>
      </c>
      <c r="B1402">
        <v>92</v>
      </c>
      <c r="D1402" t="s">
        <v>8221</v>
      </c>
      <c r="E1402">
        <v>10</v>
      </c>
    </row>
    <row r="1403" spans="1:5" x14ac:dyDescent="0.25">
      <c r="A1403" t="s">
        <v>8219</v>
      </c>
      <c r="B1403">
        <v>93</v>
      </c>
      <c r="D1403" t="s">
        <v>8221</v>
      </c>
      <c r="E1403">
        <v>19</v>
      </c>
    </row>
    <row r="1404" spans="1:5" x14ac:dyDescent="0.25">
      <c r="A1404" t="s">
        <v>8219</v>
      </c>
      <c r="B1404">
        <v>93</v>
      </c>
      <c r="D1404" t="s">
        <v>8221</v>
      </c>
      <c r="E1404">
        <v>13</v>
      </c>
    </row>
    <row r="1405" spans="1:5" x14ac:dyDescent="0.25">
      <c r="A1405" t="s">
        <v>8219</v>
      </c>
      <c r="B1405">
        <v>93</v>
      </c>
      <c r="D1405" t="s">
        <v>8221</v>
      </c>
      <c r="E1405">
        <v>13</v>
      </c>
    </row>
    <row r="1406" spans="1:5" x14ac:dyDescent="0.25">
      <c r="A1406" t="s">
        <v>8219</v>
      </c>
      <c r="B1406">
        <v>93</v>
      </c>
      <c r="D1406" t="s">
        <v>8221</v>
      </c>
      <c r="E1406">
        <v>4</v>
      </c>
    </row>
    <row r="1407" spans="1:5" x14ac:dyDescent="0.25">
      <c r="A1407" t="s">
        <v>8219</v>
      </c>
      <c r="B1407">
        <v>93</v>
      </c>
      <c r="D1407" t="s">
        <v>8221</v>
      </c>
      <c r="E1407">
        <v>0</v>
      </c>
    </row>
    <row r="1408" spans="1:5" x14ac:dyDescent="0.25">
      <c r="A1408" t="s">
        <v>8219</v>
      </c>
      <c r="B1408">
        <v>93</v>
      </c>
      <c r="D1408" t="s">
        <v>8221</v>
      </c>
      <c r="E1408">
        <v>3</v>
      </c>
    </row>
    <row r="1409" spans="1:5" x14ac:dyDescent="0.25">
      <c r="A1409" t="s">
        <v>8219</v>
      </c>
      <c r="B1409">
        <v>94</v>
      </c>
      <c r="D1409" t="s">
        <v>8221</v>
      </c>
      <c r="E1409">
        <v>1</v>
      </c>
    </row>
    <row r="1410" spans="1:5" x14ac:dyDescent="0.25">
      <c r="A1410" t="s">
        <v>8219</v>
      </c>
      <c r="B1410">
        <v>94</v>
      </c>
      <c r="D1410" t="s">
        <v>8221</v>
      </c>
      <c r="E1410">
        <v>9</v>
      </c>
    </row>
    <row r="1411" spans="1:5" x14ac:dyDescent="0.25">
      <c r="A1411" t="s">
        <v>8219</v>
      </c>
      <c r="B1411">
        <v>94</v>
      </c>
      <c r="D1411" t="s">
        <v>8221</v>
      </c>
      <c r="E1411">
        <v>1</v>
      </c>
    </row>
    <row r="1412" spans="1:5" x14ac:dyDescent="0.25">
      <c r="A1412" t="s">
        <v>8219</v>
      </c>
      <c r="B1412">
        <v>94</v>
      </c>
      <c r="D1412" t="s">
        <v>8221</v>
      </c>
      <c r="E1412">
        <v>1</v>
      </c>
    </row>
    <row r="1413" spans="1:5" x14ac:dyDescent="0.25">
      <c r="A1413" t="s">
        <v>8219</v>
      </c>
      <c r="B1413">
        <v>94</v>
      </c>
      <c r="D1413" t="s">
        <v>8221</v>
      </c>
      <c r="E1413">
        <v>4</v>
      </c>
    </row>
    <row r="1414" spans="1:5" x14ac:dyDescent="0.25">
      <c r="A1414" t="s">
        <v>8219</v>
      </c>
      <c r="B1414">
        <v>94</v>
      </c>
      <c r="D1414" t="s">
        <v>8221</v>
      </c>
      <c r="E1414">
        <v>17</v>
      </c>
    </row>
    <row r="1415" spans="1:5" x14ac:dyDescent="0.25">
      <c r="A1415" t="s">
        <v>8219</v>
      </c>
      <c r="B1415">
        <v>94</v>
      </c>
      <c r="D1415" t="s">
        <v>8221</v>
      </c>
      <c r="E1415">
        <v>0</v>
      </c>
    </row>
    <row r="1416" spans="1:5" x14ac:dyDescent="0.25">
      <c r="A1416" t="s">
        <v>8219</v>
      </c>
      <c r="B1416">
        <v>94</v>
      </c>
      <c r="D1416" t="s">
        <v>8221</v>
      </c>
      <c r="E1416">
        <v>12</v>
      </c>
    </row>
    <row r="1417" spans="1:5" x14ac:dyDescent="0.25">
      <c r="A1417" t="s">
        <v>8219</v>
      </c>
      <c r="B1417">
        <v>95</v>
      </c>
      <c r="D1417" t="s">
        <v>8221</v>
      </c>
      <c r="E1417">
        <v>14</v>
      </c>
    </row>
    <row r="1418" spans="1:5" x14ac:dyDescent="0.25">
      <c r="A1418" t="s">
        <v>8219</v>
      </c>
      <c r="B1418">
        <v>95</v>
      </c>
      <c r="D1418" t="s">
        <v>8221</v>
      </c>
      <c r="E1418">
        <v>1</v>
      </c>
    </row>
    <row r="1419" spans="1:5" x14ac:dyDescent="0.25">
      <c r="A1419" t="s">
        <v>8219</v>
      </c>
      <c r="B1419">
        <v>95</v>
      </c>
      <c r="D1419" t="s">
        <v>8221</v>
      </c>
      <c r="E1419">
        <v>14</v>
      </c>
    </row>
    <row r="1420" spans="1:5" x14ac:dyDescent="0.25">
      <c r="A1420" t="s">
        <v>8219</v>
      </c>
      <c r="B1420">
        <v>95</v>
      </c>
      <c r="D1420" t="s">
        <v>8221</v>
      </c>
      <c r="E1420">
        <v>4</v>
      </c>
    </row>
    <row r="1421" spans="1:5" x14ac:dyDescent="0.25">
      <c r="A1421" t="s">
        <v>8219</v>
      </c>
      <c r="B1421">
        <v>95</v>
      </c>
      <c r="D1421" t="s">
        <v>8221</v>
      </c>
      <c r="E1421">
        <v>2</v>
      </c>
    </row>
    <row r="1422" spans="1:5" x14ac:dyDescent="0.25">
      <c r="A1422" t="s">
        <v>8219</v>
      </c>
      <c r="B1422">
        <v>95</v>
      </c>
      <c r="D1422" t="s">
        <v>8221</v>
      </c>
      <c r="E1422">
        <v>1</v>
      </c>
    </row>
    <row r="1423" spans="1:5" x14ac:dyDescent="0.25">
      <c r="A1423" t="s">
        <v>8219</v>
      </c>
      <c r="B1423">
        <v>95</v>
      </c>
      <c r="D1423" t="s">
        <v>8221</v>
      </c>
      <c r="E1423">
        <v>2</v>
      </c>
    </row>
    <row r="1424" spans="1:5" x14ac:dyDescent="0.25">
      <c r="A1424" t="s">
        <v>8219</v>
      </c>
      <c r="B1424">
        <v>96</v>
      </c>
      <c r="D1424" t="s">
        <v>8221</v>
      </c>
      <c r="E1424">
        <v>1</v>
      </c>
    </row>
    <row r="1425" spans="1:5" x14ac:dyDescent="0.25">
      <c r="A1425" t="s">
        <v>8219</v>
      </c>
      <c r="B1425">
        <v>96</v>
      </c>
      <c r="D1425" t="s">
        <v>8221</v>
      </c>
      <c r="E1425">
        <v>1</v>
      </c>
    </row>
    <row r="1426" spans="1:5" x14ac:dyDescent="0.25">
      <c r="A1426" t="s">
        <v>8219</v>
      </c>
      <c r="B1426">
        <v>96</v>
      </c>
      <c r="D1426" t="s">
        <v>8221</v>
      </c>
      <c r="E1426">
        <v>4</v>
      </c>
    </row>
    <row r="1427" spans="1:5" x14ac:dyDescent="0.25">
      <c r="A1427" t="s">
        <v>8219</v>
      </c>
      <c r="B1427">
        <v>96</v>
      </c>
      <c r="D1427" t="s">
        <v>8221</v>
      </c>
      <c r="E1427">
        <v>3</v>
      </c>
    </row>
    <row r="1428" spans="1:5" x14ac:dyDescent="0.25">
      <c r="A1428" t="s">
        <v>8219</v>
      </c>
      <c r="B1428">
        <v>96</v>
      </c>
      <c r="D1428" t="s">
        <v>8221</v>
      </c>
      <c r="E1428">
        <v>38</v>
      </c>
    </row>
    <row r="1429" spans="1:5" x14ac:dyDescent="0.25">
      <c r="A1429" t="s">
        <v>8219</v>
      </c>
      <c r="B1429">
        <v>96</v>
      </c>
      <c r="D1429" t="s">
        <v>8221</v>
      </c>
      <c r="E1429">
        <v>4</v>
      </c>
    </row>
    <row r="1430" spans="1:5" x14ac:dyDescent="0.25">
      <c r="A1430" t="s">
        <v>8219</v>
      </c>
      <c r="B1430">
        <v>96</v>
      </c>
      <c r="D1430" t="s">
        <v>8221</v>
      </c>
      <c r="E1430">
        <v>0</v>
      </c>
    </row>
    <row r="1431" spans="1:5" x14ac:dyDescent="0.25">
      <c r="A1431" t="s">
        <v>8219</v>
      </c>
      <c r="B1431">
        <v>96</v>
      </c>
      <c r="D1431" t="s">
        <v>8221</v>
      </c>
      <c r="E1431">
        <v>2</v>
      </c>
    </row>
    <row r="1432" spans="1:5" x14ac:dyDescent="0.25">
      <c r="A1432" t="s">
        <v>8219</v>
      </c>
      <c r="B1432">
        <v>96</v>
      </c>
      <c r="D1432" t="s">
        <v>8221</v>
      </c>
      <c r="E1432">
        <v>0</v>
      </c>
    </row>
    <row r="1433" spans="1:5" x14ac:dyDescent="0.25">
      <c r="A1433" t="s">
        <v>8219</v>
      </c>
      <c r="B1433">
        <v>96</v>
      </c>
      <c r="D1433" t="s">
        <v>8221</v>
      </c>
      <c r="E1433">
        <v>1</v>
      </c>
    </row>
    <row r="1434" spans="1:5" x14ac:dyDescent="0.25">
      <c r="A1434" t="s">
        <v>8219</v>
      </c>
      <c r="B1434">
        <v>97</v>
      </c>
      <c r="D1434" t="s">
        <v>8221</v>
      </c>
      <c r="E1434">
        <v>7</v>
      </c>
    </row>
    <row r="1435" spans="1:5" x14ac:dyDescent="0.25">
      <c r="A1435" t="s">
        <v>8219</v>
      </c>
      <c r="B1435">
        <v>97</v>
      </c>
      <c r="D1435" t="s">
        <v>8221</v>
      </c>
      <c r="E1435">
        <v>2</v>
      </c>
    </row>
    <row r="1436" spans="1:5" x14ac:dyDescent="0.25">
      <c r="A1436" t="s">
        <v>8219</v>
      </c>
      <c r="B1436">
        <v>97</v>
      </c>
      <c r="D1436" t="s">
        <v>8221</v>
      </c>
      <c r="E1436">
        <v>4</v>
      </c>
    </row>
    <row r="1437" spans="1:5" x14ac:dyDescent="0.25">
      <c r="A1437" t="s">
        <v>8219</v>
      </c>
      <c r="B1437">
        <v>97</v>
      </c>
      <c r="D1437" t="s">
        <v>8221</v>
      </c>
      <c r="E1437">
        <v>4</v>
      </c>
    </row>
    <row r="1438" spans="1:5" x14ac:dyDescent="0.25">
      <c r="A1438" t="s">
        <v>8219</v>
      </c>
      <c r="B1438">
        <v>97</v>
      </c>
      <c r="D1438" t="s">
        <v>8221</v>
      </c>
      <c r="E1438">
        <v>3</v>
      </c>
    </row>
    <row r="1439" spans="1:5" x14ac:dyDescent="0.25">
      <c r="A1439" t="s">
        <v>8219</v>
      </c>
      <c r="B1439">
        <v>97</v>
      </c>
      <c r="D1439" t="s">
        <v>8221</v>
      </c>
      <c r="E1439">
        <v>2</v>
      </c>
    </row>
    <row r="1440" spans="1:5" x14ac:dyDescent="0.25">
      <c r="A1440" t="s">
        <v>8219</v>
      </c>
      <c r="B1440">
        <v>97</v>
      </c>
      <c r="D1440" t="s">
        <v>8221</v>
      </c>
      <c r="E1440">
        <v>197</v>
      </c>
    </row>
    <row r="1441" spans="1:5" x14ac:dyDescent="0.25">
      <c r="A1441" t="s">
        <v>8219</v>
      </c>
      <c r="B1441">
        <v>98</v>
      </c>
      <c r="D1441" t="s">
        <v>8221</v>
      </c>
      <c r="E1441">
        <v>0</v>
      </c>
    </row>
    <row r="1442" spans="1:5" x14ac:dyDescent="0.25">
      <c r="A1442" t="s">
        <v>8219</v>
      </c>
      <c r="B1442">
        <v>98</v>
      </c>
      <c r="D1442" t="s">
        <v>8221</v>
      </c>
      <c r="E1442">
        <v>1</v>
      </c>
    </row>
    <row r="1443" spans="1:5" x14ac:dyDescent="0.25">
      <c r="A1443" t="s">
        <v>8219</v>
      </c>
      <c r="B1443">
        <v>98</v>
      </c>
      <c r="D1443" t="s">
        <v>8221</v>
      </c>
      <c r="E1443">
        <v>4</v>
      </c>
    </row>
    <row r="1444" spans="1:5" x14ac:dyDescent="0.25">
      <c r="A1444" t="s">
        <v>8219</v>
      </c>
      <c r="B1444">
        <v>98</v>
      </c>
      <c r="D1444" t="s">
        <v>8221</v>
      </c>
      <c r="E1444">
        <v>0</v>
      </c>
    </row>
    <row r="1445" spans="1:5" x14ac:dyDescent="0.25">
      <c r="A1445" t="s">
        <v>8219</v>
      </c>
      <c r="B1445">
        <v>98</v>
      </c>
      <c r="D1445" t="s">
        <v>8221</v>
      </c>
      <c r="E1445">
        <v>7</v>
      </c>
    </row>
    <row r="1446" spans="1:5" x14ac:dyDescent="0.25">
      <c r="A1446" t="s">
        <v>8219</v>
      </c>
      <c r="B1446">
        <v>98</v>
      </c>
      <c r="D1446" t="s">
        <v>8221</v>
      </c>
      <c r="E1446">
        <v>11</v>
      </c>
    </row>
    <row r="1447" spans="1:5" x14ac:dyDescent="0.25">
      <c r="A1447" t="s">
        <v>8219</v>
      </c>
      <c r="B1447">
        <v>99</v>
      </c>
      <c r="D1447" t="s">
        <v>8221</v>
      </c>
      <c r="E1447">
        <v>0</v>
      </c>
    </row>
    <row r="1448" spans="1:5" x14ac:dyDescent="0.25">
      <c r="A1448" t="s">
        <v>8219</v>
      </c>
      <c r="B1448">
        <v>99</v>
      </c>
      <c r="D1448" t="s">
        <v>8221</v>
      </c>
      <c r="E1448">
        <v>6</v>
      </c>
    </row>
    <row r="1449" spans="1:5" x14ac:dyDescent="0.25">
      <c r="A1449" t="s">
        <v>8219</v>
      </c>
      <c r="B1449">
        <v>99</v>
      </c>
      <c r="D1449" t="s">
        <v>8221</v>
      </c>
      <c r="E1449">
        <v>0</v>
      </c>
    </row>
    <row r="1450" spans="1:5" x14ac:dyDescent="0.25">
      <c r="A1450" t="s">
        <v>8219</v>
      </c>
      <c r="B1450">
        <v>99</v>
      </c>
      <c r="D1450" t="s">
        <v>8221</v>
      </c>
      <c r="E1450">
        <v>7</v>
      </c>
    </row>
    <row r="1451" spans="1:5" x14ac:dyDescent="0.25">
      <c r="A1451" t="s">
        <v>8219</v>
      </c>
      <c r="B1451">
        <v>99</v>
      </c>
      <c r="D1451" t="s">
        <v>8221</v>
      </c>
      <c r="E1451">
        <v>94</v>
      </c>
    </row>
    <row r="1452" spans="1:5" x14ac:dyDescent="0.25">
      <c r="A1452" t="s">
        <v>8219</v>
      </c>
      <c r="B1452">
        <v>99</v>
      </c>
      <c r="D1452" t="s">
        <v>8221</v>
      </c>
      <c r="E1452">
        <v>2</v>
      </c>
    </row>
    <row r="1453" spans="1:5" x14ac:dyDescent="0.25">
      <c r="A1453" t="s">
        <v>8219</v>
      </c>
      <c r="B1453">
        <v>99</v>
      </c>
      <c r="D1453" t="s">
        <v>8221</v>
      </c>
      <c r="E1453">
        <v>25</v>
      </c>
    </row>
    <row r="1454" spans="1:5" x14ac:dyDescent="0.25">
      <c r="A1454" t="s">
        <v>8219</v>
      </c>
      <c r="B1454">
        <v>100</v>
      </c>
      <c r="D1454" t="s">
        <v>8221</v>
      </c>
      <c r="E1454">
        <v>17</v>
      </c>
    </row>
    <row r="1455" spans="1:5" x14ac:dyDescent="0.25">
      <c r="A1455" t="s">
        <v>8219</v>
      </c>
      <c r="B1455">
        <v>100</v>
      </c>
      <c r="D1455" t="s">
        <v>8221</v>
      </c>
      <c r="E1455">
        <v>2</v>
      </c>
    </row>
    <row r="1456" spans="1:5" x14ac:dyDescent="0.25">
      <c r="A1456" t="s">
        <v>8219</v>
      </c>
      <c r="B1456">
        <v>100</v>
      </c>
      <c r="D1456" t="s">
        <v>8221</v>
      </c>
      <c r="E1456">
        <v>4</v>
      </c>
    </row>
    <row r="1457" spans="1:5" x14ac:dyDescent="0.25">
      <c r="A1457" t="s">
        <v>8219</v>
      </c>
      <c r="B1457">
        <v>100</v>
      </c>
      <c r="D1457" t="s">
        <v>8221</v>
      </c>
      <c r="E1457">
        <v>5</v>
      </c>
    </row>
    <row r="1458" spans="1:5" x14ac:dyDescent="0.25">
      <c r="A1458" t="s">
        <v>8219</v>
      </c>
      <c r="B1458">
        <v>100</v>
      </c>
      <c r="D1458" t="s">
        <v>8221</v>
      </c>
      <c r="E1458">
        <v>2</v>
      </c>
    </row>
    <row r="1459" spans="1:5" x14ac:dyDescent="0.25">
      <c r="A1459" t="s">
        <v>8219</v>
      </c>
      <c r="B1459">
        <v>100</v>
      </c>
      <c r="D1459" t="s">
        <v>8221</v>
      </c>
      <c r="E1459">
        <v>2</v>
      </c>
    </row>
    <row r="1460" spans="1:5" x14ac:dyDescent="0.25">
      <c r="A1460" t="s">
        <v>8219</v>
      </c>
      <c r="B1460">
        <v>100</v>
      </c>
      <c r="D1460" t="s">
        <v>8221</v>
      </c>
      <c r="E1460">
        <v>3</v>
      </c>
    </row>
    <row r="1461" spans="1:5" x14ac:dyDescent="0.25">
      <c r="A1461" t="s">
        <v>8219</v>
      </c>
      <c r="B1461">
        <v>100</v>
      </c>
      <c r="D1461" t="s">
        <v>8221</v>
      </c>
      <c r="E1461">
        <v>0</v>
      </c>
    </row>
    <row r="1462" spans="1:5" x14ac:dyDescent="0.25">
      <c r="A1462" t="s">
        <v>8219</v>
      </c>
      <c r="B1462">
        <v>101</v>
      </c>
      <c r="D1462" t="s">
        <v>8221</v>
      </c>
      <c r="E1462">
        <v>4</v>
      </c>
    </row>
    <row r="1463" spans="1:5" x14ac:dyDescent="0.25">
      <c r="A1463" t="s">
        <v>8219</v>
      </c>
      <c r="B1463">
        <v>101</v>
      </c>
      <c r="D1463" t="s">
        <v>8221</v>
      </c>
      <c r="E1463">
        <v>1</v>
      </c>
    </row>
    <row r="1464" spans="1:5" x14ac:dyDescent="0.25">
      <c r="A1464" t="s">
        <v>8219</v>
      </c>
      <c r="B1464">
        <v>101</v>
      </c>
      <c r="D1464" t="s">
        <v>8221</v>
      </c>
      <c r="E1464">
        <v>12</v>
      </c>
    </row>
    <row r="1465" spans="1:5" x14ac:dyDescent="0.25">
      <c r="A1465" t="s">
        <v>8219</v>
      </c>
      <c r="B1465">
        <v>101</v>
      </c>
      <c r="D1465" t="s">
        <v>8221</v>
      </c>
      <c r="E1465">
        <v>4</v>
      </c>
    </row>
    <row r="1466" spans="1:5" x14ac:dyDescent="0.25">
      <c r="A1466" t="s">
        <v>8219</v>
      </c>
      <c r="B1466">
        <v>102</v>
      </c>
      <c r="D1466" t="s">
        <v>8221</v>
      </c>
      <c r="E1466">
        <v>91</v>
      </c>
    </row>
    <row r="1467" spans="1:5" x14ac:dyDescent="0.25">
      <c r="A1467" t="s">
        <v>8219</v>
      </c>
      <c r="B1467">
        <v>102</v>
      </c>
      <c r="D1467" t="s">
        <v>8221</v>
      </c>
      <c r="E1467">
        <v>1</v>
      </c>
    </row>
    <row r="1468" spans="1:5" x14ac:dyDescent="0.25">
      <c r="A1468" t="s">
        <v>8219</v>
      </c>
      <c r="B1468">
        <v>102</v>
      </c>
      <c r="D1468" t="s">
        <v>8221</v>
      </c>
      <c r="E1468">
        <v>1</v>
      </c>
    </row>
    <row r="1469" spans="1:5" x14ac:dyDescent="0.25">
      <c r="A1469" t="s">
        <v>8219</v>
      </c>
      <c r="B1469">
        <v>102</v>
      </c>
      <c r="D1469" t="s">
        <v>8221</v>
      </c>
      <c r="E1469">
        <v>0</v>
      </c>
    </row>
    <row r="1470" spans="1:5" x14ac:dyDescent="0.25">
      <c r="A1470" t="s">
        <v>8219</v>
      </c>
      <c r="B1470">
        <v>102</v>
      </c>
      <c r="D1470" t="s">
        <v>8221</v>
      </c>
      <c r="E1470">
        <v>13</v>
      </c>
    </row>
    <row r="1471" spans="1:5" x14ac:dyDescent="0.25">
      <c r="A1471" t="s">
        <v>8219</v>
      </c>
      <c r="B1471">
        <v>103</v>
      </c>
      <c r="D1471" t="s">
        <v>8221</v>
      </c>
      <c r="E1471">
        <v>2</v>
      </c>
    </row>
    <row r="1472" spans="1:5" x14ac:dyDescent="0.25">
      <c r="A1472" t="s">
        <v>8219</v>
      </c>
      <c r="B1472">
        <v>103</v>
      </c>
      <c r="D1472" t="s">
        <v>8221</v>
      </c>
      <c r="E1472">
        <v>0</v>
      </c>
    </row>
    <row r="1473" spans="1:5" x14ac:dyDescent="0.25">
      <c r="A1473" t="s">
        <v>8219</v>
      </c>
      <c r="B1473">
        <v>103</v>
      </c>
      <c r="D1473" t="s">
        <v>8221</v>
      </c>
      <c r="E1473">
        <v>21</v>
      </c>
    </row>
    <row r="1474" spans="1:5" x14ac:dyDescent="0.25">
      <c r="A1474" t="s">
        <v>8219</v>
      </c>
      <c r="B1474">
        <v>103</v>
      </c>
      <c r="D1474" t="s">
        <v>8221</v>
      </c>
      <c r="E1474">
        <v>9</v>
      </c>
    </row>
    <row r="1475" spans="1:5" x14ac:dyDescent="0.25">
      <c r="A1475" t="s">
        <v>8219</v>
      </c>
      <c r="B1475">
        <v>103</v>
      </c>
      <c r="D1475" t="s">
        <v>8221</v>
      </c>
      <c r="E1475">
        <v>6</v>
      </c>
    </row>
    <row r="1476" spans="1:5" x14ac:dyDescent="0.25">
      <c r="A1476" t="s">
        <v>8219</v>
      </c>
      <c r="B1476">
        <v>103</v>
      </c>
      <c r="D1476" t="s">
        <v>8221</v>
      </c>
      <c r="E1476">
        <v>4</v>
      </c>
    </row>
    <row r="1477" spans="1:5" x14ac:dyDescent="0.25">
      <c r="A1477" t="s">
        <v>8219</v>
      </c>
      <c r="B1477">
        <v>104</v>
      </c>
      <c r="D1477" t="s">
        <v>8221</v>
      </c>
      <c r="E1477">
        <v>7</v>
      </c>
    </row>
    <row r="1478" spans="1:5" x14ac:dyDescent="0.25">
      <c r="A1478" t="s">
        <v>8219</v>
      </c>
      <c r="B1478">
        <v>104</v>
      </c>
      <c r="D1478" t="s">
        <v>8221</v>
      </c>
      <c r="E1478">
        <v>5</v>
      </c>
    </row>
    <row r="1479" spans="1:5" x14ac:dyDescent="0.25">
      <c r="A1479" t="s">
        <v>8219</v>
      </c>
      <c r="B1479">
        <v>104</v>
      </c>
      <c r="D1479" t="s">
        <v>8221</v>
      </c>
      <c r="E1479">
        <v>0</v>
      </c>
    </row>
    <row r="1480" spans="1:5" x14ac:dyDescent="0.25">
      <c r="A1480" t="s">
        <v>8219</v>
      </c>
      <c r="B1480">
        <v>104</v>
      </c>
      <c r="D1480" t="s">
        <v>8221</v>
      </c>
      <c r="E1480">
        <v>3</v>
      </c>
    </row>
    <row r="1481" spans="1:5" x14ac:dyDescent="0.25">
      <c r="A1481" t="s">
        <v>8219</v>
      </c>
      <c r="B1481">
        <v>104</v>
      </c>
      <c r="D1481" t="s">
        <v>8221</v>
      </c>
      <c r="E1481">
        <v>9</v>
      </c>
    </row>
    <row r="1482" spans="1:5" x14ac:dyDescent="0.25">
      <c r="A1482" t="s">
        <v>8219</v>
      </c>
      <c r="B1482">
        <v>104</v>
      </c>
      <c r="D1482" t="s">
        <v>8221</v>
      </c>
      <c r="E1482">
        <v>6</v>
      </c>
    </row>
    <row r="1483" spans="1:5" x14ac:dyDescent="0.25">
      <c r="A1483" t="s">
        <v>8219</v>
      </c>
      <c r="B1483">
        <v>104</v>
      </c>
      <c r="D1483" t="s">
        <v>8221</v>
      </c>
      <c r="E1483">
        <v>4</v>
      </c>
    </row>
    <row r="1484" spans="1:5" x14ac:dyDescent="0.25">
      <c r="A1484" t="s">
        <v>8219</v>
      </c>
      <c r="B1484">
        <v>104</v>
      </c>
      <c r="D1484" t="s">
        <v>8221</v>
      </c>
      <c r="E1484">
        <v>1</v>
      </c>
    </row>
    <row r="1485" spans="1:5" x14ac:dyDescent="0.25">
      <c r="A1485" t="s">
        <v>8219</v>
      </c>
      <c r="B1485">
        <v>104</v>
      </c>
      <c r="D1485" t="s">
        <v>8221</v>
      </c>
      <c r="E1485">
        <v>17</v>
      </c>
    </row>
    <row r="1486" spans="1:5" x14ac:dyDescent="0.25">
      <c r="A1486" t="s">
        <v>8219</v>
      </c>
      <c r="B1486">
        <v>104</v>
      </c>
      <c r="D1486" t="s">
        <v>8221</v>
      </c>
      <c r="E1486">
        <v>1</v>
      </c>
    </row>
    <row r="1487" spans="1:5" x14ac:dyDescent="0.25">
      <c r="A1487" t="s">
        <v>8219</v>
      </c>
      <c r="B1487">
        <v>104</v>
      </c>
      <c r="D1487" t="s">
        <v>8221</v>
      </c>
      <c r="E1487">
        <v>13</v>
      </c>
    </row>
    <row r="1488" spans="1:5" x14ac:dyDescent="0.25">
      <c r="A1488" t="s">
        <v>8219</v>
      </c>
      <c r="B1488">
        <v>104</v>
      </c>
      <c r="D1488" t="s">
        <v>8221</v>
      </c>
      <c r="E1488">
        <v>6</v>
      </c>
    </row>
    <row r="1489" spans="1:5" x14ac:dyDescent="0.25">
      <c r="A1489" t="s">
        <v>8219</v>
      </c>
      <c r="B1489">
        <v>104</v>
      </c>
      <c r="D1489" t="s">
        <v>8221</v>
      </c>
      <c r="E1489">
        <v>0</v>
      </c>
    </row>
    <row r="1490" spans="1:5" x14ac:dyDescent="0.25">
      <c r="A1490" t="s">
        <v>8219</v>
      </c>
      <c r="B1490">
        <v>104</v>
      </c>
      <c r="D1490" t="s">
        <v>8221</v>
      </c>
      <c r="E1490">
        <v>2</v>
      </c>
    </row>
    <row r="1491" spans="1:5" x14ac:dyDescent="0.25">
      <c r="A1491" t="s">
        <v>8219</v>
      </c>
      <c r="B1491">
        <v>105</v>
      </c>
      <c r="D1491" t="s">
        <v>8221</v>
      </c>
      <c r="E1491">
        <v>2</v>
      </c>
    </row>
    <row r="1492" spans="1:5" x14ac:dyDescent="0.25">
      <c r="A1492" t="s">
        <v>8219</v>
      </c>
      <c r="B1492">
        <v>105</v>
      </c>
      <c r="D1492" t="s">
        <v>8221</v>
      </c>
      <c r="E1492">
        <v>21</v>
      </c>
    </row>
    <row r="1493" spans="1:5" x14ac:dyDescent="0.25">
      <c r="A1493" t="s">
        <v>8219</v>
      </c>
      <c r="B1493">
        <v>105</v>
      </c>
      <c r="D1493" t="s">
        <v>8221</v>
      </c>
      <c r="E1493">
        <v>13</v>
      </c>
    </row>
    <row r="1494" spans="1:5" x14ac:dyDescent="0.25">
      <c r="A1494" t="s">
        <v>8219</v>
      </c>
      <c r="B1494">
        <v>105</v>
      </c>
      <c r="D1494" t="s">
        <v>8221</v>
      </c>
      <c r="E1494">
        <v>0</v>
      </c>
    </row>
    <row r="1495" spans="1:5" x14ac:dyDescent="0.25">
      <c r="A1495" t="s">
        <v>8219</v>
      </c>
      <c r="B1495">
        <v>105</v>
      </c>
      <c r="D1495" t="s">
        <v>8221</v>
      </c>
      <c r="E1495">
        <v>6</v>
      </c>
    </row>
    <row r="1496" spans="1:5" x14ac:dyDescent="0.25">
      <c r="A1496" t="s">
        <v>8219</v>
      </c>
      <c r="B1496">
        <v>106</v>
      </c>
      <c r="D1496" t="s">
        <v>8221</v>
      </c>
      <c r="E1496">
        <v>0</v>
      </c>
    </row>
    <row r="1497" spans="1:5" x14ac:dyDescent="0.25">
      <c r="A1497" t="s">
        <v>8219</v>
      </c>
      <c r="B1497">
        <v>107</v>
      </c>
      <c r="D1497" t="s">
        <v>8221</v>
      </c>
      <c r="E1497">
        <v>1</v>
      </c>
    </row>
    <row r="1498" spans="1:5" x14ac:dyDescent="0.25">
      <c r="A1498" t="s">
        <v>8219</v>
      </c>
      <c r="B1498">
        <v>107</v>
      </c>
      <c r="D1498" t="s">
        <v>8221</v>
      </c>
      <c r="E1498">
        <v>0</v>
      </c>
    </row>
    <row r="1499" spans="1:5" x14ac:dyDescent="0.25">
      <c r="A1499" t="s">
        <v>8219</v>
      </c>
      <c r="B1499">
        <v>107</v>
      </c>
      <c r="D1499" t="s">
        <v>8221</v>
      </c>
      <c r="E1499">
        <v>12</v>
      </c>
    </row>
    <row r="1500" spans="1:5" x14ac:dyDescent="0.25">
      <c r="A1500" t="s">
        <v>8219</v>
      </c>
      <c r="B1500">
        <v>107</v>
      </c>
      <c r="D1500" t="s">
        <v>8221</v>
      </c>
      <c r="E1500">
        <v>2</v>
      </c>
    </row>
    <row r="1501" spans="1:5" x14ac:dyDescent="0.25">
      <c r="A1501" t="s">
        <v>8219</v>
      </c>
      <c r="B1501">
        <v>107</v>
      </c>
      <c r="D1501" t="s">
        <v>8221</v>
      </c>
      <c r="E1501">
        <v>6</v>
      </c>
    </row>
    <row r="1502" spans="1:5" x14ac:dyDescent="0.25">
      <c r="A1502" t="s">
        <v>8219</v>
      </c>
      <c r="B1502">
        <v>107</v>
      </c>
      <c r="D1502" t="s">
        <v>8221</v>
      </c>
      <c r="E1502">
        <v>1</v>
      </c>
    </row>
    <row r="1503" spans="1:5" x14ac:dyDescent="0.25">
      <c r="A1503" t="s">
        <v>8219</v>
      </c>
      <c r="B1503">
        <v>107</v>
      </c>
      <c r="D1503" t="s">
        <v>8221</v>
      </c>
      <c r="E1503">
        <v>1</v>
      </c>
    </row>
    <row r="1504" spans="1:5" x14ac:dyDescent="0.25">
      <c r="A1504" t="s">
        <v>8219</v>
      </c>
      <c r="B1504">
        <v>108</v>
      </c>
      <c r="D1504" t="s">
        <v>8221</v>
      </c>
      <c r="E1504">
        <v>5</v>
      </c>
    </row>
    <row r="1505" spans="1:5" x14ac:dyDescent="0.25">
      <c r="A1505" t="s">
        <v>8219</v>
      </c>
      <c r="B1505">
        <v>108</v>
      </c>
      <c r="D1505" t="s">
        <v>8221</v>
      </c>
      <c r="E1505">
        <v>0</v>
      </c>
    </row>
    <row r="1506" spans="1:5" x14ac:dyDescent="0.25">
      <c r="A1506" t="s">
        <v>8219</v>
      </c>
      <c r="B1506">
        <v>108</v>
      </c>
      <c r="D1506" t="s">
        <v>8221</v>
      </c>
      <c r="E1506">
        <v>3</v>
      </c>
    </row>
    <row r="1507" spans="1:5" x14ac:dyDescent="0.25">
      <c r="A1507" t="s">
        <v>8219</v>
      </c>
      <c r="B1507">
        <v>108</v>
      </c>
      <c r="D1507" t="s">
        <v>8221</v>
      </c>
      <c r="E1507">
        <v>8</v>
      </c>
    </row>
    <row r="1508" spans="1:5" x14ac:dyDescent="0.25">
      <c r="A1508" t="s">
        <v>8219</v>
      </c>
      <c r="B1508">
        <v>108</v>
      </c>
      <c r="D1508" t="s">
        <v>8221</v>
      </c>
      <c r="E1508">
        <v>3</v>
      </c>
    </row>
    <row r="1509" spans="1:5" x14ac:dyDescent="0.25">
      <c r="A1509" t="s">
        <v>8219</v>
      </c>
      <c r="B1509">
        <v>108</v>
      </c>
      <c r="D1509" t="s">
        <v>8221</v>
      </c>
      <c r="E1509">
        <v>8</v>
      </c>
    </row>
    <row r="1510" spans="1:5" x14ac:dyDescent="0.25">
      <c r="A1510" t="s">
        <v>8219</v>
      </c>
      <c r="B1510">
        <v>108</v>
      </c>
      <c r="D1510" t="s">
        <v>8221</v>
      </c>
      <c r="E1510">
        <v>1</v>
      </c>
    </row>
    <row r="1511" spans="1:5" x14ac:dyDescent="0.25">
      <c r="A1511" t="s">
        <v>8219</v>
      </c>
      <c r="B1511">
        <v>108</v>
      </c>
      <c r="D1511" t="s">
        <v>8221</v>
      </c>
      <c r="E1511">
        <v>4</v>
      </c>
    </row>
    <row r="1512" spans="1:5" x14ac:dyDescent="0.25">
      <c r="A1512" t="s">
        <v>8219</v>
      </c>
      <c r="B1512">
        <v>108</v>
      </c>
      <c r="D1512" t="s">
        <v>8221</v>
      </c>
      <c r="E1512">
        <v>8</v>
      </c>
    </row>
    <row r="1513" spans="1:5" x14ac:dyDescent="0.25">
      <c r="A1513" t="s">
        <v>8219</v>
      </c>
      <c r="B1513">
        <v>108</v>
      </c>
      <c r="D1513" t="s">
        <v>8221</v>
      </c>
      <c r="E1513">
        <v>1</v>
      </c>
    </row>
    <row r="1514" spans="1:5" x14ac:dyDescent="0.25">
      <c r="A1514" t="s">
        <v>8219</v>
      </c>
      <c r="B1514">
        <v>108</v>
      </c>
      <c r="D1514" t="s">
        <v>8221</v>
      </c>
      <c r="E1514">
        <v>5</v>
      </c>
    </row>
    <row r="1515" spans="1:5" x14ac:dyDescent="0.25">
      <c r="A1515" t="s">
        <v>8219</v>
      </c>
      <c r="B1515">
        <v>109</v>
      </c>
      <c r="D1515" t="s">
        <v>8221</v>
      </c>
      <c r="E1515">
        <v>0</v>
      </c>
    </row>
    <row r="1516" spans="1:5" x14ac:dyDescent="0.25">
      <c r="A1516" t="s">
        <v>8219</v>
      </c>
      <c r="B1516">
        <v>109</v>
      </c>
      <c r="D1516" t="s">
        <v>8221</v>
      </c>
      <c r="E1516">
        <v>0</v>
      </c>
    </row>
    <row r="1517" spans="1:5" x14ac:dyDescent="0.25">
      <c r="A1517" t="s">
        <v>8219</v>
      </c>
      <c r="B1517">
        <v>109</v>
      </c>
      <c r="D1517" t="s">
        <v>8221</v>
      </c>
      <c r="E1517">
        <v>1</v>
      </c>
    </row>
    <row r="1518" spans="1:5" x14ac:dyDescent="0.25">
      <c r="A1518" t="s">
        <v>8219</v>
      </c>
      <c r="B1518">
        <v>110</v>
      </c>
      <c r="D1518" t="s">
        <v>8221</v>
      </c>
      <c r="E1518">
        <v>0</v>
      </c>
    </row>
    <row r="1519" spans="1:5" x14ac:dyDescent="0.25">
      <c r="A1519" t="s">
        <v>8219</v>
      </c>
      <c r="B1519">
        <v>110</v>
      </c>
      <c r="D1519" t="s">
        <v>8221</v>
      </c>
      <c r="E1519">
        <v>0</v>
      </c>
    </row>
    <row r="1520" spans="1:5" x14ac:dyDescent="0.25">
      <c r="A1520" t="s">
        <v>8219</v>
      </c>
      <c r="B1520">
        <v>110</v>
      </c>
      <c r="D1520" t="s">
        <v>8221</v>
      </c>
      <c r="E1520">
        <v>6</v>
      </c>
    </row>
    <row r="1521" spans="1:5" x14ac:dyDescent="0.25">
      <c r="A1521" t="s">
        <v>8219</v>
      </c>
      <c r="B1521">
        <v>110</v>
      </c>
      <c r="D1521" t="s">
        <v>8221</v>
      </c>
      <c r="E1521">
        <v>6</v>
      </c>
    </row>
    <row r="1522" spans="1:5" x14ac:dyDescent="0.25">
      <c r="A1522" t="s">
        <v>8219</v>
      </c>
      <c r="B1522">
        <v>111</v>
      </c>
      <c r="D1522" t="s">
        <v>8221</v>
      </c>
      <c r="E1522">
        <v>14</v>
      </c>
    </row>
    <row r="1523" spans="1:5" x14ac:dyDescent="0.25">
      <c r="A1523" t="s">
        <v>8219</v>
      </c>
      <c r="B1523">
        <v>111</v>
      </c>
      <c r="D1523" t="s">
        <v>8221</v>
      </c>
      <c r="E1523">
        <v>6</v>
      </c>
    </row>
    <row r="1524" spans="1:5" x14ac:dyDescent="0.25">
      <c r="A1524" t="s">
        <v>8219</v>
      </c>
      <c r="B1524">
        <v>111</v>
      </c>
      <c r="D1524" t="s">
        <v>8221</v>
      </c>
      <c r="E1524">
        <v>33</v>
      </c>
    </row>
    <row r="1525" spans="1:5" x14ac:dyDescent="0.25">
      <c r="A1525" t="s">
        <v>8219</v>
      </c>
      <c r="B1525">
        <v>111</v>
      </c>
      <c r="D1525" t="s">
        <v>8221</v>
      </c>
      <c r="E1525">
        <v>4</v>
      </c>
    </row>
    <row r="1526" spans="1:5" x14ac:dyDescent="0.25">
      <c r="A1526" t="s">
        <v>8219</v>
      </c>
      <c r="B1526">
        <v>111</v>
      </c>
      <c r="D1526" t="s">
        <v>8221</v>
      </c>
      <c r="E1526">
        <v>1</v>
      </c>
    </row>
    <row r="1527" spans="1:5" x14ac:dyDescent="0.25">
      <c r="A1527" t="s">
        <v>8219</v>
      </c>
      <c r="B1527">
        <v>111</v>
      </c>
      <c r="D1527" t="s">
        <v>8221</v>
      </c>
      <c r="E1527">
        <v>0</v>
      </c>
    </row>
    <row r="1528" spans="1:5" x14ac:dyDescent="0.25">
      <c r="A1528" t="s">
        <v>8219</v>
      </c>
      <c r="B1528">
        <v>111</v>
      </c>
      <c r="D1528" t="s">
        <v>8221</v>
      </c>
      <c r="E1528">
        <v>6</v>
      </c>
    </row>
    <row r="1529" spans="1:5" x14ac:dyDescent="0.25">
      <c r="A1529" t="s">
        <v>8219</v>
      </c>
      <c r="B1529">
        <v>112</v>
      </c>
      <c r="D1529" t="s">
        <v>8221</v>
      </c>
      <c r="E1529">
        <v>6</v>
      </c>
    </row>
    <row r="1530" spans="1:5" x14ac:dyDescent="0.25">
      <c r="A1530" t="s">
        <v>8219</v>
      </c>
      <c r="B1530">
        <v>112</v>
      </c>
      <c r="D1530" t="s">
        <v>8221</v>
      </c>
      <c r="E1530">
        <v>1</v>
      </c>
    </row>
    <row r="1531" spans="1:5" x14ac:dyDescent="0.25">
      <c r="A1531" t="s">
        <v>8219</v>
      </c>
      <c r="B1531">
        <v>112</v>
      </c>
      <c r="D1531" t="s">
        <v>8221</v>
      </c>
      <c r="E1531">
        <v>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autoFilter ref="A1:E2186" xr:uid="{2CDF7DE2-9BED-4337-9789-F95ED8DD6791}"/>
  <sortState xmlns:xlrd2="http://schemas.microsoft.com/office/spreadsheetml/2017/richdata2" ref="B2:B1046647">
    <sortCondition ref="B2:B1046647"/>
  </sortState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</vt:lpstr>
      <vt:lpstr>Sub Category Pivot</vt:lpstr>
      <vt:lpstr>Date Pivots</vt:lpstr>
      <vt:lpstr>Outcomes Based on Goal</vt:lpstr>
      <vt:lpstr>Outcome v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19094</cp:lastModifiedBy>
  <dcterms:created xsi:type="dcterms:W3CDTF">2017-04-20T15:17:24Z</dcterms:created>
  <dcterms:modified xsi:type="dcterms:W3CDTF">2020-09-13T06:20:07Z</dcterms:modified>
</cp:coreProperties>
</file>