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 by Month" r:id="rId3" sheetId="1"/>
  </sheets>
</workbook>
</file>

<file path=xl/sharedStrings.xml><?xml version="1.0" encoding="utf-8"?>
<sst xmlns="http://schemas.openxmlformats.org/spreadsheetml/2006/main" count="59" uniqueCount="58">
  <si>
    <t>Jan 2024</t>
  </si>
  <si>
    <t>Feb 2024</t>
  </si>
  <si>
    <t>Mar 2024</t>
  </si>
  <si>
    <t>Apr 2024</t>
  </si>
  <si>
    <t>May 2024</t>
  </si>
  <si>
    <t>Jun 2024</t>
  </si>
  <si>
    <t>Jul 2024</t>
  </si>
  <si>
    <t>1-8 Aug, 2024</t>
  </si>
  <si>
    <t>Total</t>
  </si>
  <si>
    <t>Income</t>
  </si>
  <si>
    <t xml:space="preserve">   Agency Income</t>
  </si>
  <si>
    <t xml:space="preserve">      Trading Lab</t>
  </si>
  <si>
    <t xml:space="preserve">         Affiliate Earnings</t>
  </si>
  <si>
    <t xml:space="preserve">         Beehiiv boosts</t>
  </si>
  <si>
    <t xml:space="preserve">         Sparkloop</t>
  </si>
  <si>
    <t xml:space="preserve">      Total Trading Lab</t>
  </si>
  <si>
    <t xml:space="preserve">      Travis Media</t>
  </si>
  <si>
    <t xml:space="preserve">         Beehiiv Earnings</t>
  </si>
  <si>
    <t xml:space="preserve">      Total Travis Media</t>
  </si>
  <si>
    <t xml:space="preserve">   Total Agency Income</t>
  </si>
  <si>
    <t xml:space="preserve">   Sales</t>
  </si>
  <si>
    <t xml:space="preserve">      Beehiiv Earnings</t>
  </si>
  <si>
    <t xml:space="preserve">      Investing Journal Premium</t>
  </si>
  <si>
    <t xml:space="preserve">      Newsletter Sponsorship</t>
  </si>
  <si>
    <t xml:space="preserve">      Sparkloop</t>
  </si>
  <si>
    <t xml:space="preserve">   Total Sales</t>
  </si>
  <si>
    <t>Total Income</t>
  </si>
  <si>
    <t>Cost of Sales</t>
  </si>
  <si>
    <t xml:space="preserve">   Agency - Partner Payouts</t>
  </si>
  <si>
    <t>Total Cost of Sales</t>
  </si>
  <si>
    <t>Gross Profit</t>
  </si>
  <si>
    <t>Expenses</t>
  </si>
  <si>
    <t xml:space="preserve">   Advertising</t>
  </si>
  <si>
    <t xml:space="preserve">   Agency Expenses</t>
  </si>
  <si>
    <t xml:space="preserve">      Agency Subscriptions</t>
  </si>
  <si>
    <t xml:space="preserve">   Total Agency Expenses</t>
  </si>
  <si>
    <t xml:space="preserve">   Bank charges</t>
  </si>
  <si>
    <t xml:space="preserve">   Computer running costs</t>
  </si>
  <si>
    <t xml:space="preserve">   Office expenses, repairs &amp; maintenance</t>
  </si>
  <si>
    <t xml:space="preserve">   Salaries</t>
  </si>
  <si>
    <t xml:space="preserve">   Subscriptions</t>
  </si>
  <si>
    <t xml:space="preserve">   Uncategorised Expense</t>
  </si>
  <si>
    <t>Total Expenses</t>
  </si>
  <si>
    <t>Net Operating Income</t>
  </si>
  <si>
    <t>Other Income</t>
  </si>
  <si>
    <t xml:space="preserve">   Bank interest - received</t>
  </si>
  <si>
    <t xml:space="preserve">   Cashback</t>
  </si>
  <si>
    <t>Total Other Income</t>
  </si>
  <si>
    <t>Other Expenses</t>
  </si>
  <si>
    <t xml:space="preserve">   Unrealised Gain or Loss</t>
  </si>
  <si>
    <t xml:space="preserve">   Refund</t>
  </si>
  <si>
    <t>Total Other Expenses</t>
  </si>
  <si>
    <t>Net Other Income</t>
  </si>
  <si>
    <t>Net Income</t>
  </si>
  <si>
    <t>Thursday, Aug 08, 2024 03:41:50 pm GMT+1 - Accrual Basis</t>
  </si>
  <si>
    <t>Journals.gg</t>
  </si>
  <si>
    <t>Profit and Loss by Month</t>
  </si>
  <si>
    <t>1 January - 8 August, 2024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</si>
</sst>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£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55"/>
  <sheetViews>
    <sheetView workbookViewId="0" tabSelected="true"/>
  </sheetViews>
  <sheetFormatPr defaultRowHeight="15.0"/>
  <cols>
    <col min="1" max="1" width="36.09375" customWidth="true"/>
    <col min="2" max="2" width="10.3125" customWidth="true"/>
    <col min="3" max="3" width="8.59375" customWidth="true"/>
    <col min="4" max="4" width="10.3125" customWidth="true"/>
    <col min="5" max="5" width="8.59375" customWidth="true"/>
    <col min="6" max="6" width="8.59375" customWidth="true"/>
    <col min="7" max="7" width="8.59375" customWidth="true"/>
    <col min="8" max="8" width="8.59375" customWidth="true"/>
    <col min="9" max="9" width="8.59375" customWidth="true"/>
    <col min="10" max="10" width="9.453125" customWidth="true"/>
  </cols>
  <sheetData>
    <row r="1">
      <c r="A1" s="9" t="s">
        <v>55</v>
      </c>
      <c r="B1"/>
      <c r="C1"/>
      <c r="D1"/>
      <c r="E1"/>
      <c r="F1"/>
      <c r="G1"/>
      <c r="H1"/>
      <c r="I1"/>
      <c r="J1"/>
    </row>
    <row r="2">
      <c r="A2" s="9" t="s">
        <v>56</v>
      </c>
      <c r="B2"/>
      <c r="C2"/>
      <c r="D2"/>
      <c r="E2"/>
      <c r="F2"/>
      <c r="G2"/>
      <c r="H2"/>
      <c r="I2"/>
      <c r="J2"/>
    </row>
    <row r="3">
      <c r="A3" s="10" t="s">
        <v>57</v>
      </c>
      <c r="B3"/>
      <c r="C3"/>
      <c r="D3"/>
      <c r="E3"/>
      <c r="F3"/>
      <c r="G3"/>
      <c r="H3"/>
      <c r="I3"/>
      <c r="J3"/>
    </row>
    <row r="5">
      <c r="A5" s="1"/>
      <c r="B5" t="s" s="2">
        <v>0</v>
      </c>
      <c r="C5" t="s" s="2">
        <v>1</v>
      </c>
      <c r="D5" t="s" s="2">
        <v>2</v>
      </c>
      <c r="E5" t="s" s="2">
        <v>3</v>
      </c>
      <c r="F5" t="s" s="2">
        <v>4</v>
      </c>
      <c r="G5" t="s" s="2">
        <v>5</v>
      </c>
      <c r="H5" t="s" s="2">
        <v>6</v>
      </c>
      <c r="I5" t="s" s="2">
        <v>7</v>
      </c>
      <c r="J5" t="s" s="2">
        <v>8</v>
      </c>
    </row>
    <row r="6">
      <c r="A6" t="s" s="3">
        <v>9</v>
      </c>
      <c r="B6" s="4"/>
      <c r="C6" s="4"/>
      <c r="D6" s="4"/>
      <c r="E6" s="4"/>
      <c r="F6" s="4"/>
      <c r="G6" s="4"/>
      <c r="H6" s="4"/>
      <c r="I6" s="4"/>
      <c r="J6" s="4"/>
    </row>
    <row r="7">
      <c r="A7" t="s" s="3">
        <v>10</v>
      </c>
      <c r="B7" s="4"/>
      <c r="C7" s="4"/>
      <c r="D7" s="4"/>
      <c r="E7" s="4"/>
      <c r="F7" s="4"/>
      <c r="G7" s="4"/>
      <c r="H7" s="4"/>
      <c r="I7" s="4"/>
      <c r="J7" t="n" s="5">
        <f>(((((((B7)+(C7))+(D7))+(E7))+(F7))+(G7))+(H7))+(I7)</f>
        <v>0.0</v>
      </c>
    </row>
    <row r="8">
      <c r="A8" t="s" s="3">
        <v>11</v>
      </c>
      <c r="B8" s="4"/>
      <c r="C8" s="4"/>
      <c r="D8" s="4"/>
      <c r="E8" s="4"/>
      <c r="F8" s="4"/>
      <c r="G8" s="4"/>
      <c r="H8" s="4"/>
      <c r="I8" s="4"/>
      <c r="J8" t="n" s="5">
        <f>(((((((B8)+(C8))+(D8))+(E8))+(F8))+(G8))+(H8))+(I8)</f>
        <v>0.0</v>
      </c>
    </row>
    <row r="9">
      <c r="A9" t="s" s="3">
        <v>12</v>
      </c>
      <c r="B9" s="4"/>
      <c r="C9" s="4"/>
      <c r="D9" s="4"/>
      <c r="E9" s="4"/>
      <c r="F9" s="4"/>
      <c r="G9" s="4"/>
      <c r="H9" t="n" s="5">
        <f>657.11</f>
        <v>0.0</v>
      </c>
      <c r="I9" t="n" s="5">
        <f>1291.39</f>
        <v>0.0</v>
      </c>
      <c r="J9" t="n" s="5">
        <f>(((((((B9)+(C9))+(D9))+(E9))+(F9))+(G9))+(H9))+(I9)</f>
        <v>0.0</v>
      </c>
    </row>
    <row r="10">
      <c r="A10" t="s" s="3">
        <v>13</v>
      </c>
      <c r="B10" s="4"/>
      <c r="C10" s="4"/>
      <c r="D10" s="4"/>
      <c r="E10" s="4"/>
      <c r="F10" t="n" s="5">
        <f>667.73</f>
        <v>0.0</v>
      </c>
      <c r="G10" t="n" s="5">
        <f>633.65</f>
        <v>0.0</v>
      </c>
      <c r="H10" t="n" s="5">
        <f>789.68</f>
        <v>0.0</v>
      </c>
      <c r="I10" t="n" s="5">
        <f>299.84</f>
        <v>0.0</v>
      </c>
      <c r="J10" t="n" s="5">
        <f>(((((((B10)+(C10))+(D10))+(E10))+(F10))+(G10))+(H10))+(I10)</f>
        <v>0.0</v>
      </c>
    </row>
    <row r="11">
      <c r="A11" t="s" s="3">
        <v>14</v>
      </c>
      <c r="B11" s="4"/>
      <c r="C11" s="4"/>
      <c r="D11" s="4"/>
      <c r="E11" t="n" s="5">
        <f>2708.09</f>
        <v>0.0</v>
      </c>
      <c r="F11" t="n" s="5">
        <f>1142.09</f>
        <v>0.0</v>
      </c>
      <c r="G11" t="n" s="5">
        <f>866.14</f>
        <v>0.0</v>
      </c>
      <c r="H11" t="n" s="5">
        <f>948.50</f>
        <v>0.0</v>
      </c>
      <c r="I11" t="n" s="5">
        <f>128.52</f>
        <v>0.0</v>
      </c>
      <c r="J11" t="n" s="5">
        <f>(((((((B11)+(C11))+(D11))+(E11))+(F11))+(G11))+(H11))+(I11)</f>
        <v>0.0</v>
      </c>
    </row>
    <row r="12">
      <c r="A12" t="s" s="3">
        <v>15</v>
      </c>
      <c r="B12" t="n" s="6">
        <f>(((B8)+(B9))+(B10))+(B11)</f>
        <v>0.0</v>
      </c>
      <c r="C12" t="n" s="6">
        <f>(((C8)+(C9))+(C10))+(C11)</f>
        <v>0.0</v>
      </c>
      <c r="D12" t="n" s="6">
        <f>(((D8)+(D9))+(D10))+(D11)</f>
        <v>0.0</v>
      </c>
      <c r="E12" t="n" s="6">
        <f>(((E8)+(E9))+(E10))+(E11)</f>
        <v>0.0</v>
      </c>
      <c r="F12" t="n" s="6">
        <f>(((F8)+(F9))+(F10))+(F11)</f>
        <v>0.0</v>
      </c>
      <c r="G12" t="n" s="6">
        <f>(((G8)+(G9))+(G10))+(G11)</f>
        <v>0.0</v>
      </c>
      <c r="H12" t="n" s="6">
        <f>(((H8)+(H9))+(H10))+(H11)</f>
        <v>0.0</v>
      </c>
      <c r="I12" t="n" s="6">
        <f>(((I8)+(I9))+(I10))+(I11)</f>
        <v>0.0</v>
      </c>
      <c r="J12" t="n" s="6">
        <f>(((((((B12)+(C12))+(D12))+(E12))+(F12))+(G12))+(H12))+(I12)</f>
        <v>0.0</v>
      </c>
    </row>
    <row r="13">
      <c r="A13" t="s" s="3">
        <v>16</v>
      </c>
      <c r="B13" s="4"/>
      <c r="C13" s="4"/>
      <c r="D13" s="4"/>
      <c r="E13" s="4"/>
      <c r="F13" s="4"/>
      <c r="G13" s="4"/>
      <c r="H13" s="4"/>
      <c r="I13" s="4"/>
      <c r="J13" t="n" s="5">
        <f>(((((((B13)+(C13))+(D13))+(E13))+(F13))+(G13))+(H13))+(I13)</f>
        <v>0.0</v>
      </c>
    </row>
    <row r="14">
      <c r="A14" t="s" s="3">
        <v>17</v>
      </c>
      <c r="B14" s="4"/>
      <c r="C14" s="4"/>
      <c r="D14" s="4"/>
      <c r="E14" s="4"/>
      <c r="F14" s="4"/>
      <c r="G14" s="4"/>
      <c r="H14" s="4"/>
      <c r="I14" t="n" s="5">
        <f>149.73</f>
        <v>0.0</v>
      </c>
      <c r="J14" t="n" s="5">
        <f>(((((((B14)+(C14))+(D14))+(E14))+(F14))+(G14))+(H14))+(I14)</f>
        <v>0.0</v>
      </c>
    </row>
    <row r="15">
      <c r="A15" t="s" s="3">
        <v>14</v>
      </c>
      <c r="B15" s="4"/>
      <c r="C15" s="4"/>
      <c r="D15" s="4"/>
      <c r="E15" s="4"/>
      <c r="F15" s="4"/>
      <c r="G15" s="4"/>
      <c r="H15" s="4"/>
      <c r="I15" t="n" s="5">
        <f>79.27</f>
        <v>0.0</v>
      </c>
      <c r="J15" t="n" s="5">
        <f>(((((((B15)+(C15))+(D15))+(E15))+(F15))+(G15))+(H15))+(I15)</f>
        <v>0.0</v>
      </c>
    </row>
    <row r="16">
      <c r="A16" t="s" s="3">
        <v>18</v>
      </c>
      <c r="B16" t="n" s="6">
        <f>((B13)+(B14))+(B15)</f>
        <v>0.0</v>
      </c>
      <c r="C16" t="n" s="6">
        <f>((C13)+(C14))+(C15)</f>
        <v>0.0</v>
      </c>
      <c r="D16" t="n" s="6">
        <f>((D13)+(D14))+(D15)</f>
        <v>0.0</v>
      </c>
      <c r="E16" t="n" s="6">
        <f>((E13)+(E14))+(E15)</f>
        <v>0.0</v>
      </c>
      <c r="F16" t="n" s="6">
        <f>((F13)+(F14))+(F15)</f>
        <v>0.0</v>
      </c>
      <c r="G16" t="n" s="6">
        <f>((G13)+(G14))+(G15)</f>
        <v>0.0</v>
      </c>
      <c r="H16" t="n" s="6">
        <f>((H13)+(H14))+(H15)</f>
        <v>0.0</v>
      </c>
      <c r="I16" t="n" s="6">
        <f>((I13)+(I14))+(I15)</f>
        <v>0.0</v>
      </c>
      <c r="J16" t="n" s="6">
        <f>(((((((B16)+(C16))+(D16))+(E16))+(F16))+(G16))+(H16))+(I16)</f>
        <v>0.0</v>
      </c>
    </row>
    <row r="17">
      <c r="A17" t="s" s="3">
        <v>19</v>
      </c>
      <c r="B17" t="n" s="6">
        <f>((B7)+(B12))+(B16)</f>
        <v>0.0</v>
      </c>
      <c r="C17" t="n" s="6">
        <f>((C7)+(C12))+(C16)</f>
        <v>0.0</v>
      </c>
      <c r="D17" t="n" s="6">
        <f>((D7)+(D12))+(D16)</f>
        <v>0.0</v>
      </c>
      <c r="E17" t="n" s="6">
        <f>((E7)+(E12))+(E16)</f>
        <v>0.0</v>
      </c>
      <c r="F17" t="n" s="6">
        <f>((F7)+(F12))+(F16)</f>
        <v>0.0</v>
      </c>
      <c r="G17" t="n" s="6">
        <f>((G7)+(G12))+(G16)</f>
        <v>0.0</v>
      </c>
      <c r="H17" t="n" s="6">
        <f>((H7)+(H12))+(H16)</f>
        <v>0.0</v>
      </c>
      <c r="I17" t="n" s="6">
        <f>((I7)+(I12))+(I16)</f>
        <v>0.0</v>
      </c>
      <c r="J17" t="n" s="6">
        <f>(((((((B17)+(C17))+(D17))+(E17))+(F17))+(G17))+(H17))+(I17)</f>
        <v>0.0</v>
      </c>
    </row>
    <row r="18">
      <c r="A18" t="s" s="3">
        <v>20</v>
      </c>
      <c r="B18" s="4"/>
      <c r="C18" s="4"/>
      <c r="D18" s="4"/>
      <c r="E18" s="4"/>
      <c r="F18" s="4"/>
      <c r="G18" s="4"/>
      <c r="H18" s="4"/>
      <c r="I18" s="4"/>
      <c r="J18" t="n" s="5">
        <f>(((((((B18)+(C18))+(D18))+(E18))+(F18))+(G18))+(H18))+(I18)</f>
        <v>0.0</v>
      </c>
    </row>
    <row r="19">
      <c r="A19" t="s" s="3">
        <v>21</v>
      </c>
      <c r="B19" t="n" s="5">
        <f>144.74</f>
        <v>0.0</v>
      </c>
      <c r="C19" t="n" s="5">
        <f>848.52</f>
        <v>0.0</v>
      </c>
      <c r="D19" s="4"/>
      <c r="E19" t="n" s="5">
        <f>932.90</f>
        <v>0.0</v>
      </c>
      <c r="F19" t="n" s="5">
        <f>1137.51</f>
        <v>0.0</v>
      </c>
      <c r="G19" t="n" s="5">
        <f>869.08</f>
        <v>0.0</v>
      </c>
      <c r="H19" t="n" s="5">
        <f>548.88</f>
        <v>0.0</v>
      </c>
      <c r="I19" t="n" s="5">
        <f>17.62</f>
        <v>0.0</v>
      </c>
      <c r="J19" t="n" s="5">
        <f>(((((((B19)+(C19))+(D19))+(E19))+(F19))+(G19))+(H19))+(I19)</f>
        <v>0.0</v>
      </c>
    </row>
    <row r="20">
      <c r="A20" t="s" s="3">
        <v>22</v>
      </c>
      <c r="B20" s="4"/>
      <c r="C20" t="n" s="5">
        <f>75.07</f>
        <v>0.0</v>
      </c>
      <c r="D20" s="4"/>
      <c r="E20" s="4"/>
      <c r="F20" s="4"/>
      <c r="G20" s="4"/>
      <c r="H20" s="4"/>
      <c r="I20" s="4"/>
      <c r="J20" t="n" s="5">
        <f>(((((((B20)+(C20))+(D20))+(E20))+(F20))+(G20))+(H20))+(I20)</f>
        <v>0.0</v>
      </c>
    </row>
    <row r="21">
      <c r="A21" t="s" s="3">
        <v>23</v>
      </c>
      <c r="B21" t="n" s="5">
        <f>38.35</f>
        <v>0.0</v>
      </c>
      <c r="C21" s="4"/>
      <c r="D21" s="4"/>
      <c r="E21" s="4"/>
      <c r="F21" s="4"/>
      <c r="G21" t="n" s="5">
        <f>370.58</f>
        <v>0.0</v>
      </c>
      <c r="H21" s="4"/>
      <c r="I21" t="n" s="5">
        <f>754.20</f>
        <v>0.0</v>
      </c>
      <c r="J21" t="n" s="5">
        <f>(((((((B21)+(C21))+(D21))+(E21))+(F21))+(G21))+(H21))+(I21)</f>
        <v>0.0</v>
      </c>
    </row>
    <row r="22">
      <c r="A22" t="s" s="3">
        <v>24</v>
      </c>
      <c r="B22" t="n" s="5">
        <f>380.09</f>
        <v>0.0</v>
      </c>
      <c r="C22" t="n" s="5">
        <f>631.13</f>
        <v>0.0</v>
      </c>
      <c r="D22" t="n" s="5">
        <f>357.73</f>
        <v>0.0</v>
      </c>
      <c r="E22" t="n" s="5">
        <f>568.38</f>
        <v>0.0</v>
      </c>
      <c r="F22" t="n" s="5">
        <f>385.17</f>
        <v>0.0</v>
      </c>
      <c r="G22" t="n" s="5">
        <f>388.25</f>
        <v>0.0</v>
      </c>
      <c r="H22" t="n" s="5">
        <f>482.44</f>
        <v>0.0</v>
      </c>
      <c r="I22" t="n" s="5">
        <f>69.82</f>
        <v>0.0</v>
      </c>
      <c r="J22" t="n" s="5">
        <f>(((((((B22)+(C22))+(D22))+(E22))+(F22))+(G22))+(H22))+(I22)</f>
        <v>0.0</v>
      </c>
    </row>
    <row r="23">
      <c r="A23" t="s" s="3">
        <v>25</v>
      </c>
      <c r="B23" t="n" s="6">
        <f>((((B18)+(B19))+(B20))+(B21))+(B22)</f>
        <v>0.0</v>
      </c>
      <c r="C23" t="n" s="6">
        <f>((((C18)+(C19))+(C20))+(C21))+(C22)</f>
        <v>0.0</v>
      </c>
      <c r="D23" t="n" s="6">
        <f>((((D18)+(D19))+(D20))+(D21))+(D22)</f>
        <v>0.0</v>
      </c>
      <c r="E23" t="n" s="6">
        <f>((((E18)+(E19))+(E20))+(E21))+(E22)</f>
        <v>0.0</v>
      </c>
      <c r="F23" t="n" s="6">
        <f>((((F18)+(F19))+(F20))+(F21))+(F22)</f>
        <v>0.0</v>
      </c>
      <c r="G23" t="n" s="6">
        <f>((((G18)+(G19))+(G20))+(G21))+(G22)</f>
        <v>0.0</v>
      </c>
      <c r="H23" t="n" s="6">
        <f>((((H18)+(H19))+(H20))+(H21))+(H22)</f>
        <v>0.0</v>
      </c>
      <c r="I23" t="n" s="6">
        <f>((((I18)+(I19))+(I20))+(I21))+(I22)</f>
        <v>0.0</v>
      </c>
      <c r="J23" t="n" s="6">
        <f>(((((((B23)+(C23))+(D23))+(E23))+(F23))+(G23))+(H23))+(I23)</f>
        <v>0.0</v>
      </c>
    </row>
    <row r="24">
      <c r="A24" t="s" s="3">
        <v>26</v>
      </c>
      <c r="B24" t="n" s="6">
        <f>(B17)+(B23)</f>
        <v>0.0</v>
      </c>
      <c r="C24" t="n" s="6">
        <f>(C17)+(C23)</f>
        <v>0.0</v>
      </c>
      <c r="D24" t="n" s="6">
        <f>(D17)+(D23)</f>
        <v>0.0</v>
      </c>
      <c r="E24" t="n" s="6">
        <f>(E17)+(E23)</f>
        <v>0.0</v>
      </c>
      <c r="F24" t="n" s="6">
        <f>(F17)+(F23)</f>
        <v>0.0</v>
      </c>
      <c r="G24" t="n" s="6">
        <f>(G17)+(G23)</f>
        <v>0.0</v>
      </c>
      <c r="H24" t="n" s="6">
        <f>(H17)+(H23)</f>
        <v>0.0</v>
      </c>
      <c r="I24" t="n" s="6">
        <f>(I17)+(I23)</f>
        <v>0.0</v>
      </c>
      <c r="J24" t="n" s="6">
        <f>(((((((B24)+(C24))+(D24))+(E24))+(F24))+(G24))+(H24))+(I24)</f>
        <v>0.0</v>
      </c>
    </row>
    <row r="25">
      <c r="A25" t="s" s="3">
        <v>27</v>
      </c>
      <c r="B25" s="4"/>
      <c r="C25" s="4"/>
      <c r="D25" s="4"/>
      <c r="E25" s="4"/>
      <c r="F25" s="4"/>
      <c r="G25" s="4"/>
      <c r="H25" s="4"/>
      <c r="I25" s="4"/>
      <c r="J25" s="4"/>
    </row>
    <row r="26">
      <c r="A26" t="s" s="3">
        <v>28</v>
      </c>
      <c r="B26" s="4"/>
      <c r="C26" s="4"/>
      <c r="D26" s="4"/>
      <c r="E26" t="n" s="5">
        <f>1725.46</f>
        <v>0.0</v>
      </c>
      <c r="F26" s="4"/>
      <c r="G26" t="n" s="5">
        <f>992.32</f>
        <v>0.0</v>
      </c>
      <c r="H26" t="n" s="5">
        <f>815.09</f>
        <v>0.0</v>
      </c>
      <c r="I26" t="n" s="5">
        <f>685.39</f>
        <v>0.0</v>
      </c>
      <c r="J26" t="n" s="5">
        <f>(((((((B26)+(C26))+(D26))+(E26))+(F26))+(G26))+(H26))+(I26)</f>
        <v>0.0</v>
      </c>
    </row>
    <row r="27">
      <c r="A27" t="s" s="3">
        <v>29</v>
      </c>
      <c r="B27" t="n" s="6">
        <f>B26</f>
        <v>0.0</v>
      </c>
      <c r="C27" t="n" s="6">
        <f>C26</f>
        <v>0.0</v>
      </c>
      <c r="D27" t="n" s="6">
        <f>D26</f>
        <v>0.0</v>
      </c>
      <c r="E27" t="n" s="6">
        <f>E26</f>
        <v>0.0</v>
      </c>
      <c r="F27" t="n" s="6">
        <f>F26</f>
        <v>0.0</v>
      </c>
      <c r="G27" t="n" s="6">
        <f>G26</f>
        <v>0.0</v>
      </c>
      <c r="H27" t="n" s="6">
        <f>H26</f>
        <v>0.0</v>
      </c>
      <c r="I27" t="n" s="6">
        <f>I26</f>
        <v>0.0</v>
      </c>
      <c r="J27" t="n" s="6">
        <f>(((((((B27)+(C27))+(D27))+(E27))+(F27))+(G27))+(H27))+(I27)</f>
        <v>0.0</v>
      </c>
    </row>
    <row r="28">
      <c r="A28" t="s" s="3">
        <v>30</v>
      </c>
      <c r="B28" t="n" s="6">
        <f>(B24)-(B27)</f>
        <v>0.0</v>
      </c>
      <c r="C28" t="n" s="6">
        <f>(C24)-(C27)</f>
        <v>0.0</v>
      </c>
      <c r="D28" t="n" s="6">
        <f>(D24)-(D27)</f>
        <v>0.0</v>
      </c>
      <c r="E28" t="n" s="6">
        <f>(E24)-(E27)</f>
        <v>0.0</v>
      </c>
      <c r="F28" t="n" s="6">
        <f>(F24)-(F27)</f>
        <v>0.0</v>
      </c>
      <c r="G28" t="n" s="6">
        <f>(G24)-(G27)</f>
        <v>0.0</v>
      </c>
      <c r="H28" t="n" s="6">
        <f>(H24)-(H27)</f>
        <v>0.0</v>
      </c>
      <c r="I28" t="n" s="6">
        <f>(I24)-(I27)</f>
        <v>0.0</v>
      </c>
      <c r="J28" t="n" s="6">
        <f>(((((((B28)+(C28))+(D28))+(E28))+(F28))+(G28))+(H28))+(I28)</f>
        <v>0.0</v>
      </c>
    </row>
    <row r="29">
      <c r="A29" t="s" s="3">
        <v>31</v>
      </c>
      <c r="B29" s="4"/>
      <c r="C29" s="4"/>
      <c r="D29" s="4"/>
      <c r="E29" s="4"/>
      <c r="F29" s="4"/>
      <c r="G29" s="4"/>
      <c r="H29" s="4"/>
      <c r="I29" s="4"/>
      <c r="J29" s="4"/>
    </row>
    <row r="30">
      <c r="A30" t="s" s="3">
        <v>32</v>
      </c>
      <c r="B30" t="n" s="5">
        <f>2378.12</f>
        <v>0.0</v>
      </c>
      <c r="C30" t="n" s="5">
        <f>250.70</f>
        <v>0.0</v>
      </c>
      <c r="D30" t="n" s="5">
        <f>1581.08</f>
        <v>0.0</v>
      </c>
      <c r="E30" t="n" s="5">
        <f>927.89</f>
        <v>0.0</v>
      </c>
      <c r="F30" t="n" s="5">
        <f>897.18</f>
        <v>0.0</v>
      </c>
      <c r="G30" t="n" s="5">
        <f>927.24</f>
        <v>0.0</v>
      </c>
      <c r="H30" t="n" s="5">
        <f>899.98</f>
        <v>0.0</v>
      </c>
      <c r="I30" t="n" s="5">
        <f>200.00</f>
        <v>0.0</v>
      </c>
      <c r="J30" t="n" s="5">
        <f>(((((((B30)+(C30))+(D30))+(E30))+(F30))+(G30))+(H30))+(I30)</f>
        <v>0.0</v>
      </c>
    </row>
    <row r="31">
      <c r="A31" t="s" s="3">
        <v>33</v>
      </c>
      <c r="B31" s="4"/>
      <c r="C31" s="4"/>
      <c r="D31" s="4"/>
      <c r="E31" s="4"/>
      <c r="F31" s="4"/>
      <c r="G31" s="4"/>
      <c r="H31" s="4"/>
      <c r="I31" s="4"/>
      <c r="J31" t="n" s="5">
        <f>(((((((B31)+(C31))+(D31))+(E31))+(F31))+(G31))+(H31))+(I31)</f>
        <v>0.0</v>
      </c>
    </row>
    <row r="32">
      <c r="A32" t="s" s="3">
        <v>34</v>
      </c>
      <c r="B32" s="4"/>
      <c r="C32" s="4"/>
      <c r="D32" t="n" s="5">
        <f>79.70</f>
        <v>0.0</v>
      </c>
      <c r="E32" t="n" s="5">
        <f>81.86</f>
        <v>0.0</v>
      </c>
      <c r="F32" s="4"/>
      <c r="G32" s="4"/>
      <c r="H32" s="4"/>
      <c r="I32" s="4"/>
      <c r="J32" t="n" s="5">
        <f>(((((((B32)+(C32))+(D32))+(E32))+(F32))+(G32))+(H32))+(I32)</f>
        <v>0.0</v>
      </c>
    </row>
    <row r="33">
      <c r="A33" t="s" s="3">
        <v>35</v>
      </c>
      <c r="B33" t="n" s="6">
        <f>(B31)+(B32)</f>
        <v>0.0</v>
      </c>
      <c r="C33" t="n" s="6">
        <f>(C31)+(C32)</f>
        <v>0.0</v>
      </c>
      <c r="D33" t="n" s="6">
        <f>(D31)+(D32)</f>
        <v>0.0</v>
      </c>
      <c r="E33" t="n" s="6">
        <f>(E31)+(E32)</f>
        <v>0.0</v>
      </c>
      <c r="F33" t="n" s="6">
        <f>(F31)+(F32)</f>
        <v>0.0</v>
      </c>
      <c r="G33" t="n" s="6">
        <f>(G31)+(G32)</f>
        <v>0.0</v>
      </c>
      <c r="H33" t="n" s="6">
        <f>(H31)+(H32)</f>
        <v>0.0</v>
      </c>
      <c r="I33" t="n" s="6">
        <f>(I31)+(I32)</f>
        <v>0.0</v>
      </c>
      <c r="J33" t="n" s="6">
        <f>(((((((B33)+(C33))+(D33))+(E33))+(F33))+(G33))+(H33))+(I33)</f>
        <v>0.0</v>
      </c>
    </row>
    <row r="34">
      <c r="A34" t="s" s="3">
        <v>36</v>
      </c>
      <c r="B34" t="n" s="5">
        <f>4.96</f>
        <v>0.0</v>
      </c>
      <c r="C34" t="n" s="5">
        <f>4.64</f>
        <v>0.0</v>
      </c>
      <c r="D34" t="n" s="5">
        <f>12.27</f>
        <v>0.0</v>
      </c>
      <c r="E34" t="n" s="5">
        <f>7.96</f>
        <v>0.0</v>
      </c>
      <c r="F34" t="n" s="5">
        <f>195.64</f>
        <v>0.0</v>
      </c>
      <c r="G34" t="n" s="5">
        <f>5.11</f>
        <v>0.0</v>
      </c>
      <c r="H34" t="n" s="5">
        <f>14.01</f>
        <v>0.0</v>
      </c>
      <c r="I34" t="n" s="5">
        <f>7.12</f>
        <v>0.0</v>
      </c>
      <c r="J34" t="n" s="5">
        <f>(((((((B34)+(C34))+(D34))+(E34))+(F34))+(G34))+(H34))+(I34)</f>
        <v>0.0</v>
      </c>
    </row>
    <row r="35">
      <c r="A35" t="s" s="3">
        <v>37</v>
      </c>
      <c r="B35" s="4"/>
      <c r="C35" t="n" s="5">
        <f>0.76</f>
        <v>0.0</v>
      </c>
      <c r="D35" t="n" s="5">
        <f>0.77</f>
        <v>0.0</v>
      </c>
      <c r="E35" t="n" s="5">
        <f>0.76</f>
        <v>0.0</v>
      </c>
      <c r="F35" t="n" s="5">
        <f>2.10</f>
        <v>0.0</v>
      </c>
      <c r="G35" t="n" s="5">
        <f>8.44</f>
        <v>0.0</v>
      </c>
      <c r="H35" t="n" s="5">
        <f>9.01</f>
        <v>0.0</v>
      </c>
      <c r="I35" t="n" s="5">
        <f>8.90</f>
        <v>0.0</v>
      </c>
      <c r="J35" t="n" s="5">
        <f>(((((((B35)+(C35))+(D35))+(E35))+(F35))+(G35))+(H35))+(I35)</f>
        <v>0.0</v>
      </c>
    </row>
    <row r="36">
      <c r="A36" t="s" s="3">
        <v>38</v>
      </c>
      <c r="B36" s="4"/>
      <c r="C36" s="4"/>
      <c r="D36" s="4"/>
      <c r="E36" s="4"/>
      <c r="F36" s="4"/>
      <c r="G36" t="n" s="5">
        <f>2.64</f>
        <v>0.0</v>
      </c>
      <c r="H36" t="n" s="5">
        <f>1.50</f>
        <v>0.0</v>
      </c>
      <c r="I36" s="4"/>
      <c r="J36" t="n" s="5">
        <f>(((((((B36)+(C36))+(D36))+(E36))+(F36))+(G36))+(H36))+(I36)</f>
        <v>0.0</v>
      </c>
    </row>
    <row r="37">
      <c r="A37" t="s" s="3">
        <v>39</v>
      </c>
      <c r="B37" t="n" s="5">
        <f>941.71</f>
        <v>0.0</v>
      </c>
      <c r="C37" t="n" s="5">
        <f>946.35</f>
        <v>0.0</v>
      </c>
      <c r="D37" s="4"/>
      <c r="E37" s="4"/>
      <c r="F37" s="4"/>
      <c r="G37" s="4"/>
      <c r="H37" s="4"/>
      <c r="I37" s="4"/>
      <c r="J37" t="n" s="5">
        <f>(((((((B37)+(C37))+(D37))+(E37))+(F37))+(G37))+(H37))+(I37)</f>
        <v>0.0</v>
      </c>
    </row>
    <row r="38">
      <c r="A38" t="s" s="3">
        <v>40</v>
      </c>
      <c r="B38" t="n" s="5">
        <f>387.32</f>
        <v>0.0</v>
      </c>
      <c r="C38" t="n" s="5">
        <f>390.10</f>
        <v>0.0</v>
      </c>
      <c r="D38" t="n" s="5">
        <f>300.13</f>
        <v>0.0</v>
      </c>
      <c r="E38" t="n" s="5">
        <f>313.46</f>
        <v>0.0</v>
      </c>
      <c r="F38" t="n" s="5">
        <f>394.28</f>
        <v>0.0</v>
      </c>
      <c r="G38" t="n" s="5">
        <f>394.06</f>
        <v>0.0</v>
      </c>
      <c r="H38" t="n" s="5">
        <f>1159.71</f>
        <v>0.0</v>
      </c>
      <c r="I38" t="n" s="5">
        <f>83.61</f>
        <v>0.0</v>
      </c>
      <c r="J38" t="n" s="5">
        <f>(((((((B38)+(C38))+(D38))+(E38))+(F38))+(G38))+(H38))+(I38)</f>
        <v>0.0</v>
      </c>
    </row>
    <row r="39">
      <c r="A39" t="s" s="3">
        <v>41</v>
      </c>
      <c r="B39" t="n" s="5">
        <f>0.77</f>
        <v>0.0</v>
      </c>
      <c r="C39" s="4"/>
      <c r="D39" s="4"/>
      <c r="E39" s="4"/>
      <c r="F39" s="4"/>
      <c r="G39" s="4"/>
      <c r="H39" s="4"/>
      <c r="I39" s="4"/>
      <c r="J39" t="n" s="5">
        <f>(((((((B39)+(C39))+(D39))+(E39))+(F39))+(G39))+(H39))+(I39)</f>
        <v>0.0</v>
      </c>
    </row>
    <row r="40">
      <c r="A40" t="s" s="3">
        <v>42</v>
      </c>
      <c r="B40" t="n" s="6">
        <f>(((((((B30)+(B33))+(B34))+(B35))+(B36))+(B37))+(B38))+(B39)</f>
        <v>0.0</v>
      </c>
      <c r="C40" t="n" s="6">
        <f>(((((((C30)+(C33))+(C34))+(C35))+(C36))+(C37))+(C38))+(C39)</f>
        <v>0.0</v>
      </c>
      <c r="D40" t="n" s="6">
        <f>(((((((D30)+(D33))+(D34))+(D35))+(D36))+(D37))+(D38))+(D39)</f>
        <v>0.0</v>
      </c>
      <c r="E40" t="n" s="6">
        <f>(((((((E30)+(E33))+(E34))+(E35))+(E36))+(E37))+(E38))+(E39)</f>
        <v>0.0</v>
      </c>
      <c r="F40" t="n" s="6">
        <f>(((((((F30)+(F33))+(F34))+(F35))+(F36))+(F37))+(F38))+(F39)</f>
        <v>0.0</v>
      </c>
      <c r="G40" t="n" s="6">
        <f>(((((((G30)+(G33))+(G34))+(G35))+(G36))+(G37))+(G38))+(G39)</f>
        <v>0.0</v>
      </c>
      <c r="H40" t="n" s="6">
        <f>(((((((H30)+(H33))+(H34))+(H35))+(H36))+(H37))+(H38))+(H39)</f>
        <v>0.0</v>
      </c>
      <c r="I40" t="n" s="6">
        <f>(((((((I30)+(I33))+(I34))+(I35))+(I36))+(I37))+(I38))+(I39)</f>
        <v>0.0</v>
      </c>
      <c r="J40" t="n" s="6">
        <f>(((((((B40)+(C40))+(D40))+(E40))+(F40))+(G40))+(H40))+(I40)</f>
        <v>0.0</v>
      </c>
    </row>
    <row r="41">
      <c r="A41" t="s" s="3">
        <v>43</v>
      </c>
      <c r="B41" t="n" s="6">
        <f>(B28)-(B40)</f>
        <v>0.0</v>
      </c>
      <c r="C41" t="n" s="6">
        <f>(C28)-(C40)</f>
        <v>0.0</v>
      </c>
      <c r="D41" t="n" s="6">
        <f>(D28)-(D40)</f>
        <v>0.0</v>
      </c>
      <c r="E41" t="n" s="6">
        <f>(E28)-(E40)</f>
        <v>0.0</v>
      </c>
      <c r="F41" t="n" s="6">
        <f>(F28)-(F40)</f>
        <v>0.0</v>
      </c>
      <c r="G41" t="n" s="6">
        <f>(G28)-(G40)</f>
        <v>0.0</v>
      </c>
      <c r="H41" t="n" s="6">
        <f>(H28)-(H40)</f>
        <v>0.0</v>
      </c>
      <c r="I41" t="n" s="6">
        <f>(I28)-(I40)</f>
        <v>0.0</v>
      </c>
      <c r="J41" t="n" s="6">
        <f>(((((((B41)+(C41))+(D41))+(E41))+(F41))+(G41))+(H41))+(I41)</f>
        <v>0.0</v>
      </c>
    </row>
    <row r="42">
      <c r="A42" t="s" s="3">
        <v>44</v>
      </c>
      <c r="B42" s="4"/>
      <c r="C42" s="4"/>
      <c r="D42" s="4"/>
      <c r="E42" s="4"/>
      <c r="F42" s="4"/>
      <c r="G42" s="4"/>
      <c r="H42" s="4"/>
      <c r="I42" s="4"/>
      <c r="J42" s="4"/>
    </row>
    <row r="43">
      <c r="A43" t="s" s="3">
        <v>45</v>
      </c>
      <c r="B43" s="4"/>
      <c r="C43" s="4"/>
      <c r="D43" s="4"/>
      <c r="E43" s="4"/>
      <c r="F43" t="n" s="5">
        <f>87.13</f>
        <v>0.0</v>
      </c>
      <c r="G43" s="4"/>
      <c r="H43" s="4"/>
      <c r="I43" s="4"/>
      <c r="J43" t="n" s="5">
        <f>(((((((B43)+(C43))+(D43))+(E43))+(F43))+(G43))+(H43))+(I43)</f>
        <v>0.0</v>
      </c>
    </row>
    <row r="44">
      <c r="A44" t="s" s="3">
        <v>46</v>
      </c>
      <c r="B44" t="n" s="5">
        <f>0.71</f>
        <v>0.0</v>
      </c>
      <c r="C44" t="n" s="5">
        <f>0.48</f>
        <v>0.0</v>
      </c>
      <c r="D44" t="n" s="5">
        <f>0.48</f>
        <v>0.0</v>
      </c>
      <c r="E44" t="n" s="5">
        <f>0.10</f>
        <v>0.0</v>
      </c>
      <c r="F44" t="n" s="5">
        <f>0.10</f>
        <v>0.0</v>
      </c>
      <c r="G44" t="n" s="5">
        <f>0.09</f>
        <v>0.0</v>
      </c>
      <c r="H44" t="n" s="5">
        <f>0.09</f>
        <v>0.0</v>
      </c>
      <c r="I44" t="n" s="5">
        <f>0.09</f>
        <v>0.0</v>
      </c>
      <c r="J44" t="n" s="5">
        <f>(((((((B44)+(C44))+(D44))+(E44))+(F44))+(G44))+(H44))+(I44)</f>
        <v>0.0</v>
      </c>
    </row>
    <row r="45">
      <c r="A45" t="s" s="3">
        <v>47</v>
      </c>
      <c r="B45" t="n" s="6">
        <f>(B43)+(B44)</f>
        <v>0.0</v>
      </c>
      <c r="C45" t="n" s="6">
        <f>(C43)+(C44)</f>
        <v>0.0</v>
      </c>
      <c r="D45" t="n" s="6">
        <f>(D43)+(D44)</f>
        <v>0.0</v>
      </c>
      <c r="E45" t="n" s="6">
        <f>(E43)+(E44)</f>
        <v>0.0</v>
      </c>
      <c r="F45" t="n" s="6">
        <f>(F43)+(F44)</f>
        <v>0.0</v>
      </c>
      <c r="G45" t="n" s="6">
        <f>(G43)+(G44)</f>
        <v>0.0</v>
      </c>
      <c r="H45" t="n" s="6">
        <f>(H43)+(H44)</f>
        <v>0.0</v>
      </c>
      <c r="I45" t="n" s="6">
        <f>(I43)+(I44)</f>
        <v>0.0</v>
      </c>
      <c r="J45" t="n" s="6">
        <f>(((((((B45)+(C45))+(D45))+(E45))+(F45))+(G45))+(H45))+(I45)</f>
        <v>0.0</v>
      </c>
    </row>
    <row r="46">
      <c r="A46" t="s" s="3">
        <v>48</v>
      </c>
      <c r="B46" s="4"/>
      <c r="C46" s="4"/>
      <c r="D46" s="4"/>
      <c r="E46" s="4"/>
      <c r="F46" s="4"/>
      <c r="G46" s="4"/>
      <c r="H46" s="4"/>
      <c r="I46" s="4"/>
      <c r="J46" s="4"/>
    </row>
    <row r="47">
      <c r="A47" t="s" s="3">
        <v>49</v>
      </c>
      <c r="B47" t="n" s="5">
        <f>0.00</f>
        <v>0.0</v>
      </c>
      <c r="C47" t="n" s="5">
        <f>0.00</f>
        <v>0.0</v>
      </c>
      <c r="D47" t="n" s="5">
        <f>0.00</f>
        <v>0.0</v>
      </c>
      <c r="E47" t="n" s="5">
        <f>0.00</f>
        <v>0.0</v>
      </c>
      <c r="F47" t="n" s="5">
        <f>0.00</f>
        <v>0.0</v>
      </c>
      <c r="G47" t="n" s="5">
        <f>0.00</f>
        <v>0.0</v>
      </c>
      <c r="H47" t="n" s="5">
        <f>0.00</f>
        <v>0.0</v>
      </c>
      <c r="I47" t="n" s="5">
        <f>0.00</f>
        <v>0.0</v>
      </c>
      <c r="J47" t="n" s="5">
        <f>(((((((B47)+(C47))+(D47))+(E47))+(F47))+(G47))+(H47))+(I47)</f>
        <v>0.0</v>
      </c>
    </row>
    <row r="48">
      <c r="A48" t="s" s="3">
        <v>50</v>
      </c>
      <c r="B48" s="4"/>
      <c r="C48" t="n" s="5">
        <f>171.21</f>
        <v>0.0</v>
      </c>
      <c r="D48" s="4"/>
      <c r="E48" s="4"/>
      <c r="F48" s="4"/>
      <c r="G48" s="4"/>
      <c r="H48" s="4"/>
      <c r="I48" s="4"/>
      <c r="J48" t="n" s="5">
        <f>(((((((B48)+(C48))+(D48))+(E48))+(F48))+(G48))+(H48))+(I48)</f>
        <v>0.0</v>
      </c>
    </row>
    <row r="49">
      <c r="A49" t="s" s="3">
        <v>51</v>
      </c>
      <c r="B49" t="n" s="6">
        <f>(B47)+(B48)</f>
        <v>0.0</v>
      </c>
      <c r="C49" t="n" s="6">
        <f>(C47)+(C48)</f>
        <v>0.0</v>
      </c>
      <c r="D49" t="n" s="6">
        <f>(D47)+(D48)</f>
        <v>0.0</v>
      </c>
      <c r="E49" t="n" s="6">
        <f>(E47)+(E48)</f>
        <v>0.0</v>
      </c>
      <c r="F49" t="n" s="6">
        <f>(F47)+(F48)</f>
        <v>0.0</v>
      </c>
      <c r="G49" t="n" s="6">
        <f>(G47)+(G48)</f>
        <v>0.0</v>
      </c>
      <c r="H49" t="n" s="6">
        <f>(H47)+(H48)</f>
        <v>0.0</v>
      </c>
      <c r="I49" t="n" s="6">
        <f>(I47)+(I48)</f>
        <v>0.0</v>
      </c>
      <c r="J49" t="n" s="6">
        <f>(((((((B49)+(C49))+(D49))+(E49))+(F49))+(G49))+(H49))+(I49)</f>
        <v>0.0</v>
      </c>
    </row>
    <row r="50">
      <c r="A50" t="s" s="3">
        <v>52</v>
      </c>
      <c r="B50" t="n" s="6">
        <f>(B45)-(B49)</f>
        <v>0.0</v>
      </c>
      <c r="C50" t="n" s="6">
        <f>(C45)-(C49)</f>
        <v>0.0</v>
      </c>
      <c r="D50" t="n" s="6">
        <f>(D45)-(D49)</f>
        <v>0.0</v>
      </c>
      <c r="E50" t="n" s="6">
        <f>(E45)-(E49)</f>
        <v>0.0</v>
      </c>
      <c r="F50" t="n" s="6">
        <f>(F45)-(F49)</f>
        <v>0.0</v>
      </c>
      <c r="G50" t="n" s="6">
        <f>(G45)-(G49)</f>
        <v>0.0</v>
      </c>
      <c r="H50" t="n" s="6">
        <f>(H45)-(H49)</f>
        <v>0.0</v>
      </c>
      <c r="I50" t="n" s="6">
        <f>(I45)-(I49)</f>
        <v>0.0</v>
      </c>
      <c r="J50" t="n" s="6">
        <f>(((((((B50)+(C50))+(D50))+(E50))+(F50))+(G50))+(H50))+(I50)</f>
        <v>0.0</v>
      </c>
    </row>
    <row r="51">
      <c r="A51" t="s" s="3">
        <v>53</v>
      </c>
      <c r="B51" t="n" s="7">
        <f>(B41)+(B50)</f>
        <v>0.0</v>
      </c>
      <c r="C51" t="n" s="7">
        <f>(C41)+(C50)</f>
        <v>0.0</v>
      </c>
      <c r="D51" t="n" s="7">
        <f>(D41)+(D50)</f>
        <v>0.0</v>
      </c>
      <c r="E51" t="n" s="7">
        <f>(E41)+(E50)</f>
        <v>0.0</v>
      </c>
      <c r="F51" t="n" s="7">
        <f>(F41)+(F50)</f>
        <v>0.0</v>
      </c>
      <c r="G51" t="n" s="7">
        <f>(G41)+(G50)</f>
        <v>0.0</v>
      </c>
      <c r="H51" t="n" s="7">
        <f>(H41)+(H50)</f>
        <v>0.0</v>
      </c>
      <c r="I51" t="n" s="7">
        <f>(I41)+(I50)</f>
        <v>0.0</v>
      </c>
      <c r="J51" t="n" s="7">
        <f>(((((((B51)+(C51))+(D51))+(E51))+(F51))+(G51))+(H51))+(I51)</f>
        <v>0.0</v>
      </c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</row>
    <row r="55">
      <c r="A55" s="8" t="s">
        <v>54</v>
      </c>
      <c r="B55"/>
      <c r="C55"/>
      <c r="D55"/>
      <c r="E55"/>
      <c r="F55"/>
      <c r="G55"/>
      <c r="H55"/>
      <c r="I55"/>
      <c r="J55"/>
    </row>
  </sheetData>
  <mergeCells count="4">
    <mergeCell ref="A55:J55"/>
    <mergeCell ref="A1:J1"/>
    <mergeCell ref="A2:J2"/>
    <mergeCell ref="A3:J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2024-08-08T14:41:50Z</dcterms:created>
  <dc:creator>Apache POI</dc:creator>
</cp:coreProperties>
</file>