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worksheets/sheet8.xml" ContentType="application/vnd.openxmlformats-officedocument.spreadsheetml.worksheet+xml"/>
  <Override PartName="/xl/drawings/drawing36.xml" ContentType="application/vnd.openxmlformats-officedocument.drawing+xml"/>
  <Override PartName="/xl/drawings/drawing83.xml" ContentType="application/vnd.openxmlformats-officedocument.drawingml.chartshapes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43.xml" ContentType="application/vnd.openxmlformats-officedocument.drawing+xml"/>
  <Override PartName="/xl/drawings/drawing154.xml" ContentType="application/vnd.openxmlformats-officedocument.drawing+xml"/>
  <Override PartName="/xl/drawings/drawing1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08.xml" ContentType="application/vnd.openxmlformats-officedocument.drawing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1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drawings/drawing99.xml" ContentType="application/vnd.openxmlformats-officedocument.drawing+xml"/>
  <Override PartName="/xl/charts/chart60.xml" ContentType="application/vnd.openxmlformats-officedocument.drawingml.chart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84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159.xml" ContentType="application/vnd.openxmlformats-officedocument.drawingml.chartshapes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ml.chartshapes+xml"/>
  <Override PartName="/xl/charts/chart65.xml" ContentType="application/vnd.openxmlformats-officedocument.drawingml.chart+xml"/>
  <Override PartName="/xl/drawings/drawing151.xml" ContentType="application/vnd.openxmlformats-officedocument.drawingml.chartshapes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+xml"/>
  <Override PartName="/xl/chartsheets/sheet12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+xml"/>
  <Override PartName="/xl/charts/chart62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ml.chartshapes+xml"/>
  <Override PartName="/xl/charts/chart67.xml" ContentType="application/vnd.openxmlformats-officedocument.drawingml.chart+xml"/>
  <Override PartName="/xl/drawings/drawing153.xml" ContentType="application/vnd.openxmlformats-officedocument.drawingml.chartshapes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ml.chartshapes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ml.chartshapes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ml.chartshapes+xml"/>
  <Override PartName="/xl/charts/chart61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ml.chartshapes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ml.chartshapes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47.xml" ContentType="application/vnd.openxmlformats-officedocument.drawingml.chartshapes+xml"/>
  <Override PartName="/xl/drawings/drawing9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7400" windowHeight="8565" activeTab="2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57-158-159 ISO 6 0.5-um TP" sheetId="53" r:id="rId9"/>
    <sheet name="157-158-159 ISO 6 5.0-um TP" sheetId="80" r:id="rId10"/>
    <sheet name="157-158-159 ISO 7 0.5-um TP" sheetId="52" r:id="rId11"/>
    <sheet name="157-158-159 ISO 7 5.0-um TP" sheetId="79" r:id="rId12"/>
    <sheet name="153H 0.5-um TP" sheetId="51" r:id="rId13"/>
    <sheet name="153H 5.0-um TP" sheetId="78" r:id="rId14"/>
    <sheet name="153-154 0.5-um TP" sheetId="50" r:id="rId15"/>
    <sheet name="153-154 5.0-um TP" sheetId="77" r:id="rId16"/>
    <sheet name="152-156 0.5-um TP" sheetId="49" r:id="rId17"/>
    <sheet name="152-156 5.0-um TP" sheetId="76" r:id="rId18"/>
    <sheet name="133H 0.5-um TP" sheetId="48" r:id="rId19"/>
    <sheet name="133H 5.0-um TP" sheetId="75" r:id="rId20"/>
    <sheet name="132-133 0.5-um TP" sheetId="47" r:id="rId21"/>
    <sheet name="132-133 5.0-um TP" sheetId="74" r:id="rId22"/>
    <sheet name="131H 0.5-um TP" sheetId="43" r:id="rId23"/>
    <sheet name="131H 5.0-um TP" sheetId="73" r:id="rId24"/>
    <sheet name="130-131 0.5-um TP" sheetId="42" r:id="rId25"/>
    <sheet name="130-131 5.0-um TP" sheetId="72" r:id="rId26"/>
    <sheet name="127H 0.5-um TP" sheetId="71" r:id="rId27"/>
    <sheet name="127H 5.0-um TP" sheetId="40" r:id="rId28"/>
    <sheet name="126-127 0.5-um TP" sheetId="39" r:id="rId29"/>
    <sheet name="126-127 5.0-um TP" sheetId="70" r:id="rId30"/>
    <sheet name="147B-162-163 0.5-um TP" sheetId="38" r:id="rId31"/>
    <sheet name="147B-162-163 5.0-um TP" sheetId="69" r:id="rId32"/>
    <sheet name="160-161 0.5-um TP" sheetId="37" r:id="rId33"/>
    <sheet name="160-161 5.0-um TP" sheetId="68" r:id="rId34"/>
    <sheet name="141T 0.5-um TP" sheetId="36" r:id="rId35"/>
    <sheet name="141T 5.0-um TP" sheetId="67" r:id="rId36"/>
    <sheet name="141 0.5-um TP" sheetId="35" r:id="rId37"/>
    <sheet name="141 5.0-um TP" sheetId="66" r:id="rId38"/>
    <sheet name="140-150-151 0.5-um TP" sheetId="29" r:id="rId39"/>
    <sheet name="140-150-151 5.0-um TP" sheetId="58" r:id="rId40"/>
    <sheet name="136-137 0.5-um TP" sheetId="28" r:id="rId41"/>
    <sheet name="136-137 5.0-um TP" sheetId="59" r:id="rId42"/>
    <sheet name="135H 0.5-um TP" sheetId="31" r:id="rId43"/>
    <sheet name="135H 5.0-um TP" sheetId="65" r:id="rId44"/>
    <sheet name="134-135 0.5-um TP" sheetId="30" r:id="rId45"/>
    <sheet name="134-135 5.0-um TP" sheetId="64" r:id="rId46"/>
    <sheet name="129H 0.5-um" sheetId="61" r:id="rId47"/>
    <sheet name="129H 5.0-um" sheetId="62" r:id="rId48"/>
    <sheet name="128-129 0.5-um TP" sheetId="26" r:id="rId49"/>
    <sheet name="128-129 5.0-um TP" sheetId="60" r:id="rId50"/>
    <sheet name="119-138-139 0.5-um TP" sheetId="27" r:id="rId51"/>
    <sheet name="119-138-139 5.0-um TP" sheetId="63" r:id="rId52"/>
    <sheet name="Start of AV Graphs -----&gt;" sheetId="87" r:id="rId53"/>
    <sheet name="143-144-145 ISO 6 AV" sheetId="103" r:id="rId54"/>
    <sheet name="143-144-145 ISO 7 AV" sheetId="102" r:id="rId55"/>
    <sheet name="157-158-159 ISO 6 AV" sheetId="99" r:id="rId56"/>
    <sheet name="157-158-159 ISO 7 AV" sheetId="98" r:id="rId57"/>
    <sheet name="153H AV" sheetId="97" r:id="rId58"/>
    <sheet name="153-154 AV" sheetId="96" r:id="rId59"/>
    <sheet name="152-156 AV" sheetId="95" r:id="rId60"/>
    <sheet name="133H AV" sheetId="94" r:id="rId61"/>
    <sheet name="132-133 AV" sheetId="93" r:id="rId62"/>
    <sheet name="131H AV" sheetId="92" r:id="rId63"/>
    <sheet name="130-131 AV" sheetId="90" r:id="rId64"/>
    <sheet name="127H AV" sheetId="89" r:id="rId65"/>
    <sheet name="126-127 AV" sheetId="88" r:id="rId66"/>
    <sheet name="162-163-147B AV" sheetId="25" r:id="rId67"/>
    <sheet name="160-161 AV" sheetId="24" r:id="rId68"/>
    <sheet name="141 AV" sheetId="23" r:id="rId69"/>
    <sheet name="140-150-151 AV" sheetId="22" r:id="rId70"/>
    <sheet name="136-137 AV" sheetId="21" r:id="rId71"/>
    <sheet name="135H AV" sheetId="20" r:id="rId72"/>
    <sheet name="134-135 AV" sheetId="19" r:id="rId73"/>
    <sheet name="129H AV" sheetId="18" r:id="rId74"/>
    <sheet name="128-129 AV" sheetId="17" r:id="rId75"/>
    <sheet name="119-138-139 AV" sheetId="16" r:id="rId76"/>
    <sheet name="Start of SV Graphs -----&gt;" sheetId="86" r:id="rId77"/>
    <sheet name="143-144-145 ISO 7 SV" sheetId="129" r:id="rId78"/>
    <sheet name="143-144-145 ISO 7 FV" sheetId="130" r:id="rId79"/>
    <sheet name="143-144-145 ISO 6 SV" sheetId="128" r:id="rId80"/>
    <sheet name="157-158-159 ISO 6 SV" sheetId="124" r:id="rId81"/>
    <sheet name="157-158-159 ISO 7 FV" sheetId="123" r:id="rId82"/>
    <sheet name="157-158-159 ISO 7 SV" sheetId="122" r:id="rId83"/>
    <sheet name="157-158-159 ISO 8 SV" sheetId="125" r:id="rId84"/>
    <sheet name="153H SV" sheetId="121" r:id="rId85"/>
    <sheet name="153-154 FV" sheetId="120" r:id="rId86"/>
    <sheet name="153-154 SV" sheetId="119" r:id="rId87"/>
    <sheet name="152-156 FV" sheetId="117" r:id="rId88"/>
    <sheet name="152-156 SV" sheetId="116" r:id="rId89"/>
    <sheet name="133L SV" sheetId="115" r:id="rId90"/>
    <sheet name="132-133 FV" sheetId="114" r:id="rId91"/>
    <sheet name="132-133 SV" sheetId="113" r:id="rId92"/>
    <sheet name="131H SV" sheetId="111" r:id="rId93"/>
    <sheet name="130-131 FV" sheetId="110" r:id="rId94"/>
    <sheet name="130-131 SV" sheetId="109" r:id="rId95"/>
    <sheet name="127L SV" sheetId="106" r:id="rId96"/>
    <sheet name="126-127 FV" sheetId="105" r:id="rId97"/>
    <sheet name="126-127 SV" sheetId="104" r:id="rId98"/>
    <sheet name="162-163-147B SFV" sheetId="13" r:id="rId99"/>
    <sheet name="160-161SFV" sheetId="12" r:id="rId100"/>
    <sheet name="141 SFV" sheetId="11" r:id="rId101"/>
    <sheet name="140-150-151 SFV" sheetId="10" r:id="rId102"/>
    <sheet name="136-137 SFV" sheetId="9" r:id="rId103"/>
    <sheet name="135L SFV" sheetId="14" r:id="rId104"/>
    <sheet name="134-135 SFV" sheetId="8" r:id="rId105"/>
    <sheet name="129L SFV" sheetId="15" r:id="rId106"/>
    <sheet name="128-129 SFV" sheetId="7" r:id="rId107"/>
    <sheet name="119-138-139 SFV" sheetId="4" r:id="rId108"/>
    <sheet name="Chart1" sheetId="5" r:id="rId109"/>
    <sheet name="Sheet1" sheetId="6" r:id="rId110"/>
    <sheet name="ACT Area 1 Summary" sheetId="146" r:id="rId111"/>
    <sheet name="ACT Area 2 Summary" sheetId="142" r:id="rId112"/>
    <sheet name="ACT Area 3 Summary" sheetId="138" r:id="rId113"/>
    <sheet name="ACT Area 4 Summary" sheetId="145" r:id="rId114"/>
    <sheet name="ACT Area 5 Summary" sheetId="144" r:id="rId115"/>
    <sheet name="ACT Area 6 Summary" sheetId="134" r:id="rId116"/>
    <sheet name="ACT Area 7 Summary" sheetId="137" r:id="rId117"/>
    <sheet name="ACT Area 8 Summary" sheetId="136" r:id="rId118"/>
    <sheet name="ACT Area 9 Summary" sheetId="135" r:id="rId119"/>
    <sheet name="ACT Area 10 Summary" sheetId="143" r:id="rId120"/>
    <sheet name="ACT Area 11 Summary" sheetId="141" r:id="rId121"/>
    <sheet name="ACT Area 12 Summary" sheetId="131" r:id="rId122"/>
    <sheet name="ACT Area 17 Summary" sheetId="133" r:id="rId123"/>
    <sheet name="ACT Area 18 Summary" sheetId="140" r:id="rId124"/>
    <sheet name="ACT Area 19 Summary" sheetId="139" r:id="rId125"/>
  </sheets>
  <calcPr calcId="125725"/>
</workbook>
</file>

<file path=xl/calcChain.xml><?xml version="1.0" encoding="utf-8"?>
<calcChain xmlns="http://schemas.openxmlformats.org/spreadsheetml/2006/main">
  <c r="T8" i="3"/>
  <c r="S8"/>
  <c r="R8"/>
  <c r="Q8"/>
  <c r="P8"/>
  <c r="O8"/>
  <c r="P214" i="2"/>
  <c r="P213"/>
  <c r="R899" i="3"/>
  <c r="R898"/>
  <c r="R897"/>
  <c r="R896"/>
  <c r="B907"/>
  <c r="B752"/>
  <c r="B703"/>
  <c r="B614"/>
  <c r="B554"/>
  <c r="B469"/>
  <c r="B384"/>
  <c r="B299"/>
  <c r="B253"/>
  <c r="B222"/>
  <c r="B190"/>
  <c r="B146"/>
  <c r="B112"/>
  <c r="C87"/>
  <c r="B87"/>
  <c r="B40"/>
  <c r="B409" i="2"/>
  <c r="B375"/>
  <c r="B356"/>
  <c r="B323"/>
  <c r="B292"/>
  <c r="B261"/>
  <c r="B230"/>
  <c r="B198"/>
  <c r="B180"/>
  <c r="B163"/>
  <c r="B145"/>
  <c r="B102"/>
  <c r="B70"/>
  <c r="B58"/>
  <c r="B40"/>
  <c r="C413" i="1"/>
  <c r="B413"/>
  <c r="C380"/>
  <c r="B380"/>
  <c r="C363"/>
  <c r="B363"/>
  <c r="C331"/>
  <c r="B331"/>
  <c r="C301"/>
  <c r="B301"/>
  <c r="C271"/>
  <c r="B271"/>
  <c r="C242"/>
  <c r="B242"/>
  <c r="B241"/>
  <c r="C241" s="1"/>
  <c r="C210"/>
  <c r="B210"/>
  <c r="C167"/>
  <c r="B167"/>
  <c r="C151"/>
  <c r="B151"/>
  <c r="C134"/>
  <c r="B134"/>
  <c r="C94"/>
  <c r="B94"/>
  <c r="C65"/>
  <c r="B65"/>
  <c r="C54"/>
  <c r="B54"/>
  <c r="C37"/>
  <c r="B37"/>
  <c r="E40" i="2" l="1"/>
  <c r="F40"/>
  <c r="G40"/>
  <c r="D40"/>
  <c r="H58"/>
  <c r="I58"/>
  <c r="J58"/>
  <c r="G58"/>
  <c r="H70"/>
  <c r="I70"/>
  <c r="J70"/>
  <c r="G70"/>
  <c r="E102"/>
  <c r="F102"/>
  <c r="G102"/>
  <c r="D102"/>
  <c r="D145"/>
  <c r="E145"/>
  <c r="F145"/>
  <c r="C145"/>
  <c r="G163"/>
  <c r="H163"/>
  <c r="I163"/>
  <c r="F163"/>
  <c r="G180"/>
  <c r="H180"/>
  <c r="I180"/>
  <c r="F180"/>
  <c r="F198"/>
  <c r="H198"/>
  <c r="I198"/>
  <c r="G198"/>
  <c r="H230"/>
  <c r="I230"/>
  <c r="J230"/>
  <c r="G230"/>
  <c r="H261"/>
  <c r="I261"/>
  <c r="J261"/>
  <c r="G261"/>
  <c r="H292"/>
  <c r="I292"/>
  <c r="J292"/>
  <c r="G292"/>
  <c r="F323"/>
  <c r="H323"/>
  <c r="I323"/>
  <c r="G323"/>
  <c r="H356"/>
  <c r="I356"/>
  <c r="J356"/>
  <c r="G356"/>
  <c r="G375"/>
  <c r="H375"/>
  <c r="I375"/>
  <c r="F375"/>
  <c r="I409"/>
  <c r="J409"/>
  <c r="K409"/>
  <c r="H409"/>
  <c r="I819" i="3"/>
  <c r="J819"/>
  <c r="K819"/>
  <c r="H819"/>
  <c r="L703"/>
  <c r="M703"/>
  <c r="N703"/>
  <c r="K703"/>
  <c r="K614"/>
  <c r="L614"/>
  <c r="M614"/>
  <c r="J614"/>
  <c r="H554"/>
  <c r="I554"/>
  <c r="J554"/>
  <c r="G554"/>
  <c r="H469"/>
  <c r="I469"/>
  <c r="J469"/>
  <c r="G469"/>
  <c r="H384"/>
  <c r="I384"/>
  <c r="J384"/>
  <c r="G384"/>
  <c r="J299"/>
  <c r="K299"/>
  <c r="L299"/>
  <c r="I299"/>
  <c r="M253"/>
  <c r="N253"/>
  <c r="O253"/>
  <c r="L253"/>
  <c r="I222"/>
  <c r="J222"/>
  <c r="K222"/>
  <c r="H222"/>
  <c r="H190"/>
  <c r="I190"/>
  <c r="J190"/>
  <c r="G190"/>
  <c r="H146"/>
  <c r="I146"/>
  <c r="J146"/>
  <c r="G146"/>
  <c r="H112"/>
  <c r="I112"/>
  <c r="J112"/>
  <c r="K112"/>
  <c r="G112"/>
  <c r="H87"/>
  <c r="I87"/>
  <c r="J87"/>
  <c r="K87"/>
  <c r="G87"/>
  <c r="H40"/>
  <c r="I40"/>
  <c r="J40"/>
  <c r="G40"/>
  <c r="A801"/>
  <c r="A802" s="1"/>
  <c r="A803" s="1"/>
  <c r="A810"/>
  <c r="A811" s="1"/>
  <c r="A812" s="1"/>
  <c r="A813" s="1"/>
  <c r="A815"/>
  <c r="A816" s="1"/>
  <c r="A817" s="1"/>
  <c r="A818" s="1"/>
  <c r="A776"/>
  <c r="A757"/>
  <c r="B819"/>
  <c r="A797" l="1"/>
  <c r="A798" s="1"/>
  <c r="A799" s="1"/>
  <c r="A792"/>
  <c r="A793" s="1"/>
  <c r="A794" s="1"/>
  <c r="A777"/>
  <c r="A778" s="1"/>
  <c r="A779" s="1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3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41"/>
  <c r="D11"/>
  <c r="C11"/>
  <c r="G10"/>
  <c r="F10"/>
  <c r="G9"/>
  <c r="F9"/>
  <c r="G8"/>
  <c r="F8"/>
  <c r="G7"/>
  <c r="F7"/>
  <c r="E11" i="140"/>
  <c r="D11"/>
  <c r="C11"/>
  <c r="G10"/>
  <c r="F10"/>
  <c r="G9"/>
  <c r="F9"/>
  <c r="G8"/>
  <c r="F8"/>
  <c r="G7"/>
  <c r="F7"/>
  <c r="E11" i="139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E11" i="137"/>
  <c r="D11"/>
  <c r="C11"/>
  <c r="G10"/>
  <c r="F10"/>
  <c r="G9"/>
  <c r="F9"/>
  <c r="G8"/>
  <c r="F8"/>
  <c r="G7"/>
  <c r="F7"/>
  <c r="E11" i="136"/>
  <c r="D11"/>
  <c r="C11"/>
  <c r="G10"/>
  <c r="F10"/>
  <c r="G9"/>
  <c r="F9"/>
  <c r="G8"/>
  <c r="F8"/>
  <c r="G7"/>
  <c r="F7"/>
  <c r="E11" i="135"/>
  <c r="D11"/>
  <c r="C11"/>
  <c r="G10"/>
  <c r="F10"/>
  <c r="G9"/>
  <c r="F9"/>
  <c r="G8"/>
  <c r="F8"/>
  <c r="G7"/>
  <c r="F7"/>
  <c r="E11" i="134"/>
  <c r="D11"/>
  <c r="C11"/>
  <c r="G10"/>
  <c r="F10"/>
  <c r="G9"/>
  <c r="F9"/>
  <c r="G8"/>
  <c r="F8"/>
  <c r="G7"/>
  <c r="F7"/>
  <c r="E11" i="133"/>
  <c r="D11"/>
  <c r="C11"/>
  <c r="G10"/>
  <c r="F10"/>
  <c r="G9"/>
  <c r="F9"/>
  <c r="G8"/>
  <c r="F8"/>
  <c r="G7"/>
  <c r="F7"/>
  <c r="E11" i="131"/>
  <c r="D11"/>
  <c r="C11"/>
  <c r="G10"/>
  <c r="F10"/>
  <c r="G9"/>
  <c r="F9"/>
  <c r="G8"/>
  <c r="F8"/>
  <c r="G7"/>
  <c r="F7"/>
  <c r="F11" i="137" l="1"/>
  <c r="G11" i="146"/>
  <c r="F11"/>
  <c r="F11" i="145"/>
  <c r="G11"/>
  <c r="F11" i="144"/>
  <c r="G11"/>
  <c r="F11" i="143"/>
  <c r="G11"/>
  <c r="F11" i="142"/>
  <c r="F11" i="141"/>
  <c r="G11" i="142"/>
  <c r="G11" i="141"/>
  <c r="F11" i="140"/>
  <c r="G11"/>
  <c r="G11" i="139"/>
  <c r="F11"/>
  <c r="F11" i="138"/>
  <c r="G11"/>
  <c r="G11" i="137"/>
  <c r="F11" i="136"/>
  <c r="G11"/>
  <c r="F11" i="131"/>
  <c r="G11"/>
  <c r="F11" i="134"/>
  <c r="G11"/>
  <c r="G11" i="133"/>
  <c r="F11"/>
  <c r="G11" i="135"/>
  <c r="F11"/>
</calcChain>
</file>

<file path=xl/sharedStrings.xml><?xml version="1.0" encoding="utf-8"?>
<sst xmlns="http://schemas.openxmlformats.org/spreadsheetml/2006/main" count="2962" uniqueCount="312">
  <si>
    <t>Date</t>
  </si>
  <si>
    <t>A1 0.5</t>
  </si>
  <si>
    <t>A1 5.0</t>
  </si>
  <si>
    <t>A2 0.5</t>
  </si>
  <si>
    <t>A2 5.0</t>
  </si>
  <si>
    <t>Lot #</t>
  </si>
  <si>
    <t>AL/ACT #</t>
  </si>
  <si>
    <t>QC SSN</t>
  </si>
  <si>
    <t>Comments</t>
  </si>
  <si>
    <t>A3 0.5</t>
  </si>
  <si>
    <t>A3 5.0</t>
  </si>
  <si>
    <t>RM 152/156</t>
  </si>
  <si>
    <t>RM 160/161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</si>
  <si>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</si>
  <si>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</si>
  <si>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</si>
  <si>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</si>
  <si>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</si>
  <si>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</si>
  <si>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</si>
  <si>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</si>
  <si>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</si>
  <si>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</si>
  <si>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</si>
  <si>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</si>
  <si>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</si>
  <si>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</si>
  <si>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</si>
  <si>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</si>
  <si>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</si>
  <si>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</si>
  <si>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</si>
  <si>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</si>
  <si>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</si>
  <si>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</si>
  <si>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</si>
  <si>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</si>
  <si>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136/137</t>
  </si>
  <si>
    <t>ISO 8</t>
  </si>
  <si>
    <t>F2</t>
  </si>
  <si>
    <t>RM 162/163/147B</t>
  </si>
  <si>
    <t>ISO 7</t>
  </si>
  <si>
    <t>RM 157/158/159</t>
  </si>
  <si>
    <t>Aseptic Core</t>
  </si>
  <si>
    <t>RM 143/144/145</t>
  </si>
  <si>
    <t>F3</t>
  </si>
  <si>
    <t>RM 140/151/150</t>
  </si>
  <si>
    <t>GVR</t>
  </si>
  <si>
    <t>RM 119/138/139</t>
  </si>
  <si>
    <t>Alert</t>
  </si>
  <si>
    <t>Action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</si>
  <si>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</si>
  <si>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</si>
  <si>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</si>
  <si>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</si>
  <si>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</si>
  <si>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</si>
  <si>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</si>
  <si>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</si>
  <si>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</si>
  <si>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</si>
  <si>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</si>
  <si>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Media and Buffer Prep (136 and 137)</t>
  </si>
  <si>
    <t>Gowning and Hallways (119, 138, and 139)</t>
  </si>
  <si>
    <t>Circulation Hallway and Airlock (140, 150, and 151)</t>
  </si>
  <si>
    <t>Cell Banking 1 (126 and 127)</t>
  </si>
  <si>
    <t>Fermentation 1 (128 and 129)</t>
  </si>
  <si>
    <t>Fermentation 2 (134 and 135)</t>
  </si>
  <si>
    <t>Purification 3 (153 and 154)</t>
  </si>
  <si>
    <t>Purification 1 (130 and 131)</t>
  </si>
  <si>
    <t>Purification 2 (132 and 133)</t>
  </si>
  <si>
    <t>Cell Banking 2 (152 and 156)</t>
  </si>
  <si>
    <t>Glasswash (141)</t>
  </si>
  <si>
    <t>Aseptic Support (143, 144, and 145)</t>
  </si>
  <si>
    <t>Gowning, Staging, and Formulation (157, 158, and 159)</t>
  </si>
  <si>
    <t>Buffer Prep 2 (160 and 161)</t>
  </si>
  <si>
    <t>Manufacturing Support Areas (147B, 162, and 163)</t>
  </si>
  <si>
    <t>RM 128/129/129L</t>
  </si>
  <si>
    <t>RM 134/135/135L</t>
  </si>
  <si>
    <t>RM 141/141L</t>
  </si>
  <si>
    <t>RM 126/127/127L</t>
  </si>
  <si>
    <t>RM 130/131/131L</t>
  </si>
  <si>
    <t>RM 132/133/133L</t>
  </si>
  <si>
    <t>RM 154/153/153L</t>
  </si>
  <si>
    <t>A1</t>
  </si>
  <si>
    <t>QC-12-06909</t>
  </si>
  <si>
    <t>QC-12-06765</t>
  </si>
  <si>
    <t>Flam cab., Door to 140, Door to 132, sink, refrig door</t>
  </si>
  <si>
    <t>QC-12-06807</t>
  </si>
  <si>
    <t>S. wall, N.wall, N. counter, E. wall, cart</t>
  </si>
  <si>
    <t>QC-12-06655</t>
  </si>
  <si>
    <t>QC-12-06750</t>
  </si>
  <si>
    <t>Cabool, Marlow pump, Window, Chair, WFI box</t>
  </si>
  <si>
    <t>QC-12-06834</t>
  </si>
  <si>
    <t>Water bath, Chiller, Flam. Cabinet, Column, Cart.</t>
  </si>
  <si>
    <t>QC-12-06696</t>
  </si>
  <si>
    <t>Door to 140, Door to 126, Flame Cab., Cabinet, Chair</t>
  </si>
  <si>
    <t>Mold (white)</t>
  </si>
  <si>
    <t>Mold (White)</t>
  </si>
  <si>
    <t>QC-12-07108</t>
  </si>
  <si>
    <t>Door to 140, Door to 128, Cabinet, Chair, Cart</t>
  </si>
  <si>
    <t>QC-12-07045</t>
  </si>
  <si>
    <t>Door to 140, Chair, Door to 130, Cabinet, Sink</t>
  </si>
  <si>
    <t>QC-12- 07005</t>
  </si>
  <si>
    <t>QC-12-07005</t>
  </si>
  <si>
    <t>Chair, Phone, Carboy, Man. Gauge, Fan</t>
  </si>
  <si>
    <t>Mold: Large, White; GPR</t>
  </si>
  <si>
    <t>QC-12-07113</t>
  </si>
  <si>
    <t>QC-12-07122</t>
  </si>
  <si>
    <t>QC-12-07194</t>
  </si>
  <si>
    <t>QC-12-07169</t>
  </si>
  <si>
    <t>Outside BSC, Flam. Cabinet, Door to 140, Cabinet, Window</t>
  </si>
  <si>
    <t>12-0616</t>
  </si>
  <si>
    <t>Small, white, mold</t>
  </si>
  <si>
    <t>ACT-20120034</t>
  </si>
  <si>
    <t>ACT-20120042</t>
  </si>
  <si>
    <t>QC-12-06953</t>
  </si>
  <si>
    <t>12-0605, 12-0606</t>
  </si>
  <si>
    <t>ACT-20120041</t>
  </si>
  <si>
    <t>(white, fibrous)</t>
  </si>
  <si>
    <t>AL-072012-001</t>
  </si>
  <si>
    <t>12-0605, 12-0606, 12-0607</t>
  </si>
  <si>
    <t>ACT-20120040</t>
  </si>
  <si>
    <t>Sink, Door to 134, Outside BSC, Fridge, Incubator Shaker</t>
  </si>
  <si>
    <t>QC-12-07246</t>
  </si>
  <si>
    <t>W/ spores</t>
  </si>
  <si>
    <t>N. wall, WFI box, W. wall, Window, Flam. Cabinet</t>
  </si>
  <si>
    <t>QC-12-07314</t>
  </si>
  <si>
    <t>QC-12-07398</t>
  </si>
  <si>
    <t>QC-12-07438</t>
  </si>
  <si>
    <t>Door to 126, Flam. Cabinet, outside BSC, Fridge, Door to 140</t>
  </si>
  <si>
    <t>QC-12-07465</t>
  </si>
  <si>
    <t>Cart, Cabinet, Carboy, Window, eye wash</t>
  </si>
  <si>
    <t>Small, white mold</t>
  </si>
  <si>
    <t>w/spores</t>
  </si>
  <si>
    <t>QC-12-07207</t>
  </si>
  <si>
    <t>Carboy, Column, Canister, Sink pole, PW DV 11</t>
  </si>
  <si>
    <t>AL-073012-001</t>
  </si>
  <si>
    <t>Small, white</t>
  </si>
  <si>
    <t>QC-12-07511</t>
  </si>
  <si>
    <t>Door to 126, Flam. Cabinet, Outside BSC, window, Door to 140</t>
  </si>
  <si>
    <t>Dark brown mold</t>
  </si>
  <si>
    <t>QC-12-07527</t>
  </si>
  <si>
    <t>Door to 151, Cart, Cabinet, Bench, Chair</t>
  </si>
  <si>
    <t>SDA</t>
  </si>
  <si>
    <t>QC-12-07825</t>
  </si>
  <si>
    <t>Door to 126, Door to 140, Flame Cab., Cabinet, Chair</t>
  </si>
  <si>
    <t>Mold(white)</t>
  </si>
  <si>
    <t>QC-12-07802</t>
  </si>
  <si>
    <t>Ice bucket, Chiller, Flam. Cab, Pump, Water bath</t>
  </si>
  <si>
    <t>QC-12-07598</t>
  </si>
  <si>
    <t>Door to 126, Flam. Cabinet,BSC, Window, Door to 140</t>
  </si>
  <si>
    <t>Mold: small, raised, green, crate foam</t>
  </si>
  <si>
    <t>ACT-20120052</t>
  </si>
  <si>
    <t>12-0650</t>
  </si>
  <si>
    <t>QC-12-07599</t>
  </si>
  <si>
    <t>QC-12-07778</t>
  </si>
  <si>
    <t>QC-12-07587</t>
  </si>
  <si>
    <t>Mold (white) SDA</t>
  </si>
  <si>
    <t>QC-12-07898</t>
  </si>
  <si>
    <t>12-0666 to 12-0671</t>
  </si>
  <si>
    <t>ACT-20120055</t>
  </si>
  <si>
    <t>N. wall, W. wall, WFI box, Window Flam. Cabinet</t>
  </si>
  <si>
    <t>QC-12-07674</t>
  </si>
  <si>
    <t>QC-12-07466</t>
  </si>
  <si>
    <t>QC-12-07396</t>
  </si>
  <si>
    <t>GPR w/spores</t>
  </si>
  <si>
    <t>yeast (pink, round, convex)</t>
  </si>
  <si>
    <t>Cart, Centrifuge, Carr. Cab, Flam. Cab, Door to 128</t>
  </si>
  <si>
    <t>QC-12-07765</t>
  </si>
  <si>
    <t>QC-12-07130</t>
  </si>
  <si>
    <t>yeast</t>
  </si>
  <si>
    <t>Flam. Cab, Rack , Centrifuge, Door to 128, Floor scale keypad</t>
  </si>
  <si>
    <t>QC-12-07738</t>
  </si>
  <si>
    <t>QC-12-07737</t>
  </si>
  <si>
    <t>Ice bucket, Chiller, Flam. Cab, Cart, Biohaz container</t>
  </si>
  <si>
    <t>Yeast ,GPR w/spores</t>
  </si>
  <si>
    <t>Door to 150, Sick, Awoclare, Outside treat, Lancer</t>
  </si>
  <si>
    <t>QC-12-07961</t>
  </si>
  <si>
    <t>QC-12-08051</t>
  </si>
  <si>
    <t xml:space="preserve">Large, pink mold </t>
  </si>
  <si>
    <t>N.wall, W. wall, WFI box, Window, Flam. Cabinet</t>
  </si>
  <si>
    <t>QC-12-07809</t>
  </si>
  <si>
    <t>QC-12-08160</t>
  </si>
  <si>
    <t>QC-12-08084</t>
  </si>
  <si>
    <t>QC-12-07894</t>
  </si>
  <si>
    <t>QC-12-07957</t>
  </si>
  <si>
    <t>QC-12-07647</t>
  </si>
  <si>
    <t>QC-12-08311</t>
  </si>
  <si>
    <t>Door to 126, Flam. Cabinet, Outside BSC, Window, Fridge</t>
  </si>
  <si>
    <t>Large white/ small white mold</t>
  </si>
  <si>
    <t>12-0698,12-0699 medium, white mold</t>
  </si>
  <si>
    <t>ACT-20120063</t>
  </si>
  <si>
    <t>QC-12-08259</t>
  </si>
  <si>
    <t>W/Spores</t>
  </si>
  <si>
    <t>Chiller, Flam. Cab., Bionaz container, Column, Tool Cart</t>
  </si>
  <si>
    <t>W/spores</t>
  </si>
  <si>
    <t>medium, white</t>
  </si>
  <si>
    <t>QC-12-07889</t>
  </si>
  <si>
    <t>mold (black, small, filamentous</t>
  </si>
  <si>
    <t>Lancer, Window, Cabinets, Depyro oven, autoclare</t>
  </si>
  <si>
    <t>QC-12-08548</t>
  </si>
  <si>
    <t>QC-12-08416</t>
  </si>
  <si>
    <t>QC-12-08532</t>
  </si>
  <si>
    <t>ACT-20120066</t>
  </si>
  <si>
    <t>Chiller, Water bath, Flam. Cabinet, Buffe container, Window</t>
  </si>
  <si>
    <t>QC-12-08482</t>
  </si>
  <si>
    <t>QC-12-08570</t>
  </si>
  <si>
    <t>Casette holder, Chiller, Flam. Cab., Biohaz cont., Bucket</t>
  </si>
  <si>
    <t>12-0731 to 12-0737</t>
  </si>
  <si>
    <t>ACT-20120067</t>
  </si>
  <si>
    <t>QC-12-08410</t>
  </si>
  <si>
    <t>Tank, Computer station, Bio process system, Pump, Stir plate</t>
  </si>
  <si>
    <t>Convex, small, white mold</t>
  </si>
  <si>
    <t>Mold: large tan crateform; white raised small</t>
  </si>
  <si>
    <t>QC-12-08246</t>
  </si>
  <si>
    <t>Mold (white, filamentous)</t>
  </si>
  <si>
    <t>S. wall, N. wall, Flam cab., Acid cab., Quar. cab</t>
  </si>
  <si>
    <t>QC-12-08854</t>
  </si>
  <si>
    <t>QC-12-08819</t>
  </si>
  <si>
    <t>White mold</t>
  </si>
  <si>
    <t>N. Wall, Centrfuge, Flam. Cab., Chair, Door to 152</t>
  </si>
  <si>
    <t>QC-12-08106</t>
  </si>
  <si>
    <t>AL-090712-001</t>
  </si>
  <si>
    <t>Cabinets, Fridge, Scale, Flam. Cab., Door to 132</t>
  </si>
  <si>
    <t>QC-12-08706</t>
  </si>
  <si>
    <t>QC-12-08446</t>
  </si>
  <si>
    <t>Mold</t>
  </si>
  <si>
    <t>Acid Cab., Flam. Cab., N. Wall, Gas Chromatograph, W. Wall</t>
  </si>
  <si>
    <t>QC-12-08683</t>
  </si>
  <si>
    <t>QC-12-08007</t>
  </si>
  <si>
    <t>Column, Red cart, ( - ) ground, Water bath, Flam cab.</t>
  </si>
  <si>
    <t>QC-12-08673</t>
  </si>
  <si>
    <t>ACT-20120070</t>
  </si>
  <si>
    <t>12-0750 to 12-0753. GPR w/spores</t>
  </si>
  <si>
    <t>Outside BSC, Skid, Skid panel, Cabinet, Phone. Large, grey/white/orange mold. GPR w/spores</t>
  </si>
  <si>
    <t>QC-12-08896</t>
  </si>
  <si>
    <t>Door to 128, Door to 140, Chair, Carboy, Cart</t>
  </si>
  <si>
    <t>QC-12-08821</t>
  </si>
  <si>
    <t>QC-12-09120</t>
  </si>
  <si>
    <t>QC-12-08848</t>
  </si>
  <si>
    <t>AL-091312-001</t>
  </si>
  <si>
    <t>Mold (white, large, filamentous</t>
  </si>
  <si>
    <t>AL-091312-002</t>
  </si>
  <si>
    <t>E. wall, W. wall, Gas Chrom., Acid cab., Flam cab.</t>
  </si>
  <si>
    <t>QC-12-08628</t>
  </si>
  <si>
    <t>ACT-20120071</t>
  </si>
  <si>
    <t>12-0754, 12-0755</t>
  </si>
  <si>
    <t>Shower, Outside LAF, Scale, Flam. Cab, Door to 130</t>
  </si>
  <si>
    <t>QC-12-09062</t>
  </si>
  <si>
    <t>QC-12-09046</t>
  </si>
  <si>
    <t>Door to 151, Door to 139, Cabinet, Chair, Cart</t>
  </si>
  <si>
    <t>QC-12-09019</t>
  </si>
  <si>
    <t>Ice bucket, water bath, Flam. Cab., Chiller, Biohaz. Cont.</t>
  </si>
  <si>
    <t>Yeast</t>
  </si>
  <si>
    <t>QC-12-09221</t>
  </si>
  <si>
    <t>Water bath, Chiller, Column, Flam. Cabinet, Window</t>
  </si>
  <si>
    <t>QC-12-09195</t>
  </si>
  <si>
    <t>12-0787,12-0788,12-0789,12-0790,12-0785,12-0786</t>
  </si>
  <si>
    <t>ACT-20120079</t>
  </si>
  <si>
    <t>12-0784. GPR w/spores</t>
  </si>
  <si>
    <t>Flam. Cab, Rack, Outside hood, Pole, Waterbath</t>
  </si>
  <si>
    <t>GPR w / spores</t>
  </si>
  <si>
    <t>QC-12-09485</t>
  </si>
  <si>
    <t>Door to 140, Door to 130, Flame Cab., Carboy, Chair</t>
  </si>
  <si>
    <t>12-0838</t>
  </si>
  <si>
    <t>QC-12-09411</t>
  </si>
  <si>
    <t>QC-12-09448</t>
  </si>
  <si>
    <t>QC-12-09349</t>
  </si>
  <si>
    <t>Outside BSC, Eyewash, R2S, Fridge, Flam. Cab</t>
  </si>
  <si>
    <t>12-09349</t>
  </si>
  <si>
    <t>GPR w/spores. 12-0802, 12-0803</t>
  </si>
  <si>
    <t>QC-12-09573</t>
  </si>
  <si>
    <t>QC-12-09682</t>
  </si>
  <si>
    <t>QC-12-09646</t>
  </si>
  <si>
    <t>QC-12-09680</t>
  </si>
  <si>
    <t>Cart, RM rack , Tool box, Bin, E. wall</t>
  </si>
  <si>
    <t>QC-12-09614</t>
  </si>
  <si>
    <t>Door to 126, Flam. Cabinet, Outside BSC, Cabinet, Door to 140</t>
  </si>
  <si>
    <t>12-843</t>
  </si>
  <si>
    <t>QC-12-09631</t>
  </si>
  <si>
    <t>QC-12-09544</t>
  </si>
  <si>
    <t>Outside LAF, Tube rack, Pump in hood, Scale keypad in hood, Black waste container</t>
  </si>
  <si>
    <t>QC-12-09571</t>
  </si>
  <si>
    <t>12-0842</t>
  </si>
  <si>
    <t>Fan, Lyo. PC, Bin, Chair, Flam. Cabinet</t>
  </si>
  <si>
    <t>QC-12-09154</t>
  </si>
  <si>
    <t>ACT-20120077</t>
  </si>
  <si>
    <t>GPR w/spores, mold (white, round), 12-0880</t>
  </si>
  <si>
    <t>QC-12-09746</t>
  </si>
  <si>
    <t>12-0888</t>
  </si>
  <si>
    <t>Fridge, Scale, Door to 132, Cabinets, Flam. Cab</t>
  </si>
  <si>
    <t>QC-12-09815</t>
  </si>
  <si>
    <t>Spreader, GPR w/spores</t>
  </si>
  <si>
    <t>12-0867, 12-0868</t>
  </si>
  <si>
    <t>Tank 1, Tank 2, Tank 3, Tank 4, Tank 5</t>
  </si>
  <si>
    <t>Door to 132, AKTA, Fridge, Flame cab., Freezer</t>
  </si>
  <si>
    <t>Pre</t>
  </si>
  <si>
    <t>Post</t>
  </si>
  <si>
    <t>QC-12-07058</t>
  </si>
  <si>
    <t>ACT-20120084</t>
  </si>
  <si>
    <t>QC-12-09457</t>
  </si>
  <si>
    <t>Refrig door, Door to 140, Door to 126, Flam. Cab, UV spec.</t>
  </si>
  <si>
    <t>QC-12-07628</t>
  </si>
  <si>
    <t>QC-12-07627</t>
  </si>
  <si>
    <t>AL-100912-002</t>
  </si>
  <si>
    <t>119 S</t>
  </si>
  <si>
    <t>119 F</t>
  </si>
  <si>
    <t>138 S</t>
  </si>
  <si>
    <t>138 F</t>
  </si>
  <si>
    <t>140 S</t>
  </si>
  <si>
    <t>140 F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</si>
</sst>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0.0"/>
  </numFmts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auto="1"/>
      </right>
      <top style="thin">
        <color auto="1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auto="1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auto="1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theme="4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5117038483843"/>
      </right>
      <top/>
      <bottom/>
      <diagonal/>
    </border>
    <border>
      <left style="thin">
        <color theme="4" tint="0.79995117038483843"/>
      </left>
      <right style="thin">
        <color theme="4" tint="0.79992065187536243"/>
      </right>
      <top/>
      <bottom/>
      <diagonal/>
    </border>
    <border>
      <left/>
      <right style="thin">
        <color theme="4" tint="0.79998168889431442"/>
      </right>
      <top/>
      <bottom style="thin">
        <color indexed="64"/>
      </bottom>
      <diagonal/>
    </border>
    <border>
      <left style="thin">
        <color theme="4" tint="0.79998168889431442"/>
      </left>
      <right style="thin">
        <color theme="4" tint="0.79995117038483843"/>
      </right>
      <top/>
      <bottom style="thin">
        <color indexed="64"/>
      </bottom>
      <diagonal/>
    </border>
    <border>
      <left style="thin">
        <color theme="4" tint="0.79995117038483843"/>
      </left>
      <right style="thin">
        <color theme="4" tint="0.79992065187536243"/>
      </right>
      <top/>
      <bottom style="thin">
        <color indexed="64"/>
      </bottom>
      <diagonal/>
    </border>
    <border>
      <left style="thin">
        <color auto="1"/>
      </left>
      <right/>
      <top style="thin">
        <color theme="3" tint="0.79998168889431442"/>
      </top>
      <bottom style="medium">
        <color indexed="64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14" xfId="0" applyNumberFormat="1" applyFont="1" applyBorder="1"/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left" readingOrder="1"/>
    </xf>
    <xf numFmtId="0" fontId="2" fillId="0" borderId="13" xfId="0" applyFont="1" applyBorder="1"/>
    <xf numFmtId="0" fontId="2" fillId="0" borderId="12" xfId="0" applyFont="1" applyBorder="1"/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14" fontId="2" fillId="4" borderId="23" xfId="0" applyNumberFormat="1" applyFont="1" applyFill="1" applyBorder="1" applyAlignment="1">
      <alignment horizontal="right"/>
    </xf>
    <xf numFmtId="0" fontId="2" fillId="4" borderId="22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/>
    </xf>
    <xf numFmtId="14" fontId="0" fillId="0" borderId="0" xfId="0" applyNumberFormat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14" fontId="2" fillId="0" borderId="7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4" fontId="2" fillId="0" borderId="16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wrapText="1"/>
    </xf>
    <xf numFmtId="0" fontId="6" fillId="0" borderId="30" xfId="0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Alignment="1">
      <alignment horizontal="center" vertical="center"/>
    </xf>
    <xf numFmtId="14" fontId="2" fillId="0" borderId="11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6" xfId="0" applyFont="1" applyBorder="1"/>
    <xf numFmtId="0" fontId="2" fillId="0" borderId="34" xfId="0" applyFont="1" applyBorder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right"/>
    </xf>
    <xf numFmtId="0" fontId="2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9" xfId="0" applyFont="1" applyBorder="1"/>
    <xf numFmtId="0" fontId="2" fillId="4" borderId="3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10" xfId="0" applyFont="1" applyBorder="1"/>
    <xf numFmtId="1" fontId="2" fillId="0" borderId="10" xfId="0" applyNumberFormat="1" applyFont="1" applyBorder="1" applyAlignment="1">
      <alignment horizontal="center"/>
    </xf>
    <xf numFmtId="0" fontId="1" fillId="0" borderId="10" xfId="0" applyFont="1" applyBorder="1"/>
    <xf numFmtId="49" fontId="2" fillId="6" borderId="6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4" fontId="2" fillId="0" borderId="2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/>
    <xf numFmtId="0" fontId="2" fillId="4" borderId="10" xfId="0" applyFont="1" applyFill="1" applyBorder="1" applyAlignment="1">
      <alignment horizontal="center"/>
    </xf>
    <xf numFmtId="0" fontId="0" fillId="0" borderId="30" xfId="0" applyBorder="1"/>
    <xf numFmtId="0" fontId="2" fillId="0" borderId="13" xfId="0" applyFont="1" applyFill="1" applyBorder="1" applyAlignment="1">
      <alignment horizontal="right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7" xfId="0" applyFont="1" applyFill="1" applyBorder="1" applyAlignment="1">
      <alignment horizontal="center"/>
    </xf>
    <xf numFmtId="0" fontId="2" fillId="4" borderId="58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0" xfId="0" applyAlignme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32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505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117" Type="http://schemas.openxmlformats.org/officeDocument/2006/relationships/worksheet" Target="worksheets/sheet11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worksheet" Target="worksheets/sheet6.xml"/><Relationship Id="rId16" Type="http://schemas.openxmlformats.org/officeDocument/2006/relationships/chartsheet" Target="chartsheets/sheet13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102" Type="http://schemas.openxmlformats.org/officeDocument/2006/relationships/chartsheet" Target="chartsheets/sheet99.xml"/><Relationship Id="rId123" Type="http://schemas.openxmlformats.org/officeDocument/2006/relationships/worksheet" Target="worksheets/sheet17.xml"/><Relationship Id="rId128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9" Type="http://schemas.openxmlformats.org/officeDocument/2006/relationships/chartsheet" Target="chartsheets/sheet1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worksheet" Target="worksheets/sheet7.xml"/><Relationship Id="rId118" Type="http://schemas.openxmlformats.org/officeDocument/2006/relationships/worksheet" Target="worksheets/sheet12.xml"/><Relationship Id="rId126" Type="http://schemas.openxmlformats.org/officeDocument/2006/relationships/theme" Target="theme/theme1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121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116" Type="http://schemas.openxmlformats.org/officeDocument/2006/relationships/worksheet" Target="worksheets/sheet10.xml"/><Relationship Id="rId124" Type="http://schemas.openxmlformats.org/officeDocument/2006/relationships/worksheet" Target="worksheets/sheet18.xml"/><Relationship Id="rId129" Type="http://schemas.openxmlformats.org/officeDocument/2006/relationships/calcChain" Target="calcChain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worksheet" Target="worksheets/sheet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worksheet" Target="worksheets/sheet8.xml"/><Relationship Id="rId119" Type="http://schemas.openxmlformats.org/officeDocument/2006/relationships/worksheet" Target="worksheets/sheet13.xml"/><Relationship Id="rId127" Type="http://schemas.openxmlformats.org/officeDocument/2006/relationships/styles" Target="styles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122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120" Type="http://schemas.openxmlformats.org/officeDocument/2006/relationships/worksheet" Target="worksheets/sheet14.xml"/><Relationship Id="rId125" Type="http://schemas.openxmlformats.org/officeDocument/2006/relationships/worksheet" Target="worksheets/sheet19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26.xml"/><Relationship Id="rId24" Type="http://schemas.openxmlformats.org/officeDocument/2006/relationships/chartsheet" Target="chartsheets/sheet21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66" Type="http://schemas.openxmlformats.org/officeDocument/2006/relationships/chartsheet" Target="chartsheets/sheet63.xml"/><Relationship Id="rId87" Type="http://schemas.openxmlformats.org/officeDocument/2006/relationships/chartsheet" Target="chartsheets/sheet84.xml"/><Relationship Id="rId110" Type="http://schemas.openxmlformats.org/officeDocument/2006/relationships/worksheet" Target="worksheets/sheet4.xml"/><Relationship Id="rId115" Type="http://schemas.openxmlformats.org/officeDocument/2006/relationships/worksheet" Target="worksheets/sheet9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5007488"/>
        <c:axId val="95009024"/>
      </c:barChart>
      <c:catAx>
        <c:axId val="95007488"/>
        <c:scaling>
          <c:orientation val="minMax"/>
        </c:scaling>
        <c:axPos val="b"/>
        <c:tickLblPos val="nextTo"/>
        <c:crossAx val="95009024"/>
        <c:crosses val="autoZero"/>
        <c:auto val="1"/>
        <c:lblAlgn val="ctr"/>
        <c:lblOffset val="100"/>
      </c:catAx>
      <c:valAx>
        <c:axId val="95009024"/>
        <c:scaling>
          <c:orientation val="minMax"/>
        </c:scaling>
        <c:axPos val="l"/>
        <c:majorGridlines/>
        <c:tickLblPos val="nextTo"/>
        <c:crossAx val="95007488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TP!$Z$334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TP!$Z$335:$Z$362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96156672"/>
        <c:axId val="97531008"/>
      </c:lineChart>
      <c:dateAx>
        <c:axId val="961566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531008"/>
        <c:crosses val="autoZero"/>
        <c:auto val="1"/>
        <c:lblOffset val="100"/>
      </c:dateAx>
      <c:valAx>
        <c:axId val="97531008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156672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2872480793966268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SV!$B$115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SV!$A$116:$A$145</c:f>
              <c:numCache>
                <c:formatCode>m/d/yyyy</c:formatCode>
                <c:ptCount val="30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41172</c:v>
                </c:pt>
                <c:pt idx="14">
                  <c:v>41180</c:v>
                </c:pt>
                <c:pt idx="15">
                  <c:v>41092</c:v>
                </c:pt>
                <c:pt idx="16">
                  <c:v>41100</c:v>
                </c:pt>
                <c:pt idx="17">
                  <c:v>41107</c:v>
                </c:pt>
                <c:pt idx="18">
                  <c:v>41114</c:v>
                </c:pt>
                <c:pt idx="19">
                  <c:v>41121</c:v>
                </c:pt>
                <c:pt idx="20">
                  <c:v>41121</c:v>
                </c:pt>
                <c:pt idx="21">
                  <c:v>41129</c:v>
                </c:pt>
                <c:pt idx="22">
                  <c:v>41138</c:v>
                </c:pt>
                <c:pt idx="23">
                  <c:v>41141</c:v>
                </c:pt>
                <c:pt idx="24">
                  <c:v>41152</c:v>
                </c:pt>
                <c:pt idx="25">
                  <c:v>41158</c:v>
                </c:pt>
                <c:pt idx="26">
                  <c:v>41166</c:v>
                </c:pt>
                <c:pt idx="27">
                  <c:v>41169</c:v>
                </c:pt>
                <c:pt idx="28">
                  <c:v>41172</c:v>
                </c:pt>
                <c:pt idx="29">
                  <c:v>41180</c:v>
                </c:pt>
              </c:numCache>
            </c:numRef>
          </c:cat>
          <c:val>
            <c:numRef>
              <c:f>SV!$B$116:$B$145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SV!$C$115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SV!$A$116:$A$145</c:f>
              <c:numCache>
                <c:formatCode>m/d/yyyy</c:formatCode>
                <c:ptCount val="30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41172</c:v>
                </c:pt>
                <c:pt idx="14">
                  <c:v>41180</c:v>
                </c:pt>
                <c:pt idx="15">
                  <c:v>41092</c:v>
                </c:pt>
                <c:pt idx="16">
                  <c:v>41100</c:v>
                </c:pt>
                <c:pt idx="17">
                  <c:v>41107</c:v>
                </c:pt>
                <c:pt idx="18">
                  <c:v>41114</c:v>
                </c:pt>
                <c:pt idx="19">
                  <c:v>41121</c:v>
                </c:pt>
                <c:pt idx="20">
                  <c:v>41121</c:v>
                </c:pt>
                <c:pt idx="21">
                  <c:v>41129</c:v>
                </c:pt>
                <c:pt idx="22">
                  <c:v>41138</c:v>
                </c:pt>
                <c:pt idx="23">
                  <c:v>41141</c:v>
                </c:pt>
                <c:pt idx="24">
                  <c:v>41152</c:v>
                </c:pt>
                <c:pt idx="25">
                  <c:v>41158</c:v>
                </c:pt>
                <c:pt idx="26">
                  <c:v>41166</c:v>
                </c:pt>
                <c:pt idx="27">
                  <c:v>41169</c:v>
                </c:pt>
                <c:pt idx="28">
                  <c:v>41172</c:v>
                </c:pt>
                <c:pt idx="29">
                  <c:v>41180</c:v>
                </c:pt>
              </c:numCache>
            </c:numRef>
          </c:cat>
          <c:val>
            <c:numRef>
              <c:f>SV!$C$116:$C$145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SV!$D$115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SV!$A$116:$A$145</c:f>
              <c:numCache>
                <c:formatCode>m/d/yyyy</c:formatCode>
                <c:ptCount val="30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41172</c:v>
                </c:pt>
                <c:pt idx="14">
                  <c:v>41180</c:v>
                </c:pt>
                <c:pt idx="15">
                  <c:v>41092</c:v>
                </c:pt>
                <c:pt idx="16">
                  <c:v>41100</c:v>
                </c:pt>
                <c:pt idx="17">
                  <c:v>41107</c:v>
                </c:pt>
                <c:pt idx="18">
                  <c:v>41114</c:v>
                </c:pt>
                <c:pt idx="19">
                  <c:v>41121</c:v>
                </c:pt>
                <c:pt idx="20">
                  <c:v>41121</c:v>
                </c:pt>
                <c:pt idx="21">
                  <c:v>41129</c:v>
                </c:pt>
                <c:pt idx="22">
                  <c:v>41138</c:v>
                </c:pt>
                <c:pt idx="23">
                  <c:v>41141</c:v>
                </c:pt>
                <c:pt idx="24">
                  <c:v>41152</c:v>
                </c:pt>
                <c:pt idx="25">
                  <c:v>41158</c:v>
                </c:pt>
                <c:pt idx="26">
                  <c:v>41166</c:v>
                </c:pt>
                <c:pt idx="27">
                  <c:v>41169</c:v>
                </c:pt>
                <c:pt idx="28">
                  <c:v>41172</c:v>
                </c:pt>
                <c:pt idx="29">
                  <c:v>41180</c:v>
                </c:pt>
              </c:numCache>
            </c:numRef>
          </c:cat>
          <c:val>
            <c:numRef>
              <c:f>SV!$D$116:$D$145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SV!$E$115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SV!$A$116:$A$145</c:f>
              <c:numCache>
                <c:formatCode>m/d/yyyy</c:formatCode>
                <c:ptCount val="30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41172</c:v>
                </c:pt>
                <c:pt idx="14">
                  <c:v>41180</c:v>
                </c:pt>
                <c:pt idx="15">
                  <c:v>41092</c:v>
                </c:pt>
                <c:pt idx="16">
                  <c:v>41100</c:v>
                </c:pt>
                <c:pt idx="17">
                  <c:v>41107</c:v>
                </c:pt>
                <c:pt idx="18">
                  <c:v>41114</c:v>
                </c:pt>
                <c:pt idx="19">
                  <c:v>41121</c:v>
                </c:pt>
                <c:pt idx="20">
                  <c:v>41121</c:v>
                </c:pt>
                <c:pt idx="21">
                  <c:v>41129</c:v>
                </c:pt>
                <c:pt idx="22">
                  <c:v>41138</c:v>
                </c:pt>
                <c:pt idx="23">
                  <c:v>41141</c:v>
                </c:pt>
                <c:pt idx="24">
                  <c:v>41152</c:v>
                </c:pt>
                <c:pt idx="25">
                  <c:v>41158</c:v>
                </c:pt>
                <c:pt idx="26">
                  <c:v>41166</c:v>
                </c:pt>
                <c:pt idx="27">
                  <c:v>41169</c:v>
                </c:pt>
                <c:pt idx="28">
                  <c:v>41172</c:v>
                </c:pt>
                <c:pt idx="29">
                  <c:v>41180</c:v>
                </c:pt>
              </c:numCache>
            </c:numRef>
          </c:cat>
          <c:val>
            <c:numRef>
              <c:f>SV!$E$116:$E$145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SV!$F$115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SV!$A$116:$A$145</c:f>
              <c:numCache>
                <c:formatCode>m/d/yyyy</c:formatCode>
                <c:ptCount val="30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41172</c:v>
                </c:pt>
                <c:pt idx="14">
                  <c:v>41180</c:v>
                </c:pt>
                <c:pt idx="15">
                  <c:v>41092</c:v>
                </c:pt>
                <c:pt idx="16">
                  <c:v>41100</c:v>
                </c:pt>
                <c:pt idx="17">
                  <c:v>41107</c:v>
                </c:pt>
                <c:pt idx="18">
                  <c:v>41114</c:v>
                </c:pt>
                <c:pt idx="19">
                  <c:v>41121</c:v>
                </c:pt>
                <c:pt idx="20">
                  <c:v>41121</c:v>
                </c:pt>
                <c:pt idx="21">
                  <c:v>41129</c:v>
                </c:pt>
                <c:pt idx="22">
                  <c:v>41138</c:v>
                </c:pt>
                <c:pt idx="23">
                  <c:v>41141</c:v>
                </c:pt>
                <c:pt idx="24">
                  <c:v>41152</c:v>
                </c:pt>
                <c:pt idx="25">
                  <c:v>41158</c:v>
                </c:pt>
                <c:pt idx="26">
                  <c:v>41166</c:v>
                </c:pt>
                <c:pt idx="27">
                  <c:v>41169</c:v>
                </c:pt>
                <c:pt idx="28">
                  <c:v>41172</c:v>
                </c:pt>
                <c:pt idx="29">
                  <c:v>41180</c:v>
                </c:pt>
              </c:numCache>
            </c:numRef>
          </c:cat>
          <c:val>
            <c:numRef>
              <c:f>SV!$F$116:$F$145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marker val="1"/>
        <c:axId val="110626688"/>
        <c:axId val="110641536"/>
      </c:lineChart>
      <c:dateAx>
        <c:axId val="11062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10641536"/>
        <c:crosses val="autoZero"/>
        <c:auto val="1"/>
        <c:lblOffset val="100"/>
      </c:dateAx>
      <c:valAx>
        <c:axId val="11064153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  <a:endParaRPr lang="en-US" sz="1000" baseline="30000"/>
              </a:p>
            </c:rich>
          </c:tx>
          <c:layout>
            <c:manualLayout>
              <c:xMode val="edge"/>
              <c:yMode val="edge"/>
              <c:x val="1.6112676628153105E-2"/>
              <c:y val="0.47338278182489435"/>
            </c:manualLayout>
          </c:layout>
        </c:title>
        <c:numFmt formatCode="General" sourceLinked="1"/>
        <c:tickLblPos val="nextTo"/>
        <c:crossAx val="110626688"/>
        <c:crosses val="autoZero"/>
        <c:crossBetween val="between"/>
        <c:majorUnit val="5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2 Hood ISO 6 (Room 135)</a:t>
            </a:r>
          </a:p>
          <a:p>
            <a:pPr>
              <a:defRPr sz="1800"/>
            </a:pPr>
            <a:r>
              <a:rPr lang="en-US" sz="1800"/>
              <a:t>Surface Viables Q3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518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SV!$A$107:$A$111</c:f>
              <c:numCache>
                <c:formatCode>m/d/yyyy</c:formatCode>
                <c:ptCount val="5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</c:numCache>
            </c:numRef>
          </c:cat>
          <c:val>
            <c:numRef>
              <c:f>SV!$B$107:$B$111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SV!$A$107:$A$111</c:f>
              <c:numCache>
                <c:formatCode>m/d/yyyy</c:formatCode>
                <c:ptCount val="5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</c:numCache>
            </c:numRef>
          </c:cat>
          <c:val>
            <c:numRef>
              <c:f>SV!$C$107:$C$111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SV!$A$107:$A$111</c:f>
              <c:numCache>
                <c:formatCode>m/d/yyyy</c:formatCode>
                <c:ptCount val="5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</c:numCache>
            </c:numRef>
          </c:cat>
          <c:val>
            <c:numRef>
              <c:f>SV!$D$107:$D$111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SV!$A$107:$A$111</c:f>
              <c:numCache>
                <c:formatCode>m/d/yyyy</c:formatCode>
                <c:ptCount val="5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</c:numCache>
            </c:numRef>
          </c:cat>
          <c:val>
            <c:numRef>
              <c:f>SV!$E$107:$E$111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109652224"/>
        <c:axId val="109675264"/>
      </c:lineChart>
      <c:dateAx>
        <c:axId val="10965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675264"/>
        <c:crosses val="autoZero"/>
        <c:auto val="1"/>
        <c:lblOffset val="100"/>
      </c:dateAx>
      <c:valAx>
        <c:axId val="109675264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tickLblPos val="nextTo"/>
        <c:crossAx val="109652224"/>
        <c:crosses val="autoZero"/>
        <c:crossBetween val="between"/>
        <c:majorUnit val="1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2 ISO 8 (Rooms 134 and 135)</a:t>
            </a:r>
          </a:p>
          <a:p>
            <a:pPr>
              <a:defRPr sz="1800"/>
            </a:pPr>
            <a:r>
              <a:rPr lang="en-US" sz="1800"/>
              <a:t>Surface and Floor Viables Q3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  <c:layout>
        <c:manualLayout>
          <c:xMode val="edge"/>
          <c:yMode val="edge"/>
          <c:x val="0.24150872322089292"/>
          <c:y val="1.2108667183748058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858826288775513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(SV!$A$91:$A$98,SV!$A$99:$A$106)</c:f>
              <c:numCache>
                <c:formatCode>m/d/yyyy</c:formatCode>
                <c:ptCount val="1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41092</c:v>
                </c:pt>
                <c:pt idx="9">
                  <c:v>41100</c:v>
                </c:pt>
                <c:pt idx="10">
                  <c:v>41107</c:v>
                </c:pt>
                <c:pt idx="11">
                  <c:v>41114</c:v>
                </c:pt>
                <c:pt idx="12">
                  <c:v>41120</c:v>
                </c:pt>
                <c:pt idx="13">
                  <c:v>41129</c:v>
                </c:pt>
                <c:pt idx="14">
                  <c:v>41138</c:v>
                </c:pt>
                <c:pt idx="15">
                  <c:v>41141</c:v>
                </c:pt>
              </c:numCache>
            </c:numRef>
          </c:cat>
          <c:val>
            <c:numRef>
              <c:f>(SV!$B$91:$B$98,SV!$B$99:$B$106)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1"/>
          <c:order val="1"/>
          <c:tx>
            <c:strRef>
              <c:f>SV!$C$90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(SV!$A$91:$A$98,SV!$A$99:$A$106)</c:f>
              <c:numCache>
                <c:formatCode>m/d/yyyy</c:formatCode>
                <c:ptCount val="1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41092</c:v>
                </c:pt>
                <c:pt idx="9">
                  <c:v>41100</c:v>
                </c:pt>
                <c:pt idx="10">
                  <c:v>41107</c:v>
                </c:pt>
                <c:pt idx="11">
                  <c:v>41114</c:v>
                </c:pt>
                <c:pt idx="12">
                  <c:v>41120</c:v>
                </c:pt>
                <c:pt idx="13">
                  <c:v>41129</c:v>
                </c:pt>
                <c:pt idx="14">
                  <c:v>41138</c:v>
                </c:pt>
                <c:pt idx="15">
                  <c:v>41141</c:v>
                </c:pt>
              </c:numCache>
            </c:numRef>
          </c:cat>
          <c:val>
            <c:numRef>
              <c:f>(SV!$C$91:$C$98,SV!$C$99:$C$106)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(SV!$A$91:$A$98,SV!$A$99:$A$106)</c:f>
              <c:numCache>
                <c:formatCode>m/d/yyyy</c:formatCode>
                <c:ptCount val="1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41092</c:v>
                </c:pt>
                <c:pt idx="9">
                  <c:v>41100</c:v>
                </c:pt>
                <c:pt idx="10">
                  <c:v>41107</c:v>
                </c:pt>
                <c:pt idx="11">
                  <c:v>41114</c:v>
                </c:pt>
                <c:pt idx="12">
                  <c:v>41120</c:v>
                </c:pt>
                <c:pt idx="13">
                  <c:v>41129</c:v>
                </c:pt>
                <c:pt idx="14">
                  <c:v>41138</c:v>
                </c:pt>
                <c:pt idx="15">
                  <c:v>41141</c:v>
                </c:pt>
              </c:numCache>
            </c:numRef>
          </c:cat>
          <c:val>
            <c:numRef>
              <c:f>(SV!$D$91:$D$98,SV!$D$99:$D$106)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(SV!$A$91:$A$98,SV!$A$99:$A$106)</c:f>
              <c:numCache>
                <c:formatCode>m/d/yyyy</c:formatCode>
                <c:ptCount val="1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41092</c:v>
                </c:pt>
                <c:pt idx="9">
                  <c:v>41100</c:v>
                </c:pt>
                <c:pt idx="10">
                  <c:v>41107</c:v>
                </c:pt>
                <c:pt idx="11">
                  <c:v>41114</c:v>
                </c:pt>
                <c:pt idx="12">
                  <c:v>41120</c:v>
                </c:pt>
                <c:pt idx="13">
                  <c:v>41129</c:v>
                </c:pt>
                <c:pt idx="14">
                  <c:v>41138</c:v>
                </c:pt>
                <c:pt idx="15">
                  <c:v>41141</c:v>
                </c:pt>
              </c:numCache>
            </c:numRef>
          </c:cat>
          <c:val>
            <c:numRef>
              <c:f>(SV!$E$91:$E$98,SV!$E$99:$E$106)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SV!$F$90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(SV!$A$91:$A$98,SV!$A$99:$A$106)</c:f>
              <c:numCache>
                <c:formatCode>m/d/yyyy</c:formatCode>
                <c:ptCount val="1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41092</c:v>
                </c:pt>
                <c:pt idx="9">
                  <c:v>41100</c:v>
                </c:pt>
                <c:pt idx="10">
                  <c:v>41107</c:v>
                </c:pt>
                <c:pt idx="11">
                  <c:v>41114</c:v>
                </c:pt>
                <c:pt idx="12">
                  <c:v>41120</c:v>
                </c:pt>
                <c:pt idx="13">
                  <c:v>41129</c:v>
                </c:pt>
                <c:pt idx="14">
                  <c:v>41138</c:v>
                </c:pt>
                <c:pt idx="15">
                  <c:v>41141</c:v>
                </c:pt>
              </c:numCache>
            </c:numRef>
          </c:cat>
          <c:val>
            <c:numRef>
              <c:f>(SV!$F$91:$F$98,SV!$F$99:$F$106)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</c:numCache>
            </c:numRef>
          </c:val>
        </c:ser>
        <c:marker val="1"/>
        <c:axId val="109718912"/>
        <c:axId val="109729664"/>
      </c:lineChart>
      <c:dateAx>
        <c:axId val="10971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729664"/>
        <c:crosses val="autoZero"/>
        <c:auto val="1"/>
        <c:lblOffset val="100"/>
        <c:majorUnit val="4"/>
        <c:majorTimeUnit val="days"/>
      </c:dateAx>
      <c:valAx>
        <c:axId val="10972966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tickLblPos val="nextTo"/>
        <c:crossAx val="109718912"/>
        <c:crosses val="autoZero"/>
        <c:crossBetween val="between"/>
        <c:majorUnit val="5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2789"/>
        </c:manualLayout>
      </c:layout>
      <c:lineChart>
        <c:grouping val="standard"/>
        <c:ser>
          <c:idx val="0"/>
          <c:order val="0"/>
          <c:tx>
            <c:strRef>
              <c:f>SV!$B$44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SV!$A$45:$A$86</c:f>
              <c:numCache>
                <c:formatCode>m/d/yyyy</c:formatCode>
                <c:ptCount val="42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  <c:pt idx="28">
                  <c:v>41092</c:v>
                </c:pt>
                <c:pt idx="29">
                  <c:v>41103</c:v>
                </c:pt>
                <c:pt idx="30">
                  <c:v>41106</c:v>
                </c:pt>
                <c:pt idx="31">
                  <c:v>41113</c:v>
                </c:pt>
                <c:pt idx="32">
                  <c:v>41123</c:v>
                </c:pt>
                <c:pt idx="33">
                  <c:v>41124</c:v>
                </c:pt>
                <c:pt idx="34">
                  <c:v>41131</c:v>
                </c:pt>
                <c:pt idx="35">
                  <c:v>41137</c:v>
                </c:pt>
                <c:pt idx="36">
                  <c:v>41142</c:v>
                </c:pt>
                <c:pt idx="37">
                  <c:v>41148</c:v>
                </c:pt>
                <c:pt idx="38">
                  <c:v>41158</c:v>
                </c:pt>
                <c:pt idx="39">
                  <c:v>41165</c:v>
                </c:pt>
                <c:pt idx="40">
                  <c:v>41169</c:v>
                </c:pt>
                <c:pt idx="41">
                  <c:v>41180</c:v>
                </c:pt>
              </c:numCache>
            </c:numRef>
          </c:cat>
          <c:val>
            <c:numRef>
              <c:f>SV!$B$73:$B$86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SV!$A$45:$A$86</c:f>
              <c:numCache>
                <c:formatCode>m/d/yyyy</c:formatCode>
                <c:ptCount val="42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  <c:pt idx="28">
                  <c:v>41092</c:v>
                </c:pt>
                <c:pt idx="29">
                  <c:v>41103</c:v>
                </c:pt>
                <c:pt idx="30">
                  <c:v>41106</c:v>
                </c:pt>
                <c:pt idx="31">
                  <c:v>41113</c:v>
                </c:pt>
                <c:pt idx="32">
                  <c:v>41123</c:v>
                </c:pt>
                <c:pt idx="33">
                  <c:v>41124</c:v>
                </c:pt>
                <c:pt idx="34">
                  <c:v>41131</c:v>
                </c:pt>
                <c:pt idx="35">
                  <c:v>41137</c:v>
                </c:pt>
                <c:pt idx="36">
                  <c:v>41142</c:v>
                </c:pt>
                <c:pt idx="37">
                  <c:v>41148</c:v>
                </c:pt>
                <c:pt idx="38">
                  <c:v>41158</c:v>
                </c:pt>
                <c:pt idx="39">
                  <c:v>41165</c:v>
                </c:pt>
                <c:pt idx="40">
                  <c:v>41169</c:v>
                </c:pt>
                <c:pt idx="41">
                  <c:v>41180</c:v>
                </c:pt>
              </c:numCache>
            </c:numRef>
          </c:cat>
          <c:val>
            <c:numRef>
              <c:f>SV!$C$73:$C$86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SV!$A$45:$A$86</c:f>
              <c:numCache>
                <c:formatCode>m/d/yyyy</c:formatCode>
                <c:ptCount val="42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  <c:pt idx="28">
                  <c:v>41092</c:v>
                </c:pt>
                <c:pt idx="29">
                  <c:v>41103</c:v>
                </c:pt>
                <c:pt idx="30">
                  <c:v>41106</c:v>
                </c:pt>
                <c:pt idx="31">
                  <c:v>41113</c:v>
                </c:pt>
                <c:pt idx="32">
                  <c:v>41123</c:v>
                </c:pt>
                <c:pt idx="33">
                  <c:v>41124</c:v>
                </c:pt>
                <c:pt idx="34">
                  <c:v>41131</c:v>
                </c:pt>
                <c:pt idx="35">
                  <c:v>41137</c:v>
                </c:pt>
                <c:pt idx="36">
                  <c:v>41142</c:v>
                </c:pt>
                <c:pt idx="37">
                  <c:v>41148</c:v>
                </c:pt>
                <c:pt idx="38">
                  <c:v>41158</c:v>
                </c:pt>
                <c:pt idx="39">
                  <c:v>41165</c:v>
                </c:pt>
                <c:pt idx="40">
                  <c:v>41169</c:v>
                </c:pt>
                <c:pt idx="41">
                  <c:v>41180</c:v>
                </c:pt>
              </c:numCache>
            </c:numRef>
          </c:cat>
          <c:val>
            <c:numRef>
              <c:f>SV!$D$73:$D$86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SV!$A$45:$A$86</c:f>
              <c:numCache>
                <c:formatCode>m/d/yyyy</c:formatCode>
                <c:ptCount val="42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  <c:pt idx="28">
                  <c:v>41092</c:v>
                </c:pt>
                <c:pt idx="29">
                  <c:v>41103</c:v>
                </c:pt>
                <c:pt idx="30">
                  <c:v>41106</c:v>
                </c:pt>
                <c:pt idx="31">
                  <c:v>41113</c:v>
                </c:pt>
                <c:pt idx="32">
                  <c:v>41123</c:v>
                </c:pt>
                <c:pt idx="33">
                  <c:v>41124</c:v>
                </c:pt>
                <c:pt idx="34">
                  <c:v>41131</c:v>
                </c:pt>
                <c:pt idx="35">
                  <c:v>41137</c:v>
                </c:pt>
                <c:pt idx="36">
                  <c:v>41142</c:v>
                </c:pt>
                <c:pt idx="37">
                  <c:v>41148</c:v>
                </c:pt>
                <c:pt idx="38">
                  <c:v>41158</c:v>
                </c:pt>
                <c:pt idx="39">
                  <c:v>41165</c:v>
                </c:pt>
                <c:pt idx="40">
                  <c:v>41169</c:v>
                </c:pt>
                <c:pt idx="41">
                  <c:v>41180</c:v>
                </c:pt>
              </c:numCache>
            </c:numRef>
          </c:cat>
          <c:val>
            <c:numRef>
              <c:f>SV!$E$73:$E$86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9827200"/>
        <c:axId val="110235648"/>
      </c:lineChart>
      <c:dateAx>
        <c:axId val="10982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235648"/>
        <c:crosses val="autoZero"/>
        <c:auto val="1"/>
        <c:lblOffset val="100"/>
      </c:dateAx>
      <c:valAx>
        <c:axId val="110235648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09827200"/>
        <c:crosses val="autoZero"/>
        <c:crossBetween val="between"/>
        <c:majorUnit val="1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SV!$B$44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SV!$B$45:$B$72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SV!$C$45:$C$72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SV!$D$45:$D$72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SV!$E$45:$E$72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SV!$F$44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SV!$F$45:$F$72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</c:numCache>
            </c:numRef>
          </c:val>
        </c:ser>
        <c:ser>
          <c:idx val="5"/>
          <c:order val="5"/>
          <c:tx>
            <c:strRef>
              <c:f>SV!$G$44</c:f>
              <c:strCache>
                <c:ptCount val="1"/>
                <c:pt idx="0">
                  <c:v>GPC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SV!$G$45:$G$72</c:f>
              <c:numCache>
                <c:formatCode>General</c:formatCode>
                <c:ptCount val="28"/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3">
                  <c:v>2</c:v>
                </c:pt>
                <c:pt idx="20">
                  <c:v>3</c:v>
                </c:pt>
                <c:pt idx="25">
                  <c:v>1</c:v>
                </c:pt>
                <c:pt idx="27">
                  <c:v>1</c:v>
                </c:pt>
              </c:numCache>
            </c:numRef>
          </c:val>
        </c:ser>
        <c:ser>
          <c:idx val="6"/>
          <c:order val="6"/>
          <c:tx>
            <c:strRef>
              <c:f>SV!$H$44</c:f>
              <c:strCache>
                <c:ptCount val="1"/>
                <c:pt idx="0">
                  <c:v>GPR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SV!$H$45:$H$72</c:f>
              <c:numCache>
                <c:formatCode>General</c:formatCode>
                <c:ptCount val="28"/>
                <c:pt idx="12">
                  <c:v>1</c:v>
                </c:pt>
                <c:pt idx="20">
                  <c:v>3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7"/>
          <c:order val="7"/>
          <c:tx>
            <c:strRef>
              <c:f>SV!$I$44</c:f>
              <c:strCache>
                <c:ptCount val="1"/>
                <c:pt idx="0">
                  <c:v>GNR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SV!$A$45:$A$72</c:f>
              <c:numCache>
                <c:formatCode>m/d/yyyy</c:formatCode>
                <c:ptCount val="28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41103</c:v>
                </c:pt>
                <c:pt idx="16">
                  <c:v>41106</c:v>
                </c:pt>
                <c:pt idx="17">
                  <c:v>41113</c:v>
                </c:pt>
                <c:pt idx="18">
                  <c:v>41123</c:v>
                </c:pt>
                <c:pt idx="19">
                  <c:v>41124</c:v>
                </c:pt>
                <c:pt idx="20">
                  <c:v>41131</c:v>
                </c:pt>
                <c:pt idx="21">
                  <c:v>41137</c:v>
                </c:pt>
                <c:pt idx="22">
                  <c:v>41142</c:v>
                </c:pt>
                <c:pt idx="23">
                  <c:v>41148</c:v>
                </c:pt>
                <c:pt idx="24">
                  <c:v>41158</c:v>
                </c:pt>
                <c:pt idx="25">
                  <c:v>41165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SV!$I$45:$I$72</c:f>
              <c:numCache>
                <c:formatCode>General</c:formatCode>
                <c:ptCount val="28"/>
              </c:numCache>
            </c:numRef>
          </c:val>
        </c:ser>
        <c:marker val="1"/>
        <c:axId val="110310528"/>
        <c:axId val="110312832"/>
      </c:lineChart>
      <c:dateAx>
        <c:axId val="11031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312832"/>
        <c:crosses val="autoZero"/>
        <c:auto val="1"/>
        <c:lblOffset val="100"/>
      </c:dateAx>
      <c:valAx>
        <c:axId val="11031283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10310528"/>
        <c:crosses val="autoZero"/>
        <c:crossBetween val="between"/>
        <c:majorUnit val="5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Q3 2012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2027797077619504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8023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SV!$B$4:$B$39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SV!$C$4:$C$39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SV!$D$4:$D$39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SV!$E$4:$E$39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SV!$F$4:$F$39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</c:ser>
        <c:marker val="1"/>
        <c:axId val="111126784"/>
        <c:axId val="111145728"/>
      </c:lineChart>
      <c:dateAx>
        <c:axId val="11112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1145728"/>
        <c:crosses val="autoZero"/>
        <c:auto val="1"/>
        <c:lblOffset val="100"/>
      </c:dateAx>
      <c:valAx>
        <c:axId val="111145728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21E-2"/>
              <c:y val="0.49053672700183532"/>
            </c:manualLayout>
          </c:layout>
        </c:title>
        <c:numFmt formatCode="General" sourceLinked="1"/>
        <c:tickLblPos val="nextTo"/>
        <c:crossAx val="111126784"/>
        <c:crosses val="autoZero"/>
        <c:crossBetween val="between"/>
        <c:majorUnit val="5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2326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110106880"/>
        <c:axId val="110117248"/>
      </c:lineChart>
      <c:dateAx>
        <c:axId val="11010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117248"/>
        <c:crosses val="autoZero"/>
        <c:auto val="1"/>
        <c:lblOffset val="100"/>
        <c:majorUnit val="5"/>
        <c:majorTimeUnit val="days"/>
      </c:dateAx>
      <c:valAx>
        <c:axId val="110117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110106880"/>
        <c:crosses val="autoZero"/>
        <c:crossBetween val="between"/>
      </c:valAx>
    </c:plotArea>
    <c:legend>
      <c:legendPos val="r"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TP!$AA$335:$AA$362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97583872"/>
        <c:axId val="97585792"/>
      </c:lineChart>
      <c:dateAx>
        <c:axId val="975838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585792"/>
        <c:crosses val="autoZero"/>
        <c:auto val="1"/>
        <c:lblOffset val="100"/>
      </c:dateAx>
      <c:valAx>
        <c:axId val="9758579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583872"/>
        <c:crosses val="autoZero"/>
        <c:crossBetween val="between"/>
        <c:majorUnit val="2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TP!$B$334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TP!$B$335:$B$362</c:f>
              <c:numCache>
                <c:formatCode>General</c:formatCode>
                <c:ptCount val="28"/>
                <c:pt idx="0">
                  <c:v>130</c:v>
                </c:pt>
                <c:pt idx="1">
                  <c:v>54</c:v>
                </c:pt>
                <c:pt idx="2">
                  <c:v>233</c:v>
                </c:pt>
                <c:pt idx="3">
                  <c:v>110</c:v>
                </c:pt>
                <c:pt idx="4">
                  <c:v>90</c:v>
                </c:pt>
                <c:pt idx="5">
                  <c:v>343</c:v>
                </c:pt>
                <c:pt idx="6">
                  <c:v>379</c:v>
                </c:pt>
                <c:pt idx="7">
                  <c:v>274</c:v>
                </c:pt>
                <c:pt idx="8">
                  <c:v>316</c:v>
                </c:pt>
                <c:pt idx="9">
                  <c:v>138</c:v>
                </c:pt>
                <c:pt idx="10">
                  <c:v>206</c:v>
                </c:pt>
                <c:pt idx="11">
                  <c:v>221</c:v>
                </c:pt>
                <c:pt idx="12">
                  <c:v>273</c:v>
                </c:pt>
                <c:pt idx="13">
                  <c:v>79</c:v>
                </c:pt>
                <c:pt idx="14">
                  <c:v>216</c:v>
                </c:pt>
                <c:pt idx="15">
                  <c:v>57</c:v>
                </c:pt>
                <c:pt idx="16">
                  <c:v>355</c:v>
                </c:pt>
                <c:pt idx="17">
                  <c:v>488</c:v>
                </c:pt>
                <c:pt idx="18">
                  <c:v>0</c:v>
                </c:pt>
                <c:pt idx="19">
                  <c:v>71</c:v>
                </c:pt>
                <c:pt idx="20">
                  <c:v>129</c:v>
                </c:pt>
                <c:pt idx="21">
                  <c:v>236</c:v>
                </c:pt>
                <c:pt idx="22">
                  <c:v>105</c:v>
                </c:pt>
                <c:pt idx="23">
                  <c:v>137</c:v>
                </c:pt>
                <c:pt idx="24">
                  <c:v>563</c:v>
                </c:pt>
                <c:pt idx="25">
                  <c:v>144</c:v>
                </c:pt>
                <c:pt idx="26">
                  <c:v>119</c:v>
                </c:pt>
                <c:pt idx="27">
                  <c:v>99</c:v>
                </c:pt>
              </c:numCache>
            </c:numRef>
          </c:val>
        </c:ser>
        <c:ser>
          <c:idx val="1"/>
          <c:order val="1"/>
          <c:tx>
            <c:strRef>
              <c:f>TP!$D$334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TP!$D$335:$D$362</c:f>
              <c:numCache>
                <c:formatCode>General</c:formatCode>
                <c:ptCount val="28"/>
                <c:pt idx="0">
                  <c:v>33</c:v>
                </c:pt>
                <c:pt idx="1">
                  <c:v>10</c:v>
                </c:pt>
                <c:pt idx="2">
                  <c:v>47</c:v>
                </c:pt>
                <c:pt idx="3">
                  <c:v>21</c:v>
                </c:pt>
                <c:pt idx="4">
                  <c:v>47</c:v>
                </c:pt>
                <c:pt idx="5">
                  <c:v>77</c:v>
                </c:pt>
                <c:pt idx="6">
                  <c:v>113</c:v>
                </c:pt>
                <c:pt idx="7">
                  <c:v>50</c:v>
                </c:pt>
                <c:pt idx="8">
                  <c:v>177</c:v>
                </c:pt>
                <c:pt idx="9">
                  <c:v>41</c:v>
                </c:pt>
                <c:pt idx="10">
                  <c:v>77</c:v>
                </c:pt>
                <c:pt idx="11">
                  <c:v>77</c:v>
                </c:pt>
                <c:pt idx="12">
                  <c:v>41</c:v>
                </c:pt>
                <c:pt idx="13">
                  <c:v>29</c:v>
                </c:pt>
                <c:pt idx="14">
                  <c:v>51</c:v>
                </c:pt>
                <c:pt idx="15">
                  <c:v>38</c:v>
                </c:pt>
                <c:pt idx="16">
                  <c:v>82</c:v>
                </c:pt>
                <c:pt idx="17">
                  <c:v>103</c:v>
                </c:pt>
                <c:pt idx="18">
                  <c:v>0</c:v>
                </c:pt>
                <c:pt idx="19">
                  <c:v>76</c:v>
                </c:pt>
                <c:pt idx="20">
                  <c:v>38</c:v>
                </c:pt>
                <c:pt idx="21">
                  <c:v>59</c:v>
                </c:pt>
                <c:pt idx="22">
                  <c:v>16</c:v>
                </c:pt>
                <c:pt idx="23">
                  <c:v>55</c:v>
                </c:pt>
                <c:pt idx="24">
                  <c:v>387</c:v>
                </c:pt>
                <c:pt idx="25">
                  <c:v>99</c:v>
                </c:pt>
                <c:pt idx="26">
                  <c:v>110</c:v>
                </c:pt>
                <c:pt idx="27">
                  <c:v>75</c:v>
                </c:pt>
              </c:numCache>
            </c:numRef>
          </c:val>
        </c:ser>
        <c:ser>
          <c:idx val="2"/>
          <c:order val="2"/>
          <c:tx>
            <c:strRef>
              <c:f>TP!$F$334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TP!$F$335:$F$362</c:f>
              <c:numCache>
                <c:formatCode>General</c:formatCode>
                <c:ptCount val="28"/>
                <c:pt idx="0">
                  <c:v>6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18</c:v>
                </c:pt>
                <c:pt idx="5">
                  <c:v>35</c:v>
                </c:pt>
                <c:pt idx="6">
                  <c:v>47</c:v>
                </c:pt>
                <c:pt idx="7">
                  <c:v>28</c:v>
                </c:pt>
                <c:pt idx="8">
                  <c:v>73</c:v>
                </c:pt>
                <c:pt idx="9">
                  <c:v>12</c:v>
                </c:pt>
                <c:pt idx="10">
                  <c:v>64</c:v>
                </c:pt>
                <c:pt idx="11">
                  <c:v>79</c:v>
                </c:pt>
                <c:pt idx="12">
                  <c:v>7</c:v>
                </c:pt>
                <c:pt idx="13">
                  <c:v>11</c:v>
                </c:pt>
                <c:pt idx="14">
                  <c:v>22</c:v>
                </c:pt>
                <c:pt idx="15">
                  <c:v>76</c:v>
                </c:pt>
                <c:pt idx="16">
                  <c:v>25</c:v>
                </c:pt>
                <c:pt idx="17">
                  <c:v>42</c:v>
                </c:pt>
                <c:pt idx="18">
                  <c:v>0</c:v>
                </c:pt>
                <c:pt idx="19">
                  <c:v>43</c:v>
                </c:pt>
                <c:pt idx="20">
                  <c:v>25</c:v>
                </c:pt>
                <c:pt idx="21">
                  <c:v>57</c:v>
                </c:pt>
                <c:pt idx="22">
                  <c:v>13</c:v>
                </c:pt>
                <c:pt idx="23">
                  <c:v>11</c:v>
                </c:pt>
                <c:pt idx="24">
                  <c:v>264</c:v>
                </c:pt>
                <c:pt idx="25">
                  <c:v>66</c:v>
                </c:pt>
                <c:pt idx="26">
                  <c:v>91</c:v>
                </c:pt>
                <c:pt idx="27">
                  <c:v>26</c:v>
                </c:pt>
              </c:numCache>
            </c:numRef>
          </c:val>
        </c:ser>
        <c:ser>
          <c:idx val="3"/>
          <c:order val="3"/>
          <c:tx>
            <c:strRef>
              <c:f>TP!$H$334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TP!$H$335:$H$362</c:f>
              <c:numCache>
                <c:formatCode>General</c:formatCode>
                <c:ptCount val="28"/>
                <c:pt idx="0">
                  <c:v>449</c:v>
                </c:pt>
                <c:pt idx="1">
                  <c:v>8</c:v>
                </c:pt>
                <c:pt idx="2">
                  <c:v>91</c:v>
                </c:pt>
                <c:pt idx="3">
                  <c:v>32</c:v>
                </c:pt>
                <c:pt idx="4">
                  <c:v>88</c:v>
                </c:pt>
                <c:pt idx="5">
                  <c:v>12</c:v>
                </c:pt>
                <c:pt idx="6">
                  <c:v>90</c:v>
                </c:pt>
                <c:pt idx="7">
                  <c:v>200</c:v>
                </c:pt>
                <c:pt idx="8">
                  <c:v>290</c:v>
                </c:pt>
                <c:pt idx="9">
                  <c:v>213</c:v>
                </c:pt>
                <c:pt idx="10">
                  <c:v>92</c:v>
                </c:pt>
                <c:pt idx="11">
                  <c:v>134</c:v>
                </c:pt>
                <c:pt idx="12">
                  <c:v>54</c:v>
                </c:pt>
                <c:pt idx="13">
                  <c:v>10</c:v>
                </c:pt>
                <c:pt idx="14">
                  <c:v>49</c:v>
                </c:pt>
                <c:pt idx="15">
                  <c:v>25</c:v>
                </c:pt>
                <c:pt idx="16">
                  <c:v>215</c:v>
                </c:pt>
                <c:pt idx="17">
                  <c:v>227</c:v>
                </c:pt>
                <c:pt idx="18">
                  <c:v>63</c:v>
                </c:pt>
                <c:pt idx="19">
                  <c:v>639</c:v>
                </c:pt>
                <c:pt idx="20">
                  <c:v>144</c:v>
                </c:pt>
                <c:pt idx="21">
                  <c:v>13</c:v>
                </c:pt>
                <c:pt idx="22">
                  <c:v>57</c:v>
                </c:pt>
                <c:pt idx="23">
                  <c:v>45</c:v>
                </c:pt>
                <c:pt idx="24">
                  <c:v>5</c:v>
                </c:pt>
                <c:pt idx="25">
                  <c:v>57</c:v>
                </c:pt>
                <c:pt idx="26">
                  <c:v>8</c:v>
                </c:pt>
                <c:pt idx="27">
                  <c:v>27</c:v>
                </c:pt>
              </c:numCache>
            </c:numRef>
          </c:val>
        </c:ser>
        <c:ser>
          <c:idx val="4"/>
          <c:order val="4"/>
          <c:tx>
            <c:strRef>
              <c:f>TP!$J$334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TP!$J$335:$J$362</c:f>
              <c:numCache>
                <c:formatCode>General</c:formatCode>
                <c:ptCount val="28"/>
                <c:pt idx="0">
                  <c:v>101</c:v>
                </c:pt>
                <c:pt idx="1">
                  <c:v>53</c:v>
                </c:pt>
                <c:pt idx="2">
                  <c:v>39</c:v>
                </c:pt>
                <c:pt idx="3">
                  <c:v>19</c:v>
                </c:pt>
                <c:pt idx="4">
                  <c:v>38</c:v>
                </c:pt>
                <c:pt idx="5">
                  <c:v>10</c:v>
                </c:pt>
                <c:pt idx="6">
                  <c:v>8</c:v>
                </c:pt>
                <c:pt idx="7">
                  <c:v>54</c:v>
                </c:pt>
                <c:pt idx="8">
                  <c:v>345</c:v>
                </c:pt>
                <c:pt idx="9">
                  <c:v>35</c:v>
                </c:pt>
                <c:pt idx="10">
                  <c:v>114</c:v>
                </c:pt>
                <c:pt idx="11">
                  <c:v>69</c:v>
                </c:pt>
                <c:pt idx="12">
                  <c:v>52</c:v>
                </c:pt>
                <c:pt idx="13">
                  <c:v>30</c:v>
                </c:pt>
                <c:pt idx="14">
                  <c:v>15</c:v>
                </c:pt>
                <c:pt idx="15">
                  <c:v>9</c:v>
                </c:pt>
                <c:pt idx="16">
                  <c:v>50</c:v>
                </c:pt>
                <c:pt idx="17">
                  <c:v>60</c:v>
                </c:pt>
                <c:pt idx="18">
                  <c:v>37</c:v>
                </c:pt>
                <c:pt idx="19">
                  <c:v>579</c:v>
                </c:pt>
                <c:pt idx="20">
                  <c:v>103</c:v>
                </c:pt>
                <c:pt idx="21">
                  <c:v>2</c:v>
                </c:pt>
                <c:pt idx="22">
                  <c:v>24</c:v>
                </c:pt>
                <c:pt idx="23">
                  <c:v>63</c:v>
                </c:pt>
                <c:pt idx="24">
                  <c:v>28</c:v>
                </c:pt>
                <c:pt idx="25">
                  <c:v>22</c:v>
                </c:pt>
                <c:pt idx="26">
                  <c:v>6</c:v>
                </c:pt>
                <c:pt idx="27">
                  <c:v>12</c:v>
                </c:pt>
              </c:numCache>
            </c:numRef>
          </c:val>
        </c:ser>
        <c:ser>
          <c:idx val="5"/>
          <c:order val="5"/>
          <c:tx>
            <c:strRef>
              <c:f>TP!$L$334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TP!$L$335:$L$362</c:f>
              <c:numCache>
                <c:formatCode>General</c:formatCode>
                <c:ptCount val="28"/>
                <c:pt idx="0">
                  <c:v>62</c:v>
                </c:pt>
                <c:pt idx="1">
                  <c:v>15</c:v>
                </c:pt>
                <c:pt idx="2">
                  <c:v>6</c:v>
                </c:pt>
                <c:pt idx="3">
                  <c:v>18</c:v>
                </c:pt>
                <c:pt idx="4">
                  <c:v>37</c:v>
                </c:pt>
                <c:pt idx="5">
                  <c:v>158</c:v>
                </c:pt>
                <c:pt idx="6">
                  <c:v>25</c:v>
                </c:pt>
                <c:pt idx="7">
                  <c:v>247</c:v>
                </c:pt>
                <c:pt idx="8">
                  <c:v>70</c:v>
                </c:pt>
                <c:pt idx="9">
                  <c:v>27</c:v>
                </c:pt>
                <c:pt idx="10">
                  <c:v>102</c:v>
                </c:pt>
                <c:pt idx="11">
                  <c:v>28</c:v>
                </c:pt>
                <c:pt idx="12">
                  <c:v>9</c:v>
                </c:pt>
                <c:pt idx="13">
                  <c:v>12</c:v>
                </c:pt>
                <c:pt idx="14">
                  <c:v>5</c:v>
                </c:pt>
                <c:pt idx="15">
                  <c:v>13</c:v>
                </c:pt>
                <c:pt idx="16">
                  <c:v>7</c:v>
                </c:pt>
                <c:pt idx="17">
                  <c:v>35</c:v>
                </c:pt>
                <c:pt idx="18">
                  <c:v>58</c:v>
                </c:pt>
                <c:pt idx="19">
                  <c:v>42</c:v>
                </c:pt>
                <c:pt idx="20">
                  <c:v>52</c:v>
                </c:pt>
                <c:pt idx="21">
                  <c:v>6</c:v>
                </c:pt>
                <c:pt idx="22">
                  <c:v>34</c:v>
                </c:pt>
                <c:pt idx="23">
                  <c:v>83</c:v>
                </c:pt>
                <c:pt idx="24">
                  <c:v>457</c:v>
                </c:pt>
                <c:pt idx="25">
                  <c:v>30</c:v>
                </c:pt>
                <c:pt idx="26">
                  <c:v>24</c:v>
                </c:pt>
                <c:pt idx="27">
                  <c:v>9</c:v>
                </c:pt>
              </c:numCache>
            </c:numRef>
          </c:val>
        </c:ser>
        <c:ser>
          <c:idx val="6"/>
          <c:order val="6"/>
          <c:tx>
            <c:strRef>
              <c:f>TP!$N$334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TP!$N$335:$N$362</c:f>
              <c:numCache>
                <c:formatCode>General</c:formatCode>
                <c:ptCount val="28"/>
                <c:pt idx="0">
                  <c:v>294</c:v>
                </c:pt>
                <c:pt idx="1">
                  <c:v>35</c:v>
                </c:pt>
                <c:pt idx="2">
                  <c:v>61</c:v>
                </c:pt>
                <c:pt idx="3">
                  <c:v>3</c:v>
                </c:pt>
                <c:pt idx="4">
                  <c:v>144</c:v>
                </c:pt>
                <c:pt idx="5">
                  <c:v>62</c:v>
                </c:pt>
                <c:pt idx="6">
                  <c:v>15</c:v>
                </c:pt>
                <c:pt idx="7">
                  <c:v>168</c:v>
                </c:pt>
                <c:pt idx="8">
                  <c:v>129</c:v>
                </c:pt>
                <c:pt idx="9">
                  <c:v>44</c:v>
                </c:pt>
                <c:pt idx="10">
                  <c:v>65</c:v>
                </c:pt>
                <c:pt idx="11">
                  <c:v>72</c:v>
                </c:pt>
                <c:pt idx="12">
                  <c:v>73</c:v>
                </c:pt>
                <c:pt idx="13">
                  <c:v>19</c:v>
                </c:pt>
                <c:pt idx="14">
                  <c:v>14</c:v>
                </c:pt>
                <c:pt idx="15">
                  <c:v>11</c:v>
                </c:pt>
                <c:pt idx="16">
                  <c:v>146</c:v>
                </c:pt>
                <c:pt idx="17">
                  <c:v>130</c:v>
                </c:pt>
                <c:pt idx="18">
                  <c:v>67</c:v>
                </c:pt>
                <c:pt idx="19">
                  <c:v>41</c:v>
                </c:pt>
                <c:pt idx="20">
                  <c:v>46</c:v>
                </c:pt>
                <c:pt idx="21">
                  <c:v>0</c:v>
                </c:pt>
                <c:pt idx="22">
                  <c:v>162</c:v>
                </c:pt>
                <c:pt idx="23">
                  <c:v>51</c:v>
                </c:pt>
                <c:pt idx="24">
                  <c:v>70</c:v>
                </c:pt>
                <c:pt idx="25">
                  <c:v>16</c:v>
                </c:pt>
                <c:pt idx="26">
                  <c:v>9</c:v>
                </c:pt>
                <c:pt idx="27">
                  <c:v>8</c:v>
                </c:pt>
              </c:numCache>
            </c:numRef>
          </c:val>
        </c:ser>
        <c:ser>
          <c:idx val="7"/>
          <c:order val="7"/>
          <c:tx>
            <c:strRef>
              <c:f>TP!$P$334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TP!$P$335:$P$362</c:f>
              <c:numCache>
                <c:formatCode>General</c:formatCode>
                <c:ptCount val="28"/>
                <c:pt idx="0">
                  <c:v>148</c:v>
                </c:pt>
                <c:pt idx="1">
                  <c:v>45</c:v>
                </c:pt>
                <c:pt idx="2">
                  <c:v>76</c:v>
                </c:pt>
                <c:pt idx="3">
                  <c:v>9</c:v>
                </c:pt>
                <c:pt idx="4">
                  <c:v>87</c:v>
                </c:pt>
                <c:pt idx="5">
                  <c:v>27</c:v>
                </c:pt>
                <c:pt idx="6">
                  <c:v>16</c:v>
                </c:pt>
                <c:pt idx="7">
                  <c:v>58</c:v>
                </c:pt>
                <c:pt idx="8">
                  <c:v>60</c:v>
                </c:pt>
                <c:pt idx="9">
                  <c:v>140</c:v>
                </c:pt>
                <c:pt idx="10">
                  <c:v>22</c:v>
                </c:pt>
                <c:pt idx="11">
                  <c:v>9</c:v>
                </c:pt>
                <c:pt idx="12">
                  <c:v>16</c:v>
                </c:pt>
                <c:pt idx="13">
                  <c:v>32</c:v>
                </c:pt>
                <c:pt idx="14">
                  <c:v>12</c:v>
                </c:pt>
                <c:pt idx="15">
                  <c:v>9</c:v>
                </c:pt>
                <c:pt idx="16">
                  <c:v>98</c:v>
                </c:pt>
                <c:pt idx="17">
                  <c:v>158</c:v>
                </c:pt>
                <c:pt idx="18">
                  <c:v>43</c:v>
                </c:pt>
                <c:pt idx="19">
                  <c:v>14</c:v>
                </c:pt>
                <c:pt idx="20">
                  <c:v>2</c:v>
                </c:pt>
                <c:pt idx="21">
                  <c:v>0</c:v>
                </c:pt>
                <c:pt idx="22">
                  <c:v>134</c:v>
                </c:pt>
                <c:pt idx="23">
                  <c:v>8</c:v>
                </c:pt>
                <c:pt idx="24">
                  <c:v>199</c:v>
                </c:pt>
                <c:pt idx="25">
                  <c:v>37</c:v>
                </c:pt>
                <c:pt idx="26">
                  <c:v>1</c:v>
                </c:pt>
                <c:pt idx="27">
                  <c:v>4</c:v>
                </c:pt>
              </c:numCache>
            </c:numRef>
          </c:val>
        </c:ser>
        <c:ser>
          <c:idx val="8"/>
          <c:order val="8"/>
          <c:tx>
            <c:strRef>
              <c:f>TP!$R$334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TP!$R$335:$R$362</c:f>
              <c:numCache>
                <c:formatCode>General</c:formatCode>
                <c:ptCount val="28"/>
                <c:pt idx="0">
                  <c:v>301</c:v>
                </c:pt>
                <c:pt idx="1">
                  <c:v>26</c:v>
                </c:pt>
                <c:pt idx="2">
                  <c:v>71</c:v>
                </c:pt>
                <c:pt idx="3">
                  <c:v>8</c:v>
                </c:pt>
                <c:pt idx="4">
                  <c:v>10</c:v>
                </c:pt>
                <c:pt idx="5">
                  <c:v>66</c:v>
                </c:pt>
                <c:pt idx="6">
                  <c:v>46</c:v>
                </c:pt>
                <c:pt idx="7">
                  <c:v>136</c:v>
                </c:pt>
                <c:pt idx="8">
                  <c:v>200</c:v>
                </c:pt>
                <c:pt idx="9">
                  <c:v>127</c:v>
                </c:pt>
                <c:pt idx="10">
                  <c:v>107</c:v>
                </c:pt>
                <c:pt idx="11">
                  <c:v>3</c:v>
                </c:pt>
                <c:pt idx="12">
                  <c:v>15</c:v>
                </c:pt>
                <c:pt idx="13">
                  <c:v>19</c:v>
                </c:pt>
                <c:pt idx="14">
                  <c:v>4</c:v>
                </c:pt>
                <c:pt idx="15">
                  <c:v>54</c:v>
                </c:pt>
                <c:pt idx="16">
                  <c:v>33</c:v>
                </c:pt>
                <c:pt idx="17">
                  <c:v>28</c:v>
                </c:pt>
                <c:pt idx="18">
                  <c:v>164</c:v>
                </c:pt>
                <c:pt idx="19">
                  <c:v>18</c:v>
                </c:pt>
                <c:pt idx="20">
                  <c:v>17</c:v>
                </c:pt>
                <c:pt idx="21">
                  <c:v>0</c:v>
                </c:pt>
                <c:pt idx="22">
                  <c:v>41</c:v>
                </c:pt>
                <c:pt idx="23">
                  <c:v>18</c:v>
                </c:pt>
                <c:pt idx="24">
                  <c:v>424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TP!$T$334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TP!$T$335:$T$362</c:f>
              <c:numCache>
                <c:formatCode>General</c:formatCode>
                <c:ptCount val="28"/>
                <c:pt idx="0">
                  <c:v>242</c:v>
                </c:pt>
                <c:pt idx="1">
                  <c:v>33</c:v>
                </c:pt>
                <c:pt idx="2">
                  <c:v>89</c:v>
                </c:pt>
                <c:pt idx="3">
                  <c:v>47</c:v>
                </c:pt>
                <c:pt idx="4">
                  <c:v>58</c:v>
                </c:pt>
                <c:pt idx="5">
                  <c:v>52</c:v>
                </c:pt>
                <c:pt idx="6">
                  <c:v>33</c:v>
                </c:pt>
                <c:pt idx="7">
                  <c:v>55</c:v>
                </c:pt>
                <c:pt idx="8">
                  <c:v>88</c:v>
                </c:pt>
                <c:pt idx="9">
                  <c:v>70</c:v>
                </c:pt>
                <c:pt idx="10">
                  <c:v>190</c:v>
                </c:pt>
                <c:pt idx="11">
                  <c:v>52</c:v>
                </c:pt>
                <c:pt idx="12">
                  <c:v>31</c:v>
                </c:pt>
                <c:pt idx="13">
                  <c:v>33</c:v>
                </c:pt>
                <c:pt idx="14">
                  <c:v>143</c:v>
                </c:pt>
                <c:pt idx="15">
                  <c:v>20</c:v>
                </c:pt>
                <c:pt idx="16">
                  <c:v>56</c:v>
                </c:pt>
                <c:pt idx="17">
                  <c:v>60</c:v>
                </c:pt>
                <c:pt idx="18">
                  <c:v>96</c:v>
                </c:pt>
                <c:pt idx="19">
                  <c:v>66</c:v>
                </c:pt>
                <c:pt idx="20">
                  <c:v>39</c:v>
                </c:pt>
                <c:pt idx="21">
                  <c:v>29</c:v>
                </c:pt>
                <c:pt idx="22">
                  <c:v>215</c:v>
                </c:pt>
                <c:pt idx="23">
                  <c:v>51</c:v>
                </c:pt>
                <c:pt idx="24">
                  <c:v>10</c:v>
                </c:pt>
                <c:pt idx="25">
                  <c:v>27</c:v>
                </c:pt>
                <c:pt idx="26">
                  <c:v>41</c:v>
                </c:pt>
                <c:pt idx="27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TP!$V$334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TP!$V$335:$V$362</c:f>
              <c:numCache>
                <c:formatCode>General</c:formatCode>
                <c:ptCount val="28"/>
                <c:pt idx="0">
                  <c:v>76</c:v>
                </c:pt>
                <c:pt idx="1">
                  <c:v>33</c:v>
                </c:pt>
                <c:pt idx="2">
                  <c:v>8</c:v>
                </c:pt>
                <c:pt idx="3">
                  <c:v>2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14</c:v>
                </c:pt>
                <c:pt idx="8">
                  <c:v>25</c:v>
                </c:pt>
                <c:pt idx="9">
                  <c:v>122</c:v>
                </c:pt>
                <c:pt idx="10">
                  <c:v>127</c:v>
                </c:pt>
                <c:pt idx="11">
                  <c:v>51</c:v>
                </c:pt>
                <c:pt idx="12">
                  <c:v>10</c:v>
                </c:pt>
                <c:pt idx="13">
                  <c:v>5</c:v>
                </c:pt>
                <c:pt idx="14">
                  <c:v>173</c:v>
                </c:pt>
                <c:pt idx="15">
                  <c:v>10</c:v>
                </c:pt>
                <c:pt idx="16">
                  <c:v>13</c:v>
                </c:pt>
                <c:pt idx="17">
                  <c:v>19</c:v>
                </c:pt>
                <c:pt idx="18">
                  <c:v>38</c:v>
                </c:pt>
                <c:pt idx="19">
                  <c:v>43</c:v>
                </c:pt>
                <c:pt idx="20">
                  <c:v>64</c:v>
                </c:pt>
                <c:pt idx="21">
                  <c:v>5</c:v>
                </c:pt>
                <c:pt idx="22">
                  <c:v>82</c:v>
                </c:pt>
                <c:pt idx="23">
                  <c:v>20</c:v>
                </c:pt>
                <c:pt idx="24">
                  <c:v>25</c:v>
                </c:pt>
                <c:pt idx="25">
                  <c:v>28</c:v>
                </c:pt>
                <c:pt idx="26">
                  <c:v>18</c:v>
                </c:pt>
                <c:pt idx="27">
                  <c:v>18</c:v>
                </c:pt>
              </c:numCache>
            </c:numRef>
          </c:val>
        </c:ser>
        <c:ser>
          <c:idx val="11"/>
          <c:order val="11"/>
          <c:tx>
            <c:strRef>
              <c:f>TP!$X$334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TP!$X$335:$X$362</c:f>
              <c:numCache>
                <c:formatCode>General</c:formatCode>
                <c:ptCount val="28"/>
                <c:pt idx="0">
                  <c:v>51</c:v>
                </c:pt>
                <c:pt idx="1">
                  <c:v>25</c:v>
                </c:pt>
                <c:pt idx="2">
                  <c:v>5</c:v>
                </c:pt>
                <c:pt idx="3">
                  <c:v>1</c:v>
                </c:pt>
                <c:pt idx="4">
                  <c:v>16</c:v>
                </c:pt>
                <c:pt idx="5">
                  <c:v>11</c:v>
                </c:pt>
                <c:pt idx="6">
                  <c:v>2</c:v>
                </c:pt>
                <c:pt idx="7">
                  <c:v>18</c:v>
                </c:pt>
                <c:pt idx="8">
                  <c:v>75</c:v>
                </c:pt>
                <c:pt idx="9">
                  <c:v>69</c:v>
                </c:pt>
                <c:pt idx="10">
                  <c:v>152</c:v>
                </c:pt>
                <c:pt idx="11">
                  <c:v>46</c:v>
                </c:pt>
                <c:pt idx="12">
                  <c:v>7</c:v>
                </c:pt>
                <c:pt idx="13">
                  <c:v>1</c:v>
                </c:pt>
                <c:pt idx="14">
                  <c:v>92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26</c:v>
                </c:pt>
                <c:pt idx="19">
                  <c:v>14</c:v>
                </c:pt>
                <c:pt idx="20">
                  <c:v>13</c:v>
                </c:pt>
                <c:pt idx="21">
                  <c:v>5</c:v>
                </c:pt>
                <c:pt idx="22">
                  <c:v>75</c:v>
                </c:pt>
                <c:pt idx="23">
                  <c:v>104</c:v>
                </c:pt>
                <c:pt idx="24">
                  <c:v>5</c:v>
                </c:pt>
                <c:pt idx="25">
                  <c:v>22</c:v>
                </c:pt>
                <c:pt idx="26">
                  <c:v>10</c:v>
                </c:pt>
                <c:pt idx="27">
                  <c:v>9</c:v>
                </c:pt>
              </c:numCache>
            </c:numRef>
          </c:val>
        </c:ser>
        <c:marker val="1"/>
        <c:axId val="97856512"/>
        <c:axId val="97875072"/>
      </c:lineChart>
      <c:dateAx>
        <c:axId val="978565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875072"/>
        <c:crosses val="autoZero"/>
        <c:auto val="1"/>
        <c:lblOffset val="100"/>
      </c:dateAx>
      <c:valAx>
        <c:axId val="9787507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856512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TP!$C$335:$C$362</c:f>
              <c:numCache>
                <c:formatCode>General</c:formatCode>
                <c:ptCount val="28"/>
                <c:pt idx="0">
                  <c:v>20</c:v>
                </c:pt>
                <c:pt idx="1">
                  <c:v>1</c:v>
                </c:pt>
                <c:pt idx="2">
                  <c:v>44</c:v>
                </c:pt>
                <c:pt idx="3">
                  <c:v>16</c:v>
                </c:pt>
                <c:pt idx="4">
                  <c:v>20</c:v>
                </c:pt>
                <c:pt idx="5">
                  <c:v>39</c:v>
                </c:pt>
                <c:pt idx="6">
                  <c:v>28</c:v>
                </c:pt>
                <c:pt idx="7">
                  <c:v>38</c:v>
                </c:pt>
                <c:pt idx="8">
                  <c:v>29</c:v>
                </c:pt>
                <c:pt idx="9">
                  <c:v>12</c:v>
                </c:pt>
                <c:pt idx="10">
                  <c:v>36</c:v>
                </c:pt>
                <c:pt idx="11">
                  <c:v>25</c:v>
                </c:pt>
                <c:pt idx="12">
                  <c:v>41</c:v>
                </c:pt>
                <c:pt idx="13">
                  <c:v>15</c:v>
                </c:pt>
                <c:pt idx="14">
                  <c:v>9</c:v>
                </c:pt>
                <c:pt idx="15">
                  <c:v>14</c:v>
                </c:pt>
                <c:pt idx="16">
                  <c:v>67</c:v>
                </c:pt>
                <c:pt idx="17">
                  <c:v>15</c:v>
                </c:pt>
                <c:pt idx="18">
                  <c:v>0</c:v>
                </c:pt>
                <c:pt idx="19">
                  <c:v>9</c:v>
                </c:pt>
                <c:pt idx="20">
                  <c:v>29</c:v>
                </c:pt>
                <c:pt idx="21">
                  <c:v>45</c:v>
                </c:pt>
                <c:pt idx="22">
                  <c:v>18</c:v>
                </c:pt>
                <c:pt idx="23">
                  <c:v>12</c:v>
                </c:pt>
                <c:pt idx="24">
                  <c:v>9</c:v>
                </c:pt>
                <c:pt idx="25">
                  <c:v>19</c:v>
                </c:pt>
                <c:pt idx="26">
                  <c:v>21</c:v>
                </c:pt>
                <c:pt idx="27">
                  <c:v>10</c:v>
                </c:pt>
              </c:numCache>
            </c:numRef>
          </c:val>
        </c:ser>
        <c:ser>
          <c:idx val="1"/>
          <c:order val="1"/>
          <c:tx>
            <c:strRef>
              <c:f>TP!$E$334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TP!$E$335:$E$362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4</c:v>
                </c:pt>
                <c:pt idx="8">
                  <c:v>14</c:v>
                </c:pt>
                <c:pt idx="9">
                  <c:v>4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20</c:v>
                </c:pt>
                <c:pt idx="17">
                  <c:v>8</c:v>
                </c:pt>
                <c:pt idx="18">
                  <c:v>0</c:v>
                </c:pt>
                <c:pt idx="19">
                  <c:v>7</c:v>
                </c:pt>
                <c:pt idx="20">
                  <c:v>13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7</c:v>
                </c:pt>
                <c:pt idx="25">
                  <c:v>11</c:v>
                </c:pt>
                <c:pt idx="26">
                  <c:v>8</c:v>
                </c:pt>
                <c:pt idx="27">
                  <c:v>8</c:v>
                </c:pt>
              </c:numCache>
            </c:numRef>
          </c:val>
        </c:ser>
        <c:ser>
          <c:idx val="2"/>
          <c:order val="2"/>
          <c:tx>
            <c:strRef>
              <c:f>TP!$G$334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TP!$G$335:$G$362</c:f>
              <c:numCache>
                <c:formatCode>General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1</c:v>
                </c:pt>
                <c:pt idx="24">
                  <c:v>15</c:v>
                </c:pt>
                <c:pt idx="25">
                  <c:v>7</c:v>
                </c:pt>
                <c:pt idx="26">
                  <c:v>14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TP!$I$335:$I$362</c:f>
              <c:numCache>
                <c:formatCode>General</c:formatCode>
                <c:ptCount val="28"/>
                <c:pt idx="0">
                  <c:v>43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14</c:v>
                </c:pt>
                <c:pt idx="8">
                  <c:v>22</c:v>
                </c:pt>
                <c:pt idx="9">
                  <c:v>14</c:v>
                </c:pt>
                <c:pt idx="10">
                  <c:v>6</c:v>
                </c:pt>
                <c:pt idx="11">
                  <c:v>12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23</c:v>
                </c:pt>
                <c:pt idx="17">
                  <c:v>28</c:v>
                </c:pt>
                <c:pt idx="18">
                  <c:v>3</c:v>
                </c:pt>
                <c:pt idx="19">
                  <c:v>20</c:v>
                </c:pt>
                <c:pt idx="20">
                  <c:v>16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0</c:v>
                </c:pt>
                <c:pt idx="27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TP!$K$335:$K$362</c:f>
              <c:numCache>
                <c:formatCode>General</c:formatCode>
                <c:ptCount val="28"/>
                <c:pt idx="0">
                  <c:v>11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20</c:v>
                </c:pt>
                <c:pt idx="9">
                  <c:v>2</c:v>
                </c:pt>
                <c:pt idx="10">
                  <c:v>16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35</c:v>
                </c:pt>
                <c:pt idx="20">
                  <c:v>10</c:v>
                </c:pt>
                <c:pt idx="21">
                  <c:v>0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TP!$M$334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TP!$M$335:$M$362</c:f>
              <c:numCache>
                <c:formatCode>General</c:formatCode>
                <c:ptCount val="28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17</c:v>
                </c:pt>
                <c:pt idx="8">
                  <c:v>4</c:v>
                </c:pt>
                <c:pt idx="9">
                  <c:v>8</c:v>
                </c:pt>
                <c:pt idx="10">
                  <c:v>25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11</c:v>
                </c:pt>
                <c:pt idx="20">
                  <c:v>9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29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TP!$O$334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TP!$O$335:$O$362</c:f>
              <c:numCache>
                <c:formatCode>General</c:formatCode>
                <c:ptCount val="28"/>
                <c:pt idx="0">
                  <c:v>40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19</c:v>
                </c:pt>
                <c:pt idx="17">
                  <c:v>25</c:v>
                </c:pt>
                <c:pt idx="18">
                  <c:v>8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20</c:v>
                </c:pt>
                <c:pt idx="23">
                  <c:v>5</c:v>
                </c:pt>
                <c:pt idx="24">
                  <c:v>14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TP!$Q$334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TP!$Q$335:$Q$362</c:f>
              <c:numCache>
                <c:formatCode>General</c:formatCode>
                <c:ptCount val="28"/>
                <c:pt idx="0">
                  <c:v>20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8</c:v>
                </c:pt>
                <c:pt idx="17">
                  <c:v>23</c:v>
                </c:pt>
                <c:pt idx="18">
                  <c:v>5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24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TP!$S$334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TP!$S$335:$S$362</c:f>
              <c:numCache>
                <c:formatCode>General</c:formatCode>
                <c:ptCount val="28"/>
                <c:pt idx="0">
                  <c:v>47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30</c:v>
                </c:pt>
                <c:pt idx="9">
                  <c:v>15</c:v>
                </c:pt>
                <c:pt idx="10">
                  <c:v>17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18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TP!$U$334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TP!$U$335:$U$362</c:f>
              <c:numCache>
                <c:formatCode>General</c:formatCode>
                <c:ptCount val="28"/>
                <c:pt idx="0">
                  <c:v>28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14</c:v>
                </c:pt>
                <c:pt idx="9">
                  <c:v>10</c:v>
                </c:pt>
                <c:pt idx="10">
                  <c:v>19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10</c:v>
                </c:pt>
                <c:pt idx="20">
                  <c:v>5</c:v>
                </c:pt>
                <c:pt idx="21">
                  <c:v>0</c:v>
                </c:pt>
                <c:pt idx="22">
                  <c:v>17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TP!$W$334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TP!$W$335:$W$362</c:f>
              <c:numCache>
                <c:formatCode>General</c:formatCode>
                <c:ptCount val="28"/>
                <c:pt idx="0">
                  <c:v>12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17</c:v>
                </c:pt>
                <c:pt idx="10">
                  <c:v>14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7</c:v>
                </c:pt>
                <c:pt idx="20">
                  <c:v>8</c:v>
                </c:pt>
                <c:pt idx="21">
                  <c:v>0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TP!$Y$334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TP!$A$335:$A$362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41123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41143</c:v>
                </c:pt>
                <c:pt idx="14">
                  <c:v>41144</c:v>
                </c:pt>
                <c:pt idx="15">
                  <c:v>41149</c:v>
                </c:pt>
                <c:pt idx="16">
                  <c:v>41150</c:v>
                </c:pt>
                <c:pt idx="17">
                  <c:v>41151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TP!$Y$335:$Y$362</c:f>
              <c:numCache>
                <c:formatCode>General</c:formatCode>
                <c:ptCount val="28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marker val="1"/>
        <c:axId val="97990912"/>
        <c:axId val="98005376"/>
      </c:lineChart>
      <c:dateAx>
        <c:axId val="979909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005376"/>
        <c:crosses val="autoZero"/>
        <c:auto val="1"/>
        <c:lblOffset val="100"/>
      </c:dateAx>
      <c:valAx>
        <c:axId val="9800537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990912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36095117616773"/>
          <c:y val="2.018111197291439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TP!$B$305:$B$330</c:f>
              <c:numCache>
                <c:formatCode>General</c:formatCode>
                <c:ptCount val="26"/>
                <c:pt idx="0">
                  <c:v>280</c:v>
                </c:pt>
                <c:pt idx="1">
                  <c:v>30</c:v>
                </c:pt>
                <c:pt idx="2">
                  <c:v>51</c:v>
                </c:pt>
                <c:pt idx="3">
                  <c:v>64</c:v>
                </c:pt>
                <c:pt idx="4">
                  <c:v>34</c:v>
                </c:pt>
                <c:pt idx="5">
                  <c:v>180</c:v>
                </c:pt>
                <c:pt idx="6">
                  <c:v>26</c:v>
                </c:pt>
                <c:pt idx="7">
                  <c:v>169</c:v>
                </c:pt>
                <c:pt idx="8">
                  <c:v>707</c:v>
                </c:pt>
                <c:pt idx="9">
                  <c:v>35</c:v>
                </c:pt>
                <c:pt idx="10">
                  <c:v>9</c:v>
                </c:pt>
                <c:pt idx="11">
                  <c:v>30</c:v>
                </c:pt>
                <c:pt idx="12">
                  <c:v>27</c:v>
                </c:pt>
                <c:pt idx="13">
                  <c:v>27</c:v>
                </c:pt>
                <c:pt idx="14">
                  <c:v>368</c:v>
                </c:pt>
                <c:pt idx="15">
                  <c:v>62</c:v>
                </c:pt>
                <c:pt idx="16">
                  <c:v>65</c:v>
                </c:pt>
                <c:pt idx="17">
                  <c:v>34</c:v>
                </c:pt>
                <c:pt idx="18">
                  <c:v>118</c:v>
                </c:pt>
                <c:pt idx="19">
                  <c:v>167</c:v>
                </c:pt>
                <c:pt idx="20">
                  <c:v>72</c:v>
                </c:pt>
                <c:pt idx="21">
                  <c:v>44</c:v>
                </c:pt>
                <c:pt idx="22">
                  <c:v>85</c:v>
                </c:pt>
                <c:pt idx="23">
                  <c:v>123</c:v>
                </c:pt>
                <c:pt idx="24">
                  <c:v>36</c:v>
                </c:pt>
                <c:pt idx="25">
                  <c:v>886</c:v>
                </c:pt>
              </c:numCache>
            </c:numRef>
          </c:val>
        </c:ser>
        <c:ser>
          <c:idx val="1"/>
          <c:order val="1"/>
          <c:tx>
            <c:strRef>
              <c:f>TP!$D$304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TP!$D$305:$D$330</c:f>
              <c:numCache>
                <c:formatCode>General</c:formatCode>
                <c:ptCount val="26"/>
                <c:pt idx="0">
                  <c:v>42</c:v>
                </c:pt>
                <c:pt idx="1">
                  <c:v>3</c:v>
                </c:pt>
                <c:pt idx="2">
                  <c:v>7</c:v>
                </c:pt>
                <c:pt idx="3">
                  <c:v>27</c:v>
                </c:pt>
                <c:pt idx="4">
                  <c:v>16</c:v>
                </c:pt>
                <c:pt idx="5">
                  <c:v>88</c:v>
                </c:pt>
                <c:pt idx="6">
                  <c:v>3</c:v>
                </c:pt>
                <c:pt idx="7">
                  <c:v>155</c:v>
                </c:pt>
                <c:pt idx="8">
                  <c:v>497</c:v>
                </c:pt>
                <c:pt idx="9">
                  <c:v>2</c:v>
                </c:pt>
                <c:pt idx="10">
                  <c:v>2</c:v>
                </c:pt>
                <c:pt idx="11">
                  <c:v>17</c:v>
                </c:pt>
                <c:pt idx="12">
                  <c:v>10</c:v>
                </c:pt>
                <c:pt idx="13">
                  <c:v>11</c:v>
                </c:pt>
                <c:pt idx="14">
                  <c:v>120</c:v>
                </c:pt>
                <c:pt idx="15">
                  <c:v>62</c:v>
                </c:pt>
                <c:pt idx="16">
                  <c:v>22</c:v>
                </c:pt>
                <c:pt idx="17">
                  <c:v>15</c:v>
                </c:pt>
                <c:pt idx="18">
                  <c:v>59</c:v>
                </c:pt>
                <c:pt idx="19">
                  <c:v>17</c:v>
                </c:pt>
                <c:pt idx="20">
                  <c:v>38</c:v>
                </c:pt>
                <c:pt idx="21">
                  <c:v>13</c:v>
                </c:pt>
                <c:pt idx="22">
                  <c:v>29</c:v>
                </c:pt>
                <c:pt idx="23">
                  <c:v>44</c:v>
                </c:pt>
                <c:pt idx="24">
                  <c:v>8</c:v>
                </c:pt>
                <c:pt idx="25">
                  <c:v>218</c:v>
                </c:pt>
              </c:numCache>
            </c:numRef>
          </c:val>
        </c:ser>
        <c:ser>
          <c:idx val="2"/>
          <c:order val="2"/>
          <c:tx>
            <c:strRef>
              <c:f>TP!$F$304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TP!$F$305:$F$330</c:f>
              <c:numCache>
                <c:formatCode>General</c:formatCode>
                <c:ptCount val="26"/>
                <c:pt idx="0">
                  <c:v>6</c:v>
                </c:pt>
                <c:pt idx="1">
                  <c:v>19</c:v>
                </c:pt>
                <c:pt idx="2">
                  <c:v>41</c:v>
                </c:pt>
                <c:pt idx="3">
                  <c:v>3</c:v>
                </c:pt>
                <c:pt idx="4">
                  <c:v>3</c:v>
                </c:pt>
                <c:pt idx="5">
                  <c:v>38</c:v>
                </c:pt>
                <c:pt idx="6">
                  <c:v>1</c:v>
                </c:pt>
                <c:pt idx="7">
                  <c:v>63</c:v>
                </c:pt>
                <c:pt idx="8">
                  <c:v>108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23</c:v>
                </c:pt>
                <c:pt idx="13">
                  <c:v>8</c:v>
                </c:pt>
                <c:pt idx="14">
                  <c:v>45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8</c:v>
                </c:pt>
                <c:pt idx="19">
                  <c:v>10</c:v>
                </c:pt>
                <c:pt idx="20">
                  <c:v>16</c:v>
                </c:pt>
                <c:pt idx="21">
                  <c:v>0</c:v>
                </c:pt>
                <c:pt idx="22">
                  <c:v>12</c:v>
                </c:pt>
                <c:pt idx="23">
                  <c:v>13</c:v>
                </c:pt>
                <c:pt idx="24">
                  <c:v>5</c:v>
                </c:pt>
                <c:pt idx="25">
                  <c:v>123</c:v>
                </c:pt>
              </c:numCache>
            </c:numRef>
          </c:val>
        </c:ser>
        <c:ser>
          <c:idx val="3"/>
          <c:order val="3"/>
          <c:tx>
            <c:strRef>
              <c:f>TP!$H$304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TP!$H$305:$H$330</c:f>
              <c:numCache>
                <c:formatCode>General</c:formatCode>
                <c:ptCount val="26"/>
                <c:pt idx="0">
                  <c:v>165</c:v>
                </c:pt>
                <c:pt idx="1">
                  <c:v>36</c:v>
                </c:pt>
                <c:pt idx="2">
                  <c:v>71</c:v>
                </c:pt>
                <c:pt idx="3">
                  <c:v>7</c:v>
                </c:pt>
                <c:pt idx="4">
                  <c:v>74</c:v>
                </c:pt>
                <c:pt idx="5">
                  <c:v>8</c:v>
                </c:pt>
                <c:pt idx="6">
                  <c:v>0</c:v>
                </c:pt>
                <c:pt idx="7">
                  <c:v>30</c:v>
                </c:pt>
                <c:pt idx="8">
                  <c:v>36</c:v>
                </c:pt>
                <c:pt idx="9">
                  <c:v>8</c:v>
                </c:pt>
                <c:pt idx="10">
                  <c:v>26</c:v>
                </c:pt>
                <c:pt idx="11">
                  <c:v>0</c:v>
                </c:pt>
                <c:pt idx="12">
                  <c:v>21</c:v>
                </c:pt>
                <c:pt idx="13">
                  <c:v>4</c:v>
                </c:pt>
                <c:pt idx="14">
                  <c:v>41</c:v>
                </c:pt>
                <c:pt idx="15">
                  <c:v>6</c:v>
                </c:pt>
                <c:pt idx="16">
                  <c:v>131</c:v>
                </c:pt>
                <c:pt idx="17">
                  <c:v>9</c:v>
                </c:pt>
                <c:pt idx="18">
                  <c:v>3</c:v>
                </c:pt>
                <c:pt idx="19">
                  <c:v>12</c:v>
                </c:pt>
                <c:pt idx="20">
                  <c:v>4</c:v>
                </c:pt>
                <c:pt idx="21">
                  <c:v>18</c:v>
                </c:pt>
                <c:pt idx="22">
                  <c:v>62</c:v>
                </c:pt>
                <c:pt idx="23">
                  <c:v>1</c:v>
                </c:pt>
                <c:pt idx="24">
                  <c:v>0</c:v>
                </c:pt>
                <c:pt idx="25">
                  <c:v>16</c:v>
                </c:pt>
              </c:numCache>
            </c:numRef>
          </c:val>
        </c:ser>
        <c:ser>
          <c:idx val="4"/>
          <c:order val="4"/>
          <c:tx>
            <c:strRef>
              <c:f>TP!$J$304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TP!$J$305:$J$330</c:f>
              <c:numCache>
                <c:formatCode>General</c:formatCode>
                <c:ptCount val="26"/>
                <c:pt idx="0">
                  <c:v>30</c:v>
                </c:pt>
                <c:pt idx="1">
                  <c:v>37</c:v>
                </c:pt>
                <c:pt idx="2">
                  <c:v>38</c:v>
                </c:pt>
                <c:pt idx="3">
                  <c:v>7</c:v>
                </c:pt>
                <c:pt idx="4">
                  <c:v>19</c:v>
                </c:pt>
                <c:pt idx="5">
                  <c:v>61</c:v>
                </c:pt>
                <c:pt idx="6">
                  <c:v>12</c:v>
                </c:pt>
                <c:pt idx="7">
                  <c:v>126</c:v>
                </c:pt>
                <c:pt idx="8">
                  <c:v>39</c:v>
                </c:pt>
                <c:pt idx="9">
                  <c:v>5</c:v>
                </c:pt>
                <c:pt idx="10">
                  <c:v>61</c:v>
                </c:pt>
                <c:pt idx="11">
                  <c:v>0</c:v>
                </c:pt>
                <c:pt idx="12">
                  <c:v>92</c:v>
                </c:pt>
                <c:pt idx="13">
                  <c:v>4</c:v>
                </c:pt>
                <c:pt idx="14">
                  <c:v>24</c:v>
                </c:pt>
                <c:pt idx="15">
                  <c:v>6</c:v>
                </c:pt>
                <c:pt idx="16">
                  <c:v>41</c:v>
                </c:pt>
                <c:pt idx="17">
                  <c:v>0</c:v>
                </c:pt>
                <c:pt idx="18">
                  <c:v>3</c:v>
                </c:pt>
                <c:pt idx="19">
                  <c:v>23</c:v>
                </c:pt>
                <c:pt idx="20">
                  <c:v>12</c:v>
                </c:pt>
                <c:pt idx="21">
                  <c:v>6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</c:ser>
        <c:ser>
          <c:idx val="5"/>
          <c:order val="5"/>
          <c:tx>
            <c:strRef>
              <c:f>TP!$L$304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TP!$L$305:$L$330</c:f>
              <c:numCache>
                <c:formatCode>General</c:formatCode>
                <c:ptCount val="26"/>
                <c:pt idx="0">
                  <c:v>7</c:v>
                </c:pt>
                <c:pt idx="1">
                  <c:v>45</c:v>
                </c:pt>
                <c:pt idx="2">
                  <c:v>23</c:v>
                </c:pt>
                <c:pt idx="3">
                  <c:v>6</c:v>
                </c:pt>
                <c:pt idx="4">
                  <c:v>15</c:v>
                </c:pt>
                <c:pt idx="5">
                  <c:v>175</c:v>
                </c:pt>
                <c:pt idx="6">
                  <c:v>3</c:v>
                </c:pt>
                <c:pt idx="7">
                  <c:v>92</c:v>
                </c:pt>
                <c:pt idx="8">
                  <c:v>22</c:v>
                </c:pt>
                <c:pt idx="9">
                  <c:v>67</c:v>
                </c:pt>
                <c:pt idx="10">
                  <c:v>19</c:v>
                </c:pt>
                <c:pt idx="11">
                  <c:v>0</c:v>
                </c:pt>
                <c:pt idx="12">
                  <c:v>13</c:v>
                </c:pt>
                <c:pt idx="13">
                  <c:v>2</c:v>
                </c:pt>
                <c:pt idx="14">
                  <c:v>8</c:v>
                </c:pt>
                <c:pt idx="15">
                  <c:v>21</c:v>
                </c:pt>
                <c:pt idx="16">
                  <c:v>7</c:v>
                </c:pt>
                <c:pt idx="17">
                  <c:v>0</c:v>
                </c:pt>
                <c:pt idx="18">
                  <c:v>2</c:v>
                </c:pt>
                <c:pt idx="19">
                  <c:v>54</c:v>
                </c:pt>
                <c:pt idx="20">
                  <c:v>6</c:v>
                </c:pt>
                <c:pt idx="21">
                  <c:v>13</c:v>
                </c:pt>
                <c:pt idx="22">
                  <c:v>38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</c:numCache>
            </c:numRef>
          </c:val>
        </c:ser>
        <c:ser>
          <c:idx val="6"/>
          <c:order val="6"/>
          <c:tx>
            <c:strRef>
              <c:f>TP!$N$304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dPt>
            <c:idx val="13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</c:dPt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TP!$N$305:$N$330</c:f>
              <c:numCache>
                <c:formatCode>General</c:formatCode>
                <c:ptCount val="26"/>
                <c:pt idx="0">
                  <c:v>70</c:v>
                </c:pt>
                <c:pt idx="1">
                  <c:v>103</c:v>
                </c:pt>
                <c:pt idx="2">
                  <c:v>26</c:v>
                </c:pt>
                <c:pt idx="3">
                  <c:v>37</c:v>
                </c:pt>
                <c:pt idx="4">
                  <c:v>36</c:v>
                </c:pt>
                <c:pt idx="5">
                  <c:v>12</c:v>
                </c:pt>
                <c:pt idx="6">
                  <c:v>22</c:v>
                </c:pt>
                <c:pt idx="7">
                  <c:v>211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22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109</c:v>
                </c:pt>
                <c:pt idx="18">
                  <c:v>9</c:v>
                </c:pt>
                <c:pt idx="19">
                  <c:v>234</c:v>
                </c:pt>
                <c:pt idx="20">
                  <c:v>28</c:v>
                </c:pt>
                <c:pt idx="21">
                  <c:v>34</c:v>
                </c:pt>
                <c:pt idx="22">
                  <c:v>52</c:v>
                </c:pt>
                <c:pt idx="23">
                  <c:v>16</c:v>
                </c:pt>
                <c:pt idx="24">
                  <c:v>6</c:v>
                </c:pt>
                <c:pt idx="25">
                  <c:v>28</c:v>
                </c:pt>
              </c:numCache>
            </c:numRef>
          </c:val>
        </c:ser>
        <c:ser>
          <c:idx val="7"/>
          <c:order val="7"/>
          <c:tx>
            <c:strRef>
              <c:f>TP!$P$304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TP!$P$305:$P$330</c:f>
              <c:numCache>
                <c:formatCode>General</c:formatCode>
                <c:ptCount val="26"/>
                <c:pt idx="0">
                  <c:v>37</c:v>
                </c:pt>
                <c:pt idx="1">
                  <c:v>60</c:v>
                </c:pt>
                <c:pt idx="2">
                  <c:v>2</c:v>
                </c:pt>
                <c:pt idx="3">
                  <c:v>18</c:v>
                </c:pt>
                <c:pt idx="4">
                  <c:v>47</c:v>
                </c:pt>
                <c:pt idx="5">
                  <c:v>9</c:v>
                </c:pt>
                <c:pt idx="6">
                  <c:v>8</c:v>
                </c:pt>
                <c:pt idx="7">
                  <c:v>212</c:v>
                </c:pt>
                <c:pt idx="8">
                  <c:v>4</c:v>
                </c:pt>
                <c:pt idx="9">
                  <c:v>90</c:v>
                </c:pt>
                <c:pt idx="10">
                  <c:v>11</c:v>
                </c:pt>
                <c:pt idx="11">
                  <c:v>70</c:v>
                </c:pt>
                <c:pt idx="12">
                  <c:v>0</c:v>
                </c:pt>
                <c:pt idx="13">
                  <c:v>30</c:v>
                </c:pt>
                <c:pt idx="14">
                  <c:v>2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172</c:v>
                </c:pt>
                <c:pt idx="20">
                  <c:v>15</c:v>
                </c:pt>
                <c:pt idx="21">
                  <c:v>35</c:v>
                </c:pt>
                <c:pt idx="22">
                  <c:v>29</c:v>
                </c:pt>
                <c:pt idx="23">
                  <c:v>66</c:v>
                </c:pt>
                <c:pt idx="24">
                  <c:v>12</c:v>
                </c:pt>
                <c:pt idx="25">
                  <c:v>108</c:v>
                </c:pt>
              </c:numCache>
            </c:numRef>
          </c:val>
        </c:ser>
        <c:ser>
          <c:idx val="8"/>
          <c:order val="8"/>
          <c:tx>
            <c:strRef>
              <c:f>TP!$R$304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TP!$R$305:$R$330</c:f>
              <c:numCache>
                <c:formatCode>General</c:formatCode>
                <c:ptCount val="26"/>
                <c:pt idx="0">
                  <c:v>13</c:v>
                </c:pt>
                <c:pt idx="1">
                  <c:v>109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  <c:pt idx="5">
                  <c:v>441</c:v>
                </c:pt>
                <c:pt idx="6">
                  <c:v>4</c:v>
                </c:pt>
                <c:pt idx="7">
                  <c:v>133</c:v>
                </c:pt>
                <c:pt idx="8">
                  <c:v>51</c:v>
                </c:pt>
                <c:pt idx="9">
                  <c:v>81</c:v>
                </c:pt>
                <c:pt idx="10">
                  <c:v>6</c:v>
                </c:pt>
                <c:pt idx="11">
                  <c:v>157</c:v>
                </c:pt>
                <c:pt idx="12">
                  <c:v>0</c:v>
                </c:pt>
                <c:pt idx="13">
                  <c:v>51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251</c:v>
                </c:pt>
                <c:pt idx="20">
                  <c:v>3</c:v>
                </c:pt>
                <c:pt idx="21">
                  <c:v>12</c:v>
                </c:pt>
                <c:pt idx="22">
                  <c:v>15</c:v>
                </c:pt>
                <c:pt idx="23">
                  <c:v>185</c:v>
                </c:pt>
                <c:pt idx="24">
                  <c:v>8</c:v>
                </c:pt>
                <c:pt idx="25">
                  <c:v>37</c:v>
                </c:pt>
              </c:numCache>
            </c:numRef>
          </c:val>
        </c:ser>
        <c:ser>
          <c:idx val="9"/>
          <c:order val="9"/>
          <c:tx>
            <c:strRef>
              <c:f>TP!$T$304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TP!$T$305:$T$330</c:f>
              <c:numCache>
                <c:formatCode>General</c:formatCode>
                <c:ptCount val="26"/>
                <c:pt idx="0">
                  <c:v>52</c:v>
                </c:pt>
                <c:pt idx="1">
                  <c:v>113</c:v>
                </c:pt>
                <c:pt idx="2">
                  <c:v>49</c:v>
                </c:pt>
                <c:pt idx="3">
                  <c:v>20</c:v>
                </c:pt>
                <c:pt idx="4">
                  <c:v>31</c:v>
                </c:pt>
                <c:pt idx="5">
                  <c:v>406</c:v>
                </c:pt>
                <c:pt idx="6">
                  <c:v>11</c:v>
                </c:pt>
                <c:pt idx="7">
                  <c:v>168</c:v>
                </c:pt>
                <c:pt idx="8">
                  <c:v>249</c:v>
                </c:pt>
                <c:pt idx="9">
                  <c:v>27</c:v>
                </c:pt>
                <c:pt idx="10">
                  <c:v>4</c:v>
                </c:pt>
                <c:pt idx="11">
                  <c:v>36</c:v>
                </c:pt>
                <c:pt idx="12">
                  <c:v>5</c:v>
                </c:pt>
                <c:pt idx="13">
                  <c:v>134</c:v>
                </c:pt>
                <c:pt idx="14">
                  <c:v>168</c:v>
                </c:pt>
                <c:pt idx="15">
                  <c:v>15</c:v>
                </c:pt>
                <c:pt idx="16">
                  <c:v>110</c:v>
                </c:pt>
                <c:pt idx="17">
                  <c:v>28</c:v>
                </c:pt>
                <c:pt idx="18">
                  <c:v>6</c:v>
                </c:pt>
                <c:pt idx="19">
                  <c:v>92</c:v>
                </c:pt>
                <c:pt idx="20">
                  <c:v>20</c:v>
                </c:pt>
                <c:pt idx="21">
                  <c:v>24</c:v>
                </c:pt>
                <c:pt idx="22">
                  <c:v>243</c:v>
                </c:pt>
                <c:pt idx="23">
                  <c:v>124</c:v>
                </c:pt>
                <c:pt idx="24">
                  <c:v>71</c:v>
                </c:pt>
                <c:pt idx="25">
                  <c:v>38</c:v>
                </c:pt>
              </c:numCache>
            </c:numRef>
          </c:val>
        </c:ser>
        <c:ser>
          <c:idx val="10"/>
          <c:order val="10"/>
          <c:tx>
            <c:strRef>
              <c:f>TP!$V$304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TP!$V$305:$V$330</c:f>
              <c:numCache>
                <c:formatCode>General</c:formatCode>
                <c:ptCount val="26"/>
                <c:pt idx="0">
                  <c:v>76</c:v>
                </c:pt>
                <c:pt idx="1">
                  <c:v>109</c:v>
                </c:pt>
                <c:pt idx="2">
                  <c:v>37</c:v>
                </c:pt>
                <c:pt idx="3">
                  <c:v>4</c:v>
                </c:pt>
                <c:pt idx="4">
                  <c:v>17</c:v>
                </c:pt>
                <c:pt idx="5">
                  <c:v>127</c:v>
                </c:pt>
                <c:pt idx="6">
                  <c:v>19</c:v>
                </c:pt>
                <c:pt idx="7">
                  <c:v>110</c:v>
                </c:pt>
                <c:pt idx="8">
                  <c:v>106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68</c:v>
                </c:pt>
                <c:pt idx="14">
                  <c:v>51</c:v>
                </c:pt>
                <c:pt idx="15">
                  <c:v>4</c:v>
                </c:pt>
                <c:pt idx="16">
                  <c:v>99</c:v>
                </c:pt>
                <c:pt idx="17">
                  <c:v>12</c:v>
                </c:pt>
                <c:pt idx="18">
                  <c:v>1</c:v>
                </c:pt>
                <c:pt idx="19">
                  <c:v>56</c:v>
                </c:pt>
                <c:pt idx="20">
                  <c:v>75</c:v>
                </c:pt>
                <c:pt idx="21">
                  <c:v>9</c:v>
                </c:pt>
                <c:pt idx="22">
                  <c:v>243</c:v>
                </c:pt>
                <c:pt idx="23">
                  <c:v>74</c:v>
                </c:pt>
                <c:pt idx="24">
                  <c:v>35</c:v>
                </c:pt>
                <c:pt idx="25">
                  <c:v>26</c:v>
                </c:pt>
              </c:numCache>
            </c:numRef>
          </c:val>
        </c:ser>
        <c:ser>
          <c:idx val="11"/>
          <c:order val="11"/>
          <c:tx>
            <c:strRef>
              <c:f>TP!$X$304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TP!$X$305:$X$330</c:f>
              <c:numCache>
                <c:formatCode>General</c:formatCode>
                <c:ptCount val="26"/>
                <c:pt idx="0">
                  <c:v>33</c:v>
                </c:pt>
                <c:pt idx="1">
                  <c:v>257</c:v>
                </c:pt>
                <c:pt idx="2">
                  <c:v>15</c:v>
                </c:pt>
                <c:pt idx="3">
                  <c:v>1</c:v>
                </c:pt>
                <c:pt idx="4">
                  <c:v>123</c:v>
                </c:pt>
                <c:pt idx="5">
                  <c:v>56</c:v>
                </c:pt>
                <c:pt idx="6">
                  <c:v>11</c:v>
                </c:pt>
                <c:pt idx="7">
                  <c:v>66</c:v>
                </c:pt>
                <c:pt idx="8">
                  <c:v>69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35</c:v>
                </c:pt>
                <c:pt idx="14">
                  <c:v>66</c:v>
                </c:pt>
                <c:pt idx="15">
                  <c:v>5</c:v>
                </c:pt>
                <c:pt idx="16">
                  <c:v>108</c:v>
                </c:pt>
                <c:pt idx="17">
                  <c:v>18</c:v>
                </c:pt>
                <c:pt idx="18">
                  <c:v>0</c:v>
                </c:pt>
                <c:pt idx="19">
                  <c:v>119</c:v>
                </c:pt>
                <c:pt idx="20">
                  <c:v>89</c:v>
                </c:pt>
                <c:pt idx="21">
                  <c:v>7</c:v>
                </c:pt>
                <c:pt idx="22">
                  <c:v>124</c:v>
                </c:pt>
                <c:pt idx="23">
                  <c:v>39</c:v>
                </c:pt>
                <c:pt idx="24">
                  <c:v>27</c:v>
                </c:pt>
                <c:pt idx="25">
                  <c:v>75</c:v>
                </c:pt>
              </c:numCache>
            </c:numRef>
          </c:val>
        </c:ser>
        <c:marker val="1"/>
        <c:axId val="98136832"/>
        <c:axId val="98138752"/>
      </c:lineChart>
      <c:dateAx>
        <c:axId val="981368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138752"/>
        <c:crosses val="autoZero"/>
        <c:auto val="1"/>
        <c:lblOffset val="100"/>
      </c:dateAx>
      <c:valAx>
        <c:axId val="9813875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136832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396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732720240685979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TP!$C$304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TP!$C$305:$C$330</c:f>
              <c:numCache>
                <c:formatCode>General</c:formatCode>
                <c:ptCount val="26"/>
                <c:pt idx="0">
                  <c:v>47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  <c:pt idx="5">
                  <c:v>34</c:v>
                </c:pt>
                <c:pt idx="6">
                  <c:v>8</c:v>
                </c:pt>
                <c:pt idx="7">
                  <c:v>42</c:v>
                </c:pt>
                <c:pt idx="8">
                  <c:v>30</c:v>
                </c:pt>
                <c:pt idx="9">
                  <c:v>8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9</c:v>
                </c:pt>
                <c:pt idx="14">
                  <c:v>21</c:v>
                </c:pt>
                <c:pt idx="15">
                  <c:v>9</c:v>
                </c:pt>
                <c:pt idx="16">
                  <c:v>19</c:v>
                </c:pt>
                <c:pt idx="17">
                  <c:v>5</c:v>
                </c:pt>
                <c:pt idx="18">
                  <c:v>16</c:v>
                </c:pt>
                <c:pt idx="19">
                  <c:v>23</c:v>
                </c:pt>
                <c:pt idx="20">
                  <c:v>8</c:v>
                </c:pt>
                <c:pt idx="21">
                  <c:v>9</c:v>
                </c:pt>
                <c:pt idx="22">
                  <c:v>2</c:v>
                </c:pt>
                <c:pt idx="23">
                  <c:v>17</c:v>
                </c:pt>
                <c:pt idx="24">
                  <c:v>7</c:v>
                </c:pt>
                <c:pt idx="25">
                  <c:v>39</c:v>
                </c:pt>
              </c:numCache>
            </c:numRef>
          </c:val>
        </c:ser>
        <c:ser>
          <c:idx val="1"/>
          <c:order val="1"/>
          <c:tx>
            <c:strRef>
              <c:f>TP!$E$304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TP!$E$305:$E$330</c:f>
              <c:numCache>
                <c:formatCode>General</c:formatCode>
                <c:ptCount val="2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7</c:v>
                </c:pt>
                <c:pt idx="5">
                  <c:v>17</c:v>
                </c:pt>
                <c:pt idx="6">
                  <c:v>1</c:v>
                </c:pt>
                <c:pt idx="7">
                  <c:v>38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TP!$G$304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TP!$G$305:$G$330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25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TP!$I$304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TP!$I$305:$I$330</c:f>
              <c:numCache>
                <c:formatCode>General</c:formatCode>
                <c:ptCount val="26"/>
                <c:pt idx="0">
                  <c:v>22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TP!$K$305:$K$330</c:f>
              <c:numCache>
                <c:formatCode>General</c:formatCode>
                <c:ptCount val="26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TP!$M$304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TP!$M$305:$M$330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TP!$O$304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TP!$O$305:$O$330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TP!$Q$304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TP!$Q$305:$Q$330</c:f>
              <c:numCache>
                <c:formatCode>General</c:formatCode>
                <c:ptCount val="26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27</c:v>
                </c:pt>
                <c:pt idx="8">
                  <c:v>1</c:v>
                </c:pt>
                <c:pt idx="9">
                  <c:v>21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</c:ser>
        <c:ser>
          <c:idx val="8"/>
          <c:order val="8"/>
          <c:tx>
            <c:strRef>
              <c:f>TP!$S$304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TP!$S$305:$S$330</c:f>
              <c:numCache>
                <c:formatCode>General</c:formatCode>
                <c:ptCount val="26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43</c:v>
                </c:pt>
                <c:pt idx="6">
                  <c:v>1</c:v>
                </c:pt>
                <c:pt idx="7">
                  <c:v>14</c:v>
                </c:pt>
                <c:pt idx="8">
                  <c:v>3</c:v>
                </c:pt>
                <c:pt idx="9">
                  <c:v>8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TP!$U$304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TP!$U$305:$U$330</c:f>
              <c:numCache>
                <c:formatCode>General</c:formatCode>
                <c:ptCount val="26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1</c:v>
                </c:pt>
                <c:pt idx="7">
                  <c:v>13</c:v>
                </c:pt>
                <c:pt idx="8">
                  <c:v>24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14</c:v>
                </c:pt>
                <c:pt idx="15">
                  <c:v>2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19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</c:numCache>
            </c:numRef>
          </c:val>
        </c:ser>
        <c:ser>
          <c:idx val="10"/>
          <c:order val="10"/>
          <c:tx>
            <c:strRef>
              <c:f>TP!$W$304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TP!$W$305:$W$330</c:f>
              <c:numCache>
                <c:formatCode>General</c:formatCode>
                <c:ptCount val="26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14</c:v>
                </c:pt>
                <c:pt idx="21">
                  <c:v>1</c:v>
                </c:pt>
                <c:pt idx="22">
                  <c:v>22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TP!$Y$304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TP!$A$305:$A$330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41123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41179</c:v>
                </c:pt>
                <c:pt idx="25">
                  <c:v>41180</c:v>
                </c:pt>
              </c:numCache>
            </c:numRef>
          </c:cat>
          <c:val>
            <c:numRef>
              <c:f>TP!$Y$305:$Y$330</c:f>
              <c:numCache>
                <c:formatCode>General</c:formatCode>
                <c:ptCount val="26"/>
                <c:pt idx="0">
                  <c:v>2</c:v>
                </c:pt>
                <c:pt idx="1">
                  <c:v>45</c:v>
                </c:pt>
                <c:pt idx="2">
                  <c:v>3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21</c:v>
                </c:pt>
                <c:pt idx="20">
                  <c:v>8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</c:ser>
        <c:marker val="1"/>
        <c:axId val="98380800"/>
        <c:axId val="98399360"/>
      </c:lineChart>
      <c:dateAx>
        <c:axId val="983808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399360"/>
        <c:crosses val="autoZero"/>
        <c:auto val="1"/>
        <c:lblOffset val="100"/>
      </c:dateAx>
      <c:valAx>
        <c:axId val="9839936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380800"/>
        <c:crosses val="autoZero"/>
        <c:crossBetween val="between"/>
        <c:majorUnit val="2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3739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TP!$Z$274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TP!$Z$275:$Z$300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492800"/>
        <c:axId val="98494720"/>
      </c:lineChart>
      <c:dateAx>
        <c:axId val="984928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494720"/>
        <c:crosses val="autoZero"/>
        <c:auto val="1"/>
        <c:lblOffset val="100"/>
      </c:dateAx>
      <c:valAx>
        <c:axId val="9849472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492800"/>
        <c:crosses val="autoZero"/>
        <c:crossBetween val="between"/>
        <c:majorUnit val="20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0290528744923745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TP!$AA$274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TP!$AA$275:$AA$300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506624"/>
        <c:axId val="98537472"/>
      </c:lineChart>
      <c:dateAx>
        <c:axId val="985066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537472"/>
        <c:crosses val="autoZero"/>
        <c:auto val="1"/>
        <c:lblOffset val="100"/>
      </c:dateAx>
      <c:valAx>
        <c:axId val="9853747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506624"/>
        <c:crosses val="autoZero"/>
        <c:crossBetween val="between"/>
        <c:majorUnit val="20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TP!$B$274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TP!$B$275:$B$300</c:f>
              <c:numCache>
                <c:formatCode>General</c:formatCode>
                <c:ptCount val="26"/>
                <c:pt idx="0">
                  <c:v>115</c:v>
                </c:pt>
                <c:pt idx="1">
                  <c:v>67</c:v>
                </c:pt>
                <c:pt idx="2">
                  <c:v>2</c:v>
                </c:pt>
                <c:pt idx="3">
                  <c:v>62</c:v>
                </c:pt>
                <c:pt idx="4">
                  <c:v>659</c:v>
                </c:pt>
                <c:pt idx="5">
                  <c:v>12</c:v>
                </c:pt>
                <c:pt idx="6">
                  <c:v>11</c:v>
                </c:pt>
                <c:pt idx="7">
                  <c:v>15</c:v>
                </c:pt>
                <c:pt idx="8">
                  <c:v>7</c:v>
                </c:pt>
                <c:pt idx="9">
                  <c:v>72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898</c:v>
                </c:pt>
                <c:pt idx="15">
                  <c:v>18</c:v>
                </c:pt>
                <c:pt idx="16">
                  <c:v>20</c:v>
                </c:pt>
                <c:pt idx="17">
                  <c:v>18</c:v>
                </c:pt>
                <c:pt idx="18">
                  <c:v>24</c:v>
                </c:pt>
                <c:pt idx="19">
                  <c:v>219</c:v>
                </c:pt>
                <c:pt idx="20">
                  <c:v>164</c:v>
                </c:pt>
                <c:pt idx="21">
                  <c:v>10</c:v>
                </c:pt>
                <c:pt idx="22">
                  <c:v>151</c:v>
                </c:pt>
                <c:pt idx="23">
                  <c:v>10</c:v>
                </c:pt>
                <c:pt idx="24">
                  <c:v>219</c:v>
                </c:pt>
                <c:pt idx="25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TP!$D$274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TP!$D$275:$D$300</c:f>
              <c:numCache>
                <c:formatCode>General</c:formatCode>
                <c:ptCount val="26"/>
                <c:pt idx="0">
                  <c:v>26</c:v>
                </c:pt>
                <c:pt idx="1">
                  <c:v>52</c:v>
                </c:pt>
                <c:pt idx="2">
                  <c:v>1</c:v>
                </c:pt>
                <c:pt idx="3">
                  <c:v>28</c:v>
                </c:pt>
                <c:pt idx="4">
                  <c:v>271</c:v>
                </c:pt>
                <c:pt idx="5">
                  <c:v>6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4</c:v>
                </c:pt>
                <c:pt idx="14">
                  <c:v>373</c:v>
                </c:pt>
                <c:pt idx="15">
                  <c:v>11</c:v>
                </c:pt>
                <c:pt idx="16">
                  <c:v>6</c:v>
                </c:pt>
                <c:pt idx="17">
                  <c:v>12</c:v>
                </c:pt>
                <c:pt idx="18">
                  <c:v>21</c:v>
                </c:pt>
                <c:pt idx="19">
                  <c:v>127</c:v>
                </c:pt>
                <c:pt idx="20">
                  <c:v>104</c:v>
                </c:pt>
                <c:pt idx="21">
                  <c:v>1</c:v>
                </c:pt>
                <c:pt idx="22">
                  <c:v>111</c:v>
                </c:pt>
                <c:pt idx="23">
                  <c:v>3</c:v>
                </c:pt>
                <c:pt idx="24">
                  <c:v>133</c:v>
                </c:pt>
                <c:pt idx="25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TP!$F$274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TP!$F$275:$F$300</c:f>
              <c:numCache>
                <c:formatCode>General</c:formatCode>
                <c:ptCount val="26"/>
                <c:pt idx="0">
                  <c:v>87</c:v>
                </c:pt>
                <c:pt idx="1">
                  <c:v>16</c:v>
                </c:pt>
                <c:pt idx="2">
                  <c:v>1</c:v>
                </c:pt>
                <c:pt idx="3">
                  <c:v>60</c:v>
                </c:pt>
                <c:pt idx="4">
                  <c:v>151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19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218</c:v>
                </c:pt>
                <c:pt idx="15">
                  <c:v>7</c:v>
                </c:pt>
                <c:pt idx="16">
                  <c:v>0</c:v>
                </c:pt>
                <c:pt idx="17">
                  <c:v>9</c:v>
                </c:pt>
                <c:pt idx="18">
                  <c:v>1</c:v>
                </c:pt>
                <c:pt idx="19">
                  <c:v>161</c:v>
                </c:pt>
                <c:pt idx="20">
                  <c:v>101</c:v>
                </c:pt>
                <c:pt idx="21">
                  <c:v>3</c:v>
                </c:pt>
                <c:pt idx="22">
                  <c:v>77</c:v>
                </c:pt>
                <c:pt idx="23">
                  <c:v>5</c:v>
                </c:pt>
                <c:pt idx="24">
                  <c:v>99</c:v>
                </c:pt>
                <c:pt idx="25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TP!$H$274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TP!$H$275:$H$300</c:f>
              <c:numCache>
                <c:formatCode>General</c:formatCode>
                <c:ptCount val="26"/>
                <c:pt idx="0">
                  <c:v>189</c:v>
                </c:pt>
                <c:pt idx="1">
                  <c:v>5</c:v>
                </c:pt>
                <c:pt idx="2">
                  <c:v>512</c:v>
                </c:pt>
                <c:pt idx="3">
                  <c:v>18</c:v>
                </c:pt>
                <c:pt idx="4">
                  <c:v>159</c:v>
                </c:pt>
                <c:pt idx="5">
                  <c:v>11</c:v>
                </c:pt>
                <c:pt idx="6">
                  <c:v>404</c:v>
                </c:pt>
                <c:pt idx="7">
                  <c:v>492</c:v>
                </c:pt>
                <c:pt idx="8">
                  <c:v>151</c:v>
                </c:pt>
                <c:pt idx="9">
                  <c:v>16</c:v>
                </c:pt>
                <c:pt idx="10">
                  <c:v>124</c:v>
                </c:pt>
                <c:pt idx="11">
                  <c:v>20</c:v>
                </c:pt>
                <c:pt idx="12">
                  <c:v>44</c:v>
                </c:pt>
                <c:pt idx="13">
                  <c:v>15</c:v>
                </c:pt>
                <c:pt idx="14">
                  <c:v>24</c:v>
                </c:pt>
                <c:pt idx="15">
                  <c:v>102</c:v>
                </c:pt>
                <c:pt idx="16">
                  <c:v>27</c:v>
                </c:pt>
                <c:pt idx="17">
                  <c:v>7</c:v>
                </c:pt>
                <c:pt idx="18">
                  <c:v>510</c:v>
                </c:pt>
                <c:pt idx="19">
                  <c:v>10</c:v>
                </c:pt>
                <c:pt idx="20">
                  <c:v>191</c:v>
                </c:pt>
                <c:pt idx="21">
                  <c:v>31</c:v>
                </c:pt>
                <c:pt idx="22">
                  <c:v>34</c:v>
                </c:pt>
                <c:pt idx="23">
                  <c:v>20</c:v>
                </c:pt>
                <c:pt idx="24">
                  <c:v>24</c:v>
                </c:pt>
                <c:pt idx="25">
                  <c:v>16</c:v>
                </c:pt>
              </c:numCache>
            </c:numRef>
          </c:val>
        </c:ser>
        <c:ser>
          <c:idx val="4"/>
          <c:order val="4"/>
          <c:tx>
            <c:strRef>
              <c:f>TP!$J$274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TP!$J$275:$J$300</c:f>
              <c:numCache>
                <c:formatCode>General</c:formatCode>
                <c:ptCount val="26"/>
                <c:pt idx="0">
                  <c:v>108</c:v>
                </c:pt>
                <c:pt idx="1">
                  <c:v>9</c:v>
                </c:pt>
                <c:pt idx="2">
                  <c:v>805</c:v>
                </c:pt>
                <c:pt idx="3">
                  <c:v>266</c:v>
                </c:pt>
                <c:pt idx="4">
                  <c:v>19</c:v>
                </c:pt>
                <c:pt idx="5">
                  <c:v>4</c:v>
                </c:pt>
                <c:pt idx="6">
                  <c:v>177</c:v>
                </c:pt>
                <c:pt idx="7">
                  <c:v>409</c:v>
                </c:pt>
                <c:pt idx="8">
                  <c:v>68</c:v>
                </c:pt>
                <c:pt idx="9">
                  <c:v>16</c:v>
                </c:pt>
                <c:pt idx="10">
                  <c:v>127</c:v>
                </c:pt>
                <c:pt idx="11">
                  <c:v>8</c:v>
                </c:pt>
                <c:pt idx="12">
                  <c:v>73</c:v>
                </c:pt>
                <c:pt idx="13">
                  <c:v>95</c:v>
                </c:pt>
                <c:pt idx="14">
                  <c:v>45</c:v>
                </c:pt>
                <c:pt idx="15">
                  <c:v>80</c:v>
                </c:pt>
                <c:pt idx="16">
                  <c:v>88</c:v>
                </c:pt>
                <c:pt idx="17">
                  <c:v>43</c:v>
                </c:pt>
                <c:pt idx="18">
                  <c:v>43</c:v>
                </c:pt>
                <c:pt idx="19">
                  <c:v>6</c:v>
                </c:pt>
                <c:pt idx="20">
                  <c:v>117</c:v>
                </c:pt>
                <c:pt idx="21">
                  <c:v>26</c:v>
                </c:pt>
                <c:pt idx="22">
                  <c:v>0</c:v>
                </c:pt>
                <c:pt idx="23">
                  <c:v>15</c:v>
                </c:pt>
                <c:pt idx="24">
                  <c:v>5</c:v>
                </c:pt>
                <c:pt idx="25">
                  <c:v>32</c:v>
                </c:pt>
              </c:numCache>
            </c:numRef>
          </c:val>
        </c:ser>
        <c:ser>
          <c:idx val="5"/>
          <c:order val="5"/>
          <c:tx>
            <c:strRef>
              <c:f>TP!$L$274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TP!$L$275:$L$300</c:f>
              <c:numCache>
                <c:formatCode>General</c:formatCode>
                <c:ptCount val="26"/>
                <c:pt idx="0">
                  <c:v>44</c:v>
                </c:pt>
                <c:pt idx="1">
                  <c:v>24</c:v>
                </c:pt>
                <c:pt idx="2">
                  <c:v>563</c:v>
                </c:pt>
                <c:pt idx="3">
                  <c:v>604</c:v>
                </c:pt>
                <c:pt idx="4">
                  <c:v>137</c:v>
                </c:pt>
                <c:pt idx="5">
                  <c:v>23</c:v>
                </c:pt>
                <c:pt idx="6">
                  <c:v>110</c:v>
                </c:pt>
                <c:pt idx="7">
                  <c:v>211</c:v>
                </c:pt>
                <c:pt idx="8">
                  <c:v>70</c:v>
                </c:pt>
                <c:pt idx="9">
                  <c:v>23</c:v>
                </c:pt>
                <c:pt idx="10">
                  <c:v>156</c:v>
                </c:pt>
                <c:pt idx="11">
                  <c:v>15</c:v>
                </c:pt>
                <c:pt idx="12">
                  <c:v>50</c:v>
                </c:pt>
                <c:pt idx="13">
                  <c:v>43</c:v>
                </c:pt>
                <c:pt idx="14">
                  <c:v>18</c:v>
                </c:pt>
                <c:pt idx="15">
                  <c:v>49</c:v>
                </c:pt>
                <c:pt idx="16">
                  <c:v>202</c:v>
                </c:pt>
                <c:pt idx="17">
                  <c:v>35</c:v>
                </c:pt>
                <c:pt idx="18">
                  <c:v>12</c:v>
                </c:pt>
                <c:pt idx="19">
                  <c:v>5</c:v>
                </c:pt>
                <c:pt idx="20">
                  <c:v>62</c:v>
                </c:pt>
                <c:pt idx="21">
                  <c:v>10</c:v>
                </c:pt>
                <c:pt idx="22">
                  <c:v>3</c:v>
                </c:pt>
                <c:pt idx="23">
                  <c:v>34</c:v>
                </c:pt>
                <c:pt idx="24">
                  <c:v>0</c:v>
                </c:pt>
                <c:pt idx="25">
                  <c:v>160</c:v>
                </c:pt>
              </c:numCache>
            </c:numRef>
          </c:val>
        </c:ser>
        <c:ser>
          <c:idx val="6"/>
          <c:order val="6"/>
          <c:tx>
            <c:strRef>
              <c:f>TP!$N$274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TP!$N$275:$N$300</c:f>
              <c:numCache>
                <c:formatCode>General</c:formatCode>
                <c:ptCount val="26"/>
                <c:pt idx="0">
                  <c:v>193</c:v>
                </c:pt>
                <c:pt idx="1">
                  <c:v>118</c:v>
                </c:pt>
                <c:pt idx="2">
                  <c:v>3937</c:v>
                </c:pt>
                <c:pt idx="3">
                  <c:v>196</c:v>
                </c:pt>
                <c:pt idx="4">
                  <c:v>33</c:v>
                </c:pt>
                <c:pt idx="5">
                  <c:v>78</c:v>
                </c:pt>
                <c:pt idx="6">
                  <c:v>278</c:v>
                </c:pt>
                <c:pt idx="7">
                  <c:v>462</c:v>
                </c:pt>
                <c:pt idx="8">
                  <c:v>169</c:v>
                </c:pt>
                <c:pt idx="9">
                  <c:v>97</c:v>
                </c:pt>
                <c:pt idx="10">
                  <c:v>781</c:v>
                </c:pt>
                <c:pt idx="11">
                  <c:v>122</c:v>
                </c:pt>
                <c:pt idx="12">
                  <c:v>8</c:v>
                </c:pt>
                <c:pt idx="13">
                  <c:v>154</c:v>
                </c:pt>
                <c:pt idx="14">
                  <c:v>27</c:v>
                </c:pt>
                <c:pt idx="15">
                  <c:v>263</c:v>
                </c:pt>
                <c:pt idx="16">
                  <c:v>105</c:v>
                </c:pt>
                <c:pt idx="17">
                  <c:v>47</c:v>
                </c:pt>
                <c:pt idx="18">
                  <c:v>18</c:v>
                </c:pt>
                <c:pt idx="19">
                  <c:v>65</c:v>
                </c:pt>
                <c:pt idx="20">
                  <c:v>135</c:v>
                </c:pt>
                <c:pt idx="21">
                  <c:v>96</c:v>
                </c:pt>
                <c:pt idx="22">
                  <c:v>119</c:v>
                </c:pt>
                <c:pt idx="23">
                  <c:v>29</c:v>
                </c:pt>
                <c:pt idx="24">
                  <c:v>69</c:v>
                </c:pt>
                <c:pt idx="25">
                  <c:v>87</c:v>
                </c:pt>
              </c:numCache>
            </c:numRef>
          </c:val>
        </c:ser>
        <c:ser>
          <c:idx val="7"/>
          <c:order val="7"/>
          <c:tx>
            <c:strRef>
              <c:f>TP!$P$274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TP!$P$275:$P$300</c:f>
              <c:numCache>
                <c:formatCode>General</c:formatCode>
                <c:ptCount val="26"/>
                <c:pt idx="0">
                  <c:v>216</c:v>
                </c:pt>
                <c:pt idx="1">
                  <c:v>49</c:v>
                </c:pt>
                <c:pt idx="2">
                  <c:v>2143</c:v>
                </c:pt>
                <c:pt idx="3">
                  <c:v>42</c:v>
                </c:pt>
                <c:pt idx="4">
                  <c:v>49</c:v>
                </c:pt>
                <c:pt idx="5">
                  <c:v>53</c:v>
                </c:pt>
                <c:pt idx="6">
                  <c:v>93</c:v>
                </c:pt>
                <c:pt idx="7">
                  <c:v>269</c:v>
                </c:pt>
                <c:pt idx="8">
                  <c:v>82</c:v>
                </c:pt>
                <c:pt idx="9">
                  <c:v>53</c:v>
                </c:pt>
                <c:pt idx="10">
                  <c:v>737</c:v>
                </c:pt>
                <c:pt idx="11">
                  <c:v>145</c:v>
                </c:pt>
                <c:pt idx="12">
                  <c:v>17</c:v>
                </c:pt>
                <c:pt idx="13">
                  <c:v>117</c:v>
                </c:pt>
                <c:pt idx="14">
                  <c:v>32</c:v>
                </c:pt>
                <c:pt idx="15">
                  <c:v>230</c:v>
                </c:pt>
                <c:pt idx="16">
                  <c:v>82</c:v>
                </c:pt>
                <c:pt idx="17">
                  <c:v>37</c:v>
                </c:pt>
                <c:pt idx="18">
                  <c:v>6</c:v>
                </c:pt>
                <c:pt idx="19">
                  <c:v>38</c:v>
                </c:pt>
                <c:pt idx="20">
                  <c:v>121</c:v>
                </c:pt>
                <c:pt idx="21">
                  <c:v>54</c:v>
                </c:pt>
                <c:pt idx="22">
                  <c:v>111</c:v>
                </c:pt>
                <c:pt idx="23">
                  <c:v>28</c:v>
                </c:pt>
                <c:pt idx="24">
                  <c:v>22</c:v>
                </c:pt>
                <c:pt idx="25">
                  <c:v>111</c:v>
                </c:pt>
              </c:numCache>
            </c:numRef>
          </c:val>
        </c:ser>
        <c:ser>
          <c:idx val="8"/>
          <c:order val="8"/>
          <c:tx>
            <c:strRef>
              <c:f>TP!$R$274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TP!$R$275:$R$300</c:f>
              <c:numCache>
                <c:formatCode>General</c:formatCode>
                <c:ptCount val="26"/>
                <c:pt idx="0">
                  <c:v>183</c:v>
                </c:pt>
                <c:pt idx="1">
                  <c:v>112</c:v>
                </c:pt>
                <c:pt idx="2">
                  <c:v>3607</c:v>
                </c:pt>
                <c:pt idx="3">
                  <c:v>20</c:v>
                </c:pt>
                <c:pt idx="4">
                  <c:v>25</c:v>
                </c:pt>
                <c:pt idx="5">
                  <c:v>21</c:v>
                </c:pt>
                <c:pt idx="6">
                  <c:v>94</c:v>
                </c:pt>
                <c:pt idx="7">
                  <c:v>378</c:v>
                </c:pt>
                <c:pt idx="8">
                  <c:v>65</c:v>
                </c:pt>
                <c:pt idx="9">
                  <c:v>47</c:v>
                </c:pt>
                <c:pt idx="10">
                  <c:v>316</c:v>
                </c:pt>
                <c:pt idx="11">
                  <c:v>91</c:v>
                </c:pt>
                <c:pt idx="12">
                  <c:v>7</c:v>
                </c:pt>
                <c:pt idx="13">
                  <c:v>97</c:v>
                </c:pt>
                <c:pt idx="14">
                  <c:v>59</c:v>
                </c:pt>
                <c:pt idx="15">
                  <c:v>221</c:v>
                </c:pt>
                <c:pt idx="16">
                  <c:v>54</c:v>
                </c:pt>
                <c:pt idx="17">
                  <c:v>44</c:v>
                </c:pt>
                <c:pt idx="18">
                  <c:v>9</c:v>
                </c:pt>
                <c:pt idx="19">
                  <c:v>17</c:v>
                </c:pt>
                <c:pt idx="20">
                  <c:v>97</c:v>
                </c:pt>
                <c:pt idx="21">
                  <c:v>35</c:v>
                </c:pt>
                <c:pt idx="22">
                  <c:v>111</c:v>
                </c:pt>
                <c:pt idx="23">
                  <c:v>24</c:v>
                </c:pt>
                <c:pt idx="24">
                  <c:v>30</c:v>
                </c:pt>
                <c:pt idx="25">
                  <c:v>26</c:v>
                </c:pt>
              </c:numCache>
            </c:numRef>
          </c:val>
        </c:ser>
        <c:ser>
          <c:idx val="9"/>
          <c:order val="9"/>
          <c:tx>
            <c:strRef>
              <c:f>TP!$T$274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TP!$T$275:$T$300</c:f>
              <c:numCache>
                <c:formatCode>General</c:formatCode>
                <c:ptCount val="26"/>
                <c:pt idx="0">
                  <c:v>88</c:v>
                </c:pt>
                <c:pt idx="1">
                  <c:v>92</c:v>
                </c:pt>
                <c:pt idx="2">
                  <c:v>750</c:v>
                </c:pt>
                <c:pt idx="3">
                  <c:v>24</c:v>
                </c:pt>
                <c:pt idx="4">
                  <c:v>7</c:v>
                </c:pt>
                <c:pt idx="5">
                  <c:v>16</c:v>
                </c:pt>
                <c:pt idx="6">
                  <c:v>288</c:v>
                </c:pt>
                <c:pt idx="7">
                  <c:v>441</c:v>
                </c:pt>
                <c:pt idx="8">
                  <c:v>173</c:v>
                </c:pt>
                <c:pt idx="9">
                  <c:v>32</c:v>
                </c:pt>
                <c:pt idx="10">
                  <c:v>90</c:v>
                </c:pt>
                <c:pt idx="11">
                  <c:v>27</c:v>
                </c:pt>
                <c:pt idx="12">
                  <c:v>8</c:v>
                </c:pt>
                <c:pt idx="13">
                  <c:v>32</c:v>
                </c:pt>
                <c:pt idx="14">
                  <c:v>29</c:v>
                </c:pt>
                <c:pt idx="15">
                  <c:v>201</c:v>
                </c:pt>
                <c:pt idx="16">
                  <c:v>43</c:v>
                </c:pt>
                <c:pt idx="17">
                  <c:v>56</c:v>
                </c:pt>
                <c:pt idx="18">
                  <c:v>7</c:v>
                </c:pt>
                <c:pt idx="19">
                  <c:v>0</c:v>
                </c:pt>
                <c:pt idx="20">
                  <c:v>132</c:v>
                </c:pt>
                <c:pt idx="21">
                  <c:v>21</c:v>
                </c:pt>
                <c:pt idx="22">
                  <c:v>7</c:v>
                </c:pt>
                <c:pt idx="23">
                  <c:v>84</c:v>
                </c:pt>
                <c:pt idx="24">
                  <c:v>44</c:v>
                </c:pt>
                <c:pt idx="25">
                  <c:v>18</c:v>
                </c:pt>
              </c:numCache>
            </c:numRef>
          </c:val>
        </c:ser>
        <c:ser>
          <c:idx val="10"/>
          <c:order val="10"/>
          <c:tx>
            <c:strRef>
              <c:f>TP!$V$274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TP!$V$275:$V$300</c:f>
              <c:numCache>
                <c:formatCode>General</c:formatCode>
                <c:ptCount val="26"/>
                <c:pt idx="0">
                  <c:v>133</c:v>
                </c:pt>
                <c:pt idx="1">
                  <c:v>31</c:v>
                </c:pt>
                <c:pt idx="2">
                  <c:v>839</c:v>
                </c:pt>
                <c:pt idx="3">
                  <c:v>4</c:v>
                </c:pt>
                <c:pt idx="4">
                  <c:v>27</c:v>
                </c:pt>
                <c:pt idx="5">
                  <c:v>16</c:v>
                </c:pt>
                <c:pt idx="6">
                  <c:v>210</c:v>
                </c:pt>
                <c:pt idx="7">
                  <c:v>499</c:v>
                </c:pt>
                <c:pt idx="8">
                  <c:v>118</c:v>
                </c:pt>
                <c:pt idx="9">
                  <c:v>23</c:v>
                </c:pt>
                <c:pt idx="10">
                  <c:v>272</c:v>
                </c:pt>
                <c:pt idx="11">
                  <c:v>9</c:v>
                </c:pt>
                <c:pt idx="12">
                  <c:v>17</c:v>
                </c:pt>
                <c:pt idx="13">
                  <c:v>34</c:v>
                </c:pt>
                <c:pt idx="14">
                  <c:v>23</c:v>
                </c:pt>
                <c:pt idx="15">
                  <c:v>174</c:v>
                </c:pt>
                <c:pt idx="16">
                  <c:v>39</c:v>
                </c:pt>
                <c:pt idx="17">
                  <c:v>32</c:v>
                </c:pt>
                <c:pt idx="18">
                  <c:v>2</c:v>
                </c:pt>
                <c:pt idx="19">
                  <c:v>0</c:v>
                </c:pt>
                <c:pt idx="20">
                  <c:v>107</c:v>
                </c:pt>
                <c:pt idx="21">
                  <c:v>17</c:v>
                </c:pt>
                <c:pt idx="22">
                  <c:v>5</c:v>
                </c:pt>
                <c:pt idx="23">
                  <c:v>48</c:v>
                </c:pt>
                <c:pt idx="24">
                  <c:v>24</c:v>
                </c:pt>
                <c:pt idx="25">
                  <c:v>17</c:v>
                </c:pt>
              </c:numCache>
            </c:numRef>
          </c:val>
        </c:ser>
        <c:ser>
          <c:idx val="11"/>
          <c:order val="11"/>
          <c:tx>
            <c:strRef>
              <c:f>TP!$X$274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TP!$X$275:$X$300</c:f>
              <c:numCache>
                <c:formatCode>General</c:formatCode>
                <c:ptCount val="26"/>
                <c:pt idx="0">
                  <c:v>204</c:v>
                </c:pt>
                <c:pt idx="1">
                  <c:v>89</c:v>
                </c:pt>
                <c:pt idx="2">
                  <c:v>332</c:v>
                </c:pt>
                <c:pt idx="3">
                  <c:v>10</c:v>
                </c:pt>
                <c:pt idx="4">
                  <c:v>35</c:v>
                </c:pt>
                <c:pt idx="5">
                  <c:v>284</c:v>
                </c:pt>
                <c:pt idx="6">
                  <c:v>297</c:v>
                </c:pt>
                <c:pt idx="7">
                  <c:v>400</c:v>
                </c:pt>
                <c:pt idx="8">
                  <c:v>98</c:v>
                </c:pt>
                <c:pt idx="9">
                  <c:v>20</c:v>
                </c:pt>
                <c:pt idx="10">
                  <c:v>428</c:v>
                </c:pt>
                <c:pt idx="11">
                  <c:v>12</c:v>
                </c:pt>
                <c:pt idx="12">
                  <c:v>7</c:v>
                </c:pt>
                <c:pt idx="13">
                  <c:v>33</c:v>
                </c:pt>
                <c:pt idx="14">
                  <c:v>27</c:v>
                </c:pt>
                <c:pt idx="15">
                  <c:v>180</c:v>
                </c:pt>
                <c:pt idx="16">
                  <c:v>51</c:v>
                </c:pt>
                <c:pt idx="17">
                  <c:v>27</c:v>
                </c:pt>
                <c:pt idx="18">
                  <c:v>3</c:v>
                </c:pt>
                <c:pt idx="19">
                  <c:v>5</c:v>
                </c:pt>
                <c:pt idx="20">
                  <c:v>66</c:v>
                </c:pt>
                <c:pt idx="21">
                  <c:v>49</c:v>
                </c:pt>
                <c:pt idx="22">
                  <c:v>16</c:v>
                </c:pt>
                <c:pt idx="23">
                  <c:v>52</c:v>
                </c:pt>
                <c:pt idx="24">
                  <c:v>8</c:v>
                </c:pt>
                <c:pt idx="25">
                  <c:v>20</c:v>
                </c:pt>
              </c:numCache>
            </c:numRef>
          </c:val>
        </c:ser>
        <c:marker val="1"/>
        <c:axId val="98746752"/>
        <c:axId val="98748672"/>
      </c:lineChart>
      <c:dateAx>
        <c:axId val="987467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748672"/>
        <c:crosses val="autoZero"/>
        <c:auto val="1"/>
        <c:lblOffset val="100"/>
      </c:dateAx>
      <c:valAx>
        <c:axId val="98748672"/>
        <c:scaling>
          <c:orientation val="minMax"/>
          <c:max val="4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746752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TP!$C$274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TP!$C$275:$C$300</c:f>
              <c:numCache>
                <c:formatCode>General</c:formatCode>
                <c:ptCount val="26"/>
                <c:pt idx="0">
                  <c:v>18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52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29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4</c:v>
                </c:pt>
                <c:pt idx="19">
                  <c:v>15</c:v>
                </c:pt>
                <c:pt idx="20">
                  <c:v>10</c:v>
                </c:pt>
                <c:pt idx="21">
                  <c:v>1</c:v>
                </c:pt>
                <c:pt idx="22">
                  <c:v>13</c:v>
                </c:pt>
                <c:pt idx="23">
                  <c:v>2</c:v>
                </c:pt>
                <c:pt idx="24">
                  <c:v>31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TP!$E$275:$E$300</c:f>
              <c:numCache>
                <c:formatCode>General</c:formatCode>
                <c:ptCount val="26"/>
                <c:pt idx="0">
                  <c:v>5</c:v>
                </c:pt>
                <c:pt idx="1">
                  <c:v>13</c:v>
                </c:pt>
                <c:pt idx="2">
                  <c:v>0</c:v>
                </c:pt>
                <c:pt idx="3">
                  <c:v>3</c:v>
                </c:pt>
                <c:pt idx="4">
                  <c:v>21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22</c:v>
                </c:pt>
                <c:pt idx="20">
                  <c:v>6</c:v>
                </c:pt>
                <c:pt idx="21">
                  <c:v>0</c:v>
                </c:pt>
                <c:pt idx="22">
                  <c:v>14</c:v>
                </c:pt>
                <c:pt idx="23">
                  <c:v>0</c:v>
                </c:pt>
                <c:pt idx="24">
                  <c:v>17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TP!$G$275:$G$300</c:f>
              <c:numCache>
                <c:formatCode>General</c:formatCode>
                <c:ptCount val="2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</c:v>
                </c:pt>
                <c:pt idx="20">
                  <c:v>5</c:v>
                </c:pt>
                <c:pt idx="21">
                  <c:v>0</c:v>
                </c:pt>
                <c:pt idx="22">
                  <c:v>8</c:v>
                </c:pt>
                <c:pt idx="23">
                  <c:v>1</c:v>
                </c:pt>
                <c:pt idx="24">
                  <c:v>10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TP!$I$275:$I$300</c:f>
              <c:numCache>
                <c:formatCode>General</c:formatCode>
                <c:ptCount val="26"/>
                <c:pt idx="0">
                  <c:v>22</c:v>
                </c:pt>
                <c:pt idx="1">
                  <c:v>0</c:v>
                </c:pt>
                <c:pt idx="2">
                  <c:v>46</c:v>
                </c:pt>
                <c:pt idx="3">
                  <c:v>4</c:v>
                </c:pt>
                <c:pt idx="4">
                  <c:v>16</c:v>
                </c:pt>
                <c:pt idx="5">
                  <c:v>1</c:v>
                </c:pt>
                <c:pt idx="6">
                  <c:v>38</c:v>
                </c:pt>
                <c:pt idx="7">
                  <c:v>19</c:v>
                </c:pt>
                <c:pt idx="8">
                  <c:v>12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34</c:v>
                </c:pt>
                <c:pt idx="16">
                  <c:v>1</c:v>
                </c:pt>
                <c:pt idx="17">
                  <c:v>0</c:v>
                </c:pt>
                <c:pt idx="18">
                  <c:v>24</c:v>
                </c:pt>
                <c:pt idx="19">
                  <c:v>0</c:v>
                </c:pt>
                <c:pt idx="20">
                  <c:v>12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TP!$K$275:$K$300</c:f>
              <c:numCache>
                <c:formatCode>General</c:formatCode>
                <c:ptCount val="26"/>
                <c:pt idx="0">
                  <c:v>7</c:v>
                </c:pt>
                <c:pt idx="1">
                  <c:v>0</c:v>
                </c:pt>
                <c:pt idx="2">
                  <c:v>64</c:v>
                </c:pt>
                <c:pt idx="3">
                  <c:v>17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25</c:v>
                </c:pt>
                <c:pt idx="8">
                  <c:v>8</c:v>
                </c:pt>
                <c:pt idx="9">
                  <c:v>2</c:v>
                </c:pt>
                <c:pt idx="10">
                  <c:v>15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5</c:v>
                </c:pt>
                <c:pt idx="15">
                  <c:v>27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</c:ser>
        <c:ser>
          <c:idx val="5"/>
          <c:order val="5"/>
          <c:tx>
            <c:strRef>
              <c:f>TP!$M$274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TP!$M$275:$M$300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59</c:v>
                </c:pt>
                <c:pt idx="3">
                  <c:v>14</c:v>
                </c:pt>
                <c:pt idx="4">
                  <c:v>2</c:v>
                </c:pt>
                <c:pt idx="5">
                  <c:v>5</c:v>
                </c:pt>
                <c:pt idx="6">
                  <c:v>13</c:v>
                </c:pt>
                <c:pt idx="7">
                  <c:v>15</c:v>
                </c:pt>
                <c:pt idx="8">
                  <c:v>7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5</c:v>
                </c:pt>
                <c:pt idx="13">
                  <c:v>12</c:v>
                </c:pt>
                <c:pt idx="14">
                  <c:v>4</c:v>
                </c:pt>
                <c:pt idx="15">
                  <c:v>15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12</c:v>
                </c:pt>
              </c:numCache>
            </c:numRef>
          </c:val>
        </c:ser>
        <c:ser>
          <c:idx val="6"/>
          <c:order val="6"/>
          <c:tx>
            <c:strRef>
              <c:f>TP!$O$274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TP!$O$275:$O$300</c:f>
              <c:numCache>
                <c:formatCode>General</c:formatCode>
                <c:ptCount val="26"/>
                <c:pt idx="0">
                  <c:v>22</c:v>
                </c:pt>
                <c:pt idx="1">
                  <c:v>15</c:v>
                </c:pt>
                <c:pt idx="2">
                  <c:v>562</c:v>
                </c:pt>
                <c:pt idx="3">
                  <c:v>31</c:v>
                </c:pt>
                <c:pt idx="4">
                  <c:v>5</c:v>
                </c:pt>
                <c:pt idx="5">
                  <c:v>10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8</c:v>
                </c:pt>
                <c:pt idx="10">
                  <c:v>68</c:v>
                </c:pt>
                <c:pt idx="11">
                  <c:v>7</c:v>
                </c:pt>
                <c:pt idx="12">
                  <c:v>1</c:v>
                </c:pt>
                <c:pt idx="13">
                  <c:v>25</c:v>
                </c:pt>
                <c:pt idx="14">
                  <c:v>6</c:v>
                </c:pt>
                <c:pt idx="15">
                  <c:v>79</c:v>
                </c:pt>
                <c:pt idx="16">
                  <c:v>10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10</c:v>
                </c:pt>
                <c:pt idx="21">
                  <c:v>5</c:v>
                </c:pt>
                <c:pt idx="22">
                  <c:v>28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</c:numCache>
            </c:numRef>
          </c:val>
        </c:ser>
        <c:ser>
          <c:idx val="7"/>
          <c:order val="7"/>
          <c:tx>
            <c:strRef>
              <c:f>TP!$Q$274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TP!$Q$275:$Q$300</c:f>
              <c:numCache>
                <c:formatCode>General</c:formatCode>
                <c:ptCount val="26"/>
                <c:pt idx="0">
                  <c:v>28</c:v>
                </c:pt>
                <c:pt idx="1">
                  <c:v>3</c:v>
                </c:pt>
                <c:pt idx="2">
                  <c:v>249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35</c:v>
                </c:pt>
                <c:pt idx="11">
                  <c:v>8</c:v>
                </c:pt>
                <c:pt idx="12">
                  <c:v>1</c:v>
                </c:pt>
                <c:pt idx="13">
                  <c:v>22</c:v>
                </c:pt>
                <c:pt idx="14">
                  <c:v>5</c:v>
                </c:pt>
                <c:pt idx="15">
                  <c:v>71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13</c:v>
                </c:pt>
                <c:pt idx="21">
                  <c:v>3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12</c:v>
                </c:pt>
              </c:numCache>
            </c:numRef>
          </c:val>
        </c:ser>
        <c:ser>
          <c:idx val="8"/>
          <c:order val="8"/>
          <c:tx>
            <c:strRef>
              <c:f>TP!$S$274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TP!$S$275:$S$300</c:f>
              <c:numCache>
                <c:formatCode>General</c:formatCode>
                <c:ptCount val="26"/>
                <c:pt idx="0">
                  <c:v>30</c:v>
                </c:pt>
                <c:pt idx="1">
                  <c:v>14</c:v>
                </c:pt>
                <c:pt idx="2">
                  <c:v>516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10</c:v>
                </c:pt>
                <c:pt idx="8">
                  <c:v>2</c:v>
                </c:pt>
                <c:pt idx="9">
                  <c:v>4</c:v>
                </c:pt>
                <c:pt idx="10">
                  <c:v>21</c:v>
                </c:pt>
                <c:pt idx="11">
                  <c:v>3</c:v>
                </c:pt>
                <c:pt idx="12">
                  <c:v>0</c:v>
                </c:pt>
                <c:pt idx="13">
                  <c:v>20</c:v>
                </c:pt>
                <c:pt idx="14">
                  <c:v>12</c:v>
                </c:pt>
                <c:pt idx="15">
                  <c:v>68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</c:ser>
        <c:ser>
          <c:idx val="9"/>
          <c:order val="9"/>
          <c:tx>
            <c:strRef>
              <c:f>TP!$U$274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TP!$U$275:$U$300</c:f>
              <c:numCache>
                <c:formatCode>General</c:formatCode>
                <c:ptCount val="26"/>
                <c:pt idx="0">
                  <c:v>6</c:v>
                </c:pt>
                <c:pt idx="1">
                  <c:v>15</c:v>
                </c:pt>
                <c:pt idx="2">
                  <c:v>101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22</c:v>
                </c:pt>
                <c:pt idx="7">
                  <c:v>30</c:v>
                </c:pt>
                <c:pt idx="8">
                  <c:v>45</c:v>
                </c:pt>
                <c:pt idx="9">
                  <c:v>1</c:v>
                </c:pt>
                <c:pt idx="10">
                  <c:v>16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79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</c:numCache>
            </c:numRef>
          </c:val>
        </c:ser>
        <c:ser>
          <c:idx val="10"/>
          <c:order val="10"/>
          <c:tx>
            <c:strRef>
              <c:f>TP!$W$274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TP!$W$275:$W$300</c:f>
              <c:numCache>
                <c:formatCode>General</c:formatCode>
                <c:ptCount val="26"/>
                <c:pt idx="0">
                  <c:v>10</c:v>
                </c:pt>
                <c:pt idx="1">
                  <c:v>2</c:v>
                </c:pt>
                <c:pt idx="2">
                  <c:v>123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38</c:v>
                </c:pt>
                <c:pt idx="8">
                  <c:v>20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58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TP!$Y$274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TP!$A$275:$A$300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41128</c:v>
                </c:pt>
                <c:pt idx="10">
                  <c:v>41131</c:v>
                </c:pt>
                <c:pt idx="11">
                  <c:v>41135</c:v>
                </c:pt>
                <c:pt idx="12">
                  <c:v>41137</c:v>
                </c:pt>
                <c:pt idx="13">
                  <c:v>41142</c:v>
                </c:pt>
                <c:pt idx="14">
                  <c:v>41144</c:v>
                </c:pt>
                <c:pt idx="15">
                  <c:v>41148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41158</c:v>
                </c:pt>
                <c:pt idx="20">
                  <c:v>41163</c:v>
                </c:pt>
                <c:pt idx="21">
                  <c:v>41165</c:v>
                </c:pt>
                <c:pt idx="22">
                  <c:v>41169</c:v>
                </c:pt>
                <c:pt idx="23">
                  <c:v>41172</c:v>
                </c:pt>
                <c:pt idx="24">
                  <c:v>41177</c:v>
                </c:pt>
                <c:pt idx="25">
                  <c:v>41179</c:v>
                </c:pt>
              </c:numCache>
            </c:numRef>
          </c:cat>
          <c:val>
            <c:numRef>
              <c:f>TP!$Y$275:$Y$300</c:f>
              <c:numCache>
                <c:formatCode>General</c:formatCode>
                <c:ptCount val="26"/>
                <c:pt idx="0">
                  <c:v>40</c:v>
                </c:pt>
                <c:pt idx="1">
                  <c:v>10</c:v>
                </c:pt>
                <c:pt idx="2">
                  <c:v>30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11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50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marker val="1"/>
        <c:axId val="96320896"/>
        <c:axId val="96327168"/>
      </c:lineChart>
      <c:dateAx>
        <c:axId val="963208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327168"/>
        <c:crosses val="autoZero"/>
        <c:auto val="1"/>
        <c:lblOffset val="100"/>
      </c:dateAx>
      <c:valAx>
        <c:axId val="96327168"/>
        <c:scaling>
          <c:orientation val="minMax"/>
          <c:max val="2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320896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8346927034603181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TP!$B$386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(TP!$B$387:$B$412,TP!$D$387:$D$412,TP!$F$387:$F$412)</c:f>
              <c:numCache>
                <c:formatCode>General</c:formatCode>
                <c:ptCount val="78"/>
                <c:pt idx="0">
                  <c:v>40</c:v>
                </c:pt>
                <c:pt idx="1">
                  <c:v>4</c:v>
                </c:pt>
                <c:pt idx="2">
                  <c:v>12</c:v>
                </c:pt>
                <c:pt idx="3">
                  <c:v>58</c:v>
                </c:pt>
                <c:pt idx="4">
                  <c:v>82</c:v>
                </c:pt>
                <c:pt idx="5">
                  <c:v>1</c:v>
                </c:pt>
                <c:pt idx="6">
                  <c:v>12</c:v>
                </c:pt>
                <c:pt idx="7">
                  <c:v>53</c:v>
                </c:pt>
                <c:pt idx="8">
                  <c:v>3</c:v>
                </c:pt>
                <c:pt idx="9">
                  <c:v>150</c:v>
                </c:pt>
                <c:pt idx="10">
                  <c:v>133</c:v>
                </c:pt>
                <c:pt idx="11">
                  <c:v>24</c:v>
                </c:pt>
                <c:pt idx="12">
                  <c:v>71</c:v>
                </c:pt>
                <c:pt idx="13">
                  <c:v>126</c:v>
                </c:pt>
                <c:pt idx="14">
                  <c:v>16</c:v>
                </c:pt>
                <c:pt idx="15">
                  <c:v>377</c:v>
                </c:pt>
                <c:pt idx="16">
                  <c:v>81</c:v>
                </c:pt>
                <c:pt idx="17">
                  <c:v>80</c:v>
                </c:pt>
                <c:pt idx="18">
                  <c:v>589</c:v>
                </c:pt>
                <c:pt idx="19">
                  <c:v>64</c:v>
                </c:pt>
                <c:pt idx="20">
                  <c:v>10</c:v>
                </c:pt>
                <c:pt idx="21">
                  <c:v>14</c:v>
                </c:pt>
                <c:pt idx="22">
                  <c:v>7</c:v>
                </c:pt>
                <c:pt idx="23">
                  <c:v>78</c:v>
                </c:pt>
                <c:pt idx="24">
                  <c:v>25</c:v>
                </c:pt>
                <c:pt idx="25">
                  <c:v>38</c:v>
                </c:pt>
                <c:pt idx="26">
                  <c:v>75</c:v>
                </c:pt>
                <c:pt idx="27">
                  <c:v>0</c:v>
                </c:pt>
                <c:pt idx="28">
                  <c:v>2</c:v>
                </c:pt>
                <c:pt idx="29">
                  <c:v>13</c:v>
                </c:pt>
                <c:pt idx="30">
                  <c:v>73</c:v>
                </c:pt>
                <c:pt idx="31">
                  <c:v>0</c:v>
                </c:pt>
                <c:pt idx="32">
                  <c:v>13</c:v>
                </c:pt>
                <c:pt idx="33">
                  <c:v>278</c:v>
                </c:pt>
                <c:pt idx="34">
                  <c:v>7</c:v>
                </c:pt>
                <c:pt idx="35">
                  <c:v>60</c:v>
                </c:pt>
                <c:pt idx="36">
                  <c:v>73</c:v>
                </c:pt>
                <c:pt idx="37">
                  <c:v>11</c:v>
                </c:pt>
                <c:pt idx="38">
                  <c:v>2</c:v>
                </c:pt>
                <c:pt idx="39">
                  <c:v>129</c:v>
                </c:pt>
                <c:pt idx="40">
                  <c:v>4</c:v>
                </c:pt>
                <c:pt idx="41">
                  <c:v>113</c:v>
                </c:pt>
                <c:pt idx="42">
                  <c:v>31</c:v>
                </c:pt>
                <c:pt idx="43">
                  <c:v>100</c:v>
                </c:pt>
                <c:pt idx="44">
                  <c:v>333</c:v>
                </c:pt>
                <c:pt idx="45">
                  <c:v>440</c:v>
                </c:pt>
                <c:pt idx="46">
                  <c:v>45</c:v>
                </c:pt>
                <c:pt idx="47">
                  <c:v>6</c:v>
                </c:pt>
                <c:pt idx="48">
                  <c:v>49</c:v>
                </c:pt>
                <c:pt idx="49">
                  <c:v>119</c:v>
                </c:pt>
                <c:pt idx="50">
                  <c:v>32</c:v>
                </c:pt>
                <c:pt idx="51">
                  <c:v>61</c:v>
                </c:pt>
                <c:pt idx="52">
                  <c:v>25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138</c:v>
                </c:pt>
                <c:pt idx="57">
                  <c:v>0</c:v>
                </c:pt>
                <c:pt idx="58">
                  <c:v>1</c:v>
                </c:pt>
                <c:pt idx="59">
                  <c:v>51</c:v>
                </c:pt>
                <c:pt idx="60">
                  <c:v>7</c:v>
                </c:pt>
                <c:pt idx="61">
                  <c:v>33</c:v>
                </c:pt>
                <c:pt idx="62">
                  <c:v>46</c:v>
                </c:pt>
                <c:pt idx="63">
                  <c:v>20</c:v>
                </c:pt>
                <c:pt idx="64">
                  <c:v>0</c:v>
                </c:pt>
                <c:pt idx="65">
                  <c:v>207</c:v>
                </c:pt>
                <c:pt idx="66">
                  <c:v>6</c:v>
                </c:pt>
                <c:pt idx="67">
                  <c:v>56</c:v>
                </c:pt>
                <c:pt idx="68">
                  <c:v>21</c:v>
                </c:pt>
                <c:pt idx="69">
                  <c:v>36</c:v>
                </c:pt>
                <c:pt idx="70">
                  <c:v>250</c:v>
                </c:pt>
                <c:pt idx="71">
                  <c:v>232</c:v>
                </c:pt>
                <c:pt idx="72">
                  <c:v>4</c:v>
                </c:pt>
                <c:pt idx="73">
                  <c:v>63</c:v>
                </c:pt>
                <c:pt idx="74">
                  <c:v>34</c:v>
                </c:pt>
                <c:pt idx="75">
                  <c:v>17</c:v>
                </c:pt>
                <c:pt idx="76">
                  <c:v>48</c:v>
                </c:pt>
                <c:pt idx="77">
                  <c:v>57</c:v>
                </c:pt>
              </c:numCache>
            </c:numRef>
          </c:val>
        </c:ser>
        <c:ser>
          <c:idx val="1"/>
          <c:order val="1"/>
          <c:tx>
            <c:strRef>
              <c:f>TP!$P$386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(TP!$P$387:$P$412,TP!$R$387:$R$412,TP!$T$387:$T$412)</c:f>
              <c:numCache>
                <c:formatCode>General</c:formatCode>
                <c:ptCount val="78"/>
                <c:pt idx="0">
                  <c:v>24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118</c:v>
                </c:pt>
                <c:pt idx="5">
                  <c:v>35</c:v>
                </c:pt>
                <c:pt idx="6">
                  <c:v>20</c:v>
                </c:pt>
                <c:pt idx="7">
                  <c:v>20</c:v>
                </c:pt>
                <c:pt idx="8">
                  <c:v>50</c:v>
                </c:pt>
                <c:pt idx="9">
                  <c:v>1</c:v>
                </c:pt>
                <c:pt idx="10">
                  <c:v>107</c:v>
                </c:pt>
                <c:pt idx="11">
                  <c:v>94</c:v>
                </c:pt>
                <c:pt idx="12">
                  <c:v>70</c:v>
                </c:pt>
                <c:pt idx="13">
                  <c:v>46</c:v>
                </c:pt>
                <c:pt idx="14">
                  <c:v>49</c:v>
                </c:pt>
                <c:pt idx="15">
                  <c:v>119</c:v>
                </c:pt>
                <c:pt idx="16">
                  <c:v>19</c:v>
                </c:pt>
                <c:pt idx="17">
                  <c:v>19</c:v>
                </c:pt>
                <c:pt idx="18">
                  <c:v>36</c:v>
                </c:pt>
                <c:pt idx="19">
                  <c:v>64</c:v>
                </c:pt>
                <c:pt idx="20">
                  <c:v>363</c:v>
                </c:pt>
                <c:pt idx="21">
                  <c:v>1</c:v>
                </c:pt>
                <c:pt idx="22">
                  <c:v>44</c:v>
                </c:pt>
                <c:pt idx="23">
                  <c:v>28</c:v>
                </c:pt>
                <c:pt idx="24">
                  <c:v>25</c:v>
                </c:pt>
                <c:pt idx="25">
                  <c:v>7</c:v>
                </c:pt>
                <c:pt idx="26">
                  <c:v>18</c:v>
                </c:pt>
                <c:pt idx="27">
                  <c:v>5</c:v>
                </c:pt>
                <c:pt idx="28">
                  <c:v>20</c:v>
                </c:pt>
                <c:pt idx="29">
                  <c:v>5</c:v>
                </c:pt>
                <c:pt idx="30">
                  <c:v>63</c:v>
                </c:pt>
                <c:pt idx="31">
                  <c:v>48</c:v>
                </c:pt>
                <c:pt idx="32">
                  <c:v>118</c:v>
                </c:pt>
                <c:pt idx="33">
                  <c:v>29</c:v>
                </c:pt>
                <c:pt idx="34">
                  <c:v>29</c:v>
                </c:pt>
                <c:pt idx="35">
                  <c:v>4</c:v>
                </c:pt>
                <c:pt idx="36">
                  <c:v>81</c:v>
                </c:pt>
                <c:pt idx="37">
                  <c:v>32</c:v>
                </c:pt>
                <c:pt idx="38">
                  <c:v>43</c:v>
                </c:pt>
                <c:pt idx="39">
                  <c:v>35</c:v>
                </c:pt>
                <c:pt idx="40">
                  <c:v>36</c:v>
                </c:pt>
                <c:pt idx="41">
                  <c:v>33</c:v>
                </c:pt>
                <c:pt idx="42">
                  <c:v>7</c:v>
                </c:pt>
                <c:pt idx="43">
                  <c:v>20</c:v>
                </c:pt>
                <c:pt idx="44">
                  <c:v>12</c:v>
                </c:pt>
                <c:pt idx="45">
                  <c:v>30</c:v>
                </c:pt>
                <c:pt idx="46">
                  <c:v>99</c:v>
                </c:pt>
                <c:pt idx="47">
                  <c:v>1</c:v>
                </c:pt>
                <c:pt idx="48">
                  <c:v>10</c:v>
                </c:pt>
                <c:pt idx="49">
                  <c:v>8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3</c:v>
                </c:pt>
                <c:pt idx="54">
                  <c:v>5</c:v>
                </c:pt>
                <c:pt idx="55">
                  <c:v>11</c:v>
                </c:pt>
                <c:pt idx="56">
                  <c:v>74</c:v>
                </c:pt>
                <c:pt idx="57">
                  <c:v>48</c:v>
                </c:pt>
                <c:pt idx="58">
                  <c:v>29</c:v>
                </c:pt>
                <c:pt idx="59">
                  <c:v>13</c:v>
                </c:pt>
                <c:pt idx="60">
                  <c:v>21</c:v>
                </c:pt>
                <c:pt idx="61">
                  <c:v>4</c:v>
                </c:pt>
                <c:pt idx="62">
                  <c:v>60</c:v>
                </c:pt>
                <c:pt idx="63">
                  <c:v>13</c:v>
                </c:pt>
                <c:pt idx="64">
                  <c:v>15</c:v>
                </c:pt>
                <c:pt idx="65">
                  <c:v>24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12</c:v>
                </c:pt>
                <c:pt idx="70">
                  <c:v>36</c:v>
                </c:pt>
                <c:pt idx="71">
                  <c:v>24</c:v>
                </c:pt>
                <c:pt idx="72">
                  <c:v>20</c:v>
                </c:pt>
                <c:pt idx="73">
                  <c:v>21</c:v>
                </c:pt>
                <c:pt idx="74">
                  <c:v>35</c:v>
                </c:pt>
                <c:pt idx="75">
                  <c:v>10</c:v>
                </c:pt>
                <c:pt idx="76">
                  <c:v>1</c:v>
                </c:pt>
                <c:pt idx="77">
                  <c:v>15</c:v>
                </c:pt>
              </c:numCache>
            </c:numRef>
          </c:val>
        </c:ser>
        <c:marker val="1"/>
        <c:axId val="95382912"/>
        <c:axId val="95393280"/>
      </c:lineChart>
      <c:dateAx>
        <c:axId val="953829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393280"/>
        <c:crosses val="autoZero"/>
        <c:auto val="1"/>
        <c:lblOffset val="100"/>
      </c:dateAx>
      <c:valAx>
        <c:axId val="9539328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382912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1901796407739313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356"/>
        </c:manualLayout>
      </c:layout>
      <c:lineChart>
        <c:grouping val="standard"/>
        <c:ser>
          <c:idx val="0"/>
          <c:order val="0"/>
          <c:tx>
            <c:strRef>
              <c:f>TP!$Z$244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TP!$Z$245:$Z$270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878208"/>
        <c:axId val="98880128"/>
      </c:lineChart>
      <c:dateAx>
        <c:axId val="988782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880128"/>
        <c:crosses val="autoZero"/>
        <c:auto val="1"/>
        <c:lblOffset val="100"/>
      </c:dateAx>
      <c:valAx>
        <c:axId val="98880128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878208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1901796407739325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2534"/>
        </c:manualLayout>
      </c:layout>
      <c:lineChart>
        <c:grouping val="standard"/>
        <c:ser>
          <c:idx val="0"/>
          <c:order val="0"/>
          <c:tx>
            <c:strRef>
              <c:f>TP!$AA$244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TP!$AA$245:$AA$270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9092736"/>
        <c:axId val="99099008"/>
      </c:lineChart>
      <c:dateAx>
        <c:axId val="990927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099008"/>
        <c:crosses val="autoZero"/>
        <c:auto val="1"/>
        <c:lblOffset val="100"/>
      </c:dateAx>
      <c:valAx>
        <c:axId val="9909900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092736"/>
        <c:crosses val="autoZero"/>
        <c:crossBetween val="between"/>
        <c:majorUnit val="1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9997570988048966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TP!$B$244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TP!$B$245:$B$270</c:f>
              <c:numCache>
                <c:formatCode>General</c:formatCode>
                <c:ptCount val="26"/>
                <c:pt idx="0">
                  <c:v>140</c:v>
                </c:pt>
                <c:pt idx="1">
                  <c:v>48</c:v>
                </c:pt>
                <c:pt idx="2">
                  <c:v>206</c:v>
                </c:pt>
                <c:pt idx="3">
                  <c:v>26</c:v>
                </c:pt>
                <c:pt idx="4">
                  <c:v>222</c:v>
                </c:pt>
                <c:pt idx="5">
                  <c:v>34</c:v>
                </c:pt>
                <c:pt idx="6">
                  <c:v>39</c:v>
                </c:pt>
                <c:pt idx="7">
                  <c:v>164</c:v>
                </c:pt>
                <c:pt idx="8">
                  <c:v>25</c:v>
                </c:pt>
                <c:pt idx="9">
                  <c:v>262</c:v>
                </c:pt>
                <c:pt idx="10">
                  <c:v>88</c:v>
                </c:pt>
                <c:pt idx="11">
                  <c:v>42</c:v>
                </c:pt>
                <c:pt idx="12">
                  <c:v>76</c:v>
                </c:pt>
                <c:pt idx="13">
                  <c:v>20</c:v>
                </c:pt>
                <c:pt idx="14">
                  <c:v>290</c:v>
                </c:pt>
                <c:pt idx="15">
                  <c:v>71</c:v>
                </c:pt>
                <c:pt idx="16">
                  <c:v>92</c:v>
                </c:pt>
                <c:pt idx="17">
                  <c:v>133</c:v>
                </c:pt>
                <c:pt idx="18">
                  <c:v>23</c:v>
                </c:pt>
                <c:pt idx="19">
                  <c:v>64</c:v>
                </c:pt>
                <c:pt idx="20">
                  <c:v>350</c:v>
                </c:pt>
                <c:pt idx="21">
                  <c:v>487</c:v>
                </c:pt>
                <c:pt idx="22">
                  <c:v>52</c:v>
                </c:pt>
                <c:pt idx="23">
                  <c:v>40</c:v>
                </c:pt>
                <c:pt idx="24">
                  <c:v>35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TP!$D$244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TP!$D$245:$D$270</c:f>
              <c:numCache>
                <c:formatCode>General</c:formatCode>
                <c:ptCount val="26"/>
                <c:pt idx="0">
                  <c:v>50</c:v>
                </c:pt>
                <c:pt idx="1">
                  <c:v>36</c:v>
                </c:pt>
                <c:pt idx="2">
                  <c:v>48</c:v>
                </c:pt>
                <c:pt idx="3">
                  <c:v>9</c:v>
                </c:pt>
                <c:pt idx="4">
                  <c:v>59</c:v>
                </c:pt>
                <c:pt idx="5">
                  <c:v>15</c:v>
                </c:pt>
                <c:pt idx="6">
                  <c:v>11</c:v>
                </c:pt>
                <c:pt idx="7">
                  <c:v>26</c:v>
                </c:pt>
                <c:pt idx="8">
                  <c:v>4</c:v>
                </c:pt>
                <c:pt idx="9">
                  <c:v>196</c:v>
                </c:pt>
                <c:pt idx="10">
                  <c:v>17</c:v>
                </c:pt>
                <c:pt idx="11">
                  <c:v>27</c:v>
                </c:pt>
                <c:pt idx="12">
                  <c:v>33</c:v>
                </c:pt>
                <c:pt idx="13">
                  <c:v>5</c:v>
                </c:pt>
                <c:pt idx="14">
                  <c:v>88</c:v>
                </c:pt>
                <c:pt idx="15">
                  <c:v>39</c:v>
                </c:pt>
                <c:pt idx="16">
                  <c:v>43</c:v>
                </c:pt>
                <c:pt idx="17">
                  <c:v>44</c:v>
                </c:pt>
                <c:pt idx="18">
                  <c:v>7</c:v>
                </c:pt>
                <c:pt idx="19">
                  <c:v>30</c:v>
                </c:pt>
                <c:pt idx="20">
                  <c:v>91</c:v>
                </c:pt>
                <c:pt idx="21">
                  <c:v>409</c:v>
                </c:pt>
                <c:pt idx="22">
                  <c:v>44</c:v>
                </c:pt>
                <c:pt idx="23">
                  <c:v>25</c:v>
                </c:pt>
                <c:pt idx="24">
                  <c:v>14</c:v>
                </c:pt>
                <c:pt idx="25">
                  <c:v>9</c:v>
                </c:pt>
              </c:numCache>
            </c:numRef>
          </c:val>
        </c:ser>
        <c:ser>
          <c:idx val="2"/>
          <c:order val="2"/>
          <c:tx>
            <c:strRef>
              <c:f>TP!$F$244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TP!$F$245:$F$270</c:f>
              <c:numCache>
                <c:formatCode>General</c:formatCode>
                <c:ptCount val="26"/>
                <c:pt idx="0">
                  <c:v>38</c:v>
                </c:pt>
                <c:pt idx="1">
                  <c:v>12</c:v>
                </c:pt>
                <c:pt idx="2">
                  <c:v>36</c:v>
                </c:pt>
                <c:pt idx="3">
                  <c:v>7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19</c:v>
                </c:pt>
                <c:pt idx="8">
                  <c:v>0</c:v>
                </c:pt>
                <c:pt idx="9">
                  <c:v>491</c:v>
                </c:pt>
                <c:pt idx="10">
                  <c:v>4</c:v>
                </c:pt>
                <c:pt idx="11">
                  <c:v>13</c:v>
                </c:pt>
                <c:pt idx="12">
                  <c:v>21</c:v>
                </c:pt>
                <c:pt idx="13">
                  <c:v>3</c:v>
                </c:pt>
                <c:pt idx="14">
                  <c:v>25</c:v>
                </c:pt>
                <c:pt idx="15">
                  <c:v>12</c:v>
                </c:pt>
                <c:pt idx="16">
                  <c:v>40</c:v>
                </c:pt>
                <c:pt idx="17">
                  <c:v>18</c:v>
                </c:pt>
                <c:pt idx="18">
                  <c:v>2</c:v>
                </c:pt>
                <c:pt idx="19">
                  <c:v>13</c:v>
                </c:pt>
                <c:pt idx="20">
                  <c:v>40</c:v>
                </c:pt>
                <c:pt idx="21">
                  <c:v>241</c:v>
                </c:pt>
                <c:pt idx="22">
                  <c:v>4</c:v>
                </c:pt>
                <c:pt idx="23">
                  <c:v>8</c:v>
                </c:pt>
                <c:pt idx="24">
                  <c:v>18</c:v>
                </c:pt>
                <c:pt idx="25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TP!$H$244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TP!$H$245:$H$270</c:f>
              <c:numCache>
                <c:formatCode>General</c:formatCode>
                <c:ptCount val="26"/>
                <c:pt idx="0">
                  <c:v>146</c:v>
                </c:pt>
                <c:pt idx="1">
                  <c:v>16</c:v>
                </c:pt>
                <c:pt idx="2">
                  <c:v>54</c:v>
                </c:pt>
                <c:pt idx="3">
                  <c:v>68</c:v>
                </c:pt>
                <c:pt idx="4">
                  <c:v>27</c:v>
                </c:pt>
                <c:pt idx="5">
                  <c:v>87</c:v>
                </c:pt>
                <c:pt idx="6">
                  <c:v>129</c:v>
                </c:pt>
                <c:pt idx="7">
                  <c:v>58</c:v>
                </c:pt>
                <c:pt idx="8">
                  <c:v>50</c:v>
                </c:pt>
                <c:pt idx="9">
                  <c:v>118</c:v>
                </c:pt>
                <c:pt idx="10">
                  <c:v>381</c:v>
                </c:pt>
                <c:pt idx="11">
                  <c:v>172</c:v>
                </c:pt>
                <c:pt idx="12">
                  <c:v>49</c:v>
                </c:pt>
                <c:pt idx="13">
                  <c:v>241</c:v>
                </c:pt>
                <c:pt idx="14">
                  <c:v>61</c:v>
                </c:pt>
                <c:pt idx="15">
                  <c:v>124</c:v>
                </c:pt>
                <c:pt idx="16">
                  <c:v>68</c:v>
                </c:pt>
                <c:pt idx="17">
                  <c:v>25</c:v>
                </c:pt>
                <c:pt idx="18">
                  <c:v>183</c:v>
                </c:pt>
                <c:pt idx="19">
                  <c:v>45</c:v>
                </c:pt>
                <c:pt idx="20">
                  <c:v>43</c:v>
                </c:pt>
                <c:pt idx="21">
                  <c:v>224</c:v>
                </c:pt>
                <c:pt idx="22">
                  <c:v>443</c:v>
                </c:pt>
                <c:pt idx="23">
                  <c:v>79</c:v>
                </c:pt>
                <c:pt idx="24">
                  <c:v>124</c:v>
                </c:pt>
                <c:pt idx="25">
                  <c:v>142</c:v>
                </c:pt>
              </c:numCache>
            </c:numRef>
          </c:val>
        </c:ser>
        <c:ser>
          <c:idx val="4"/>
          <c:order val="4"/>
          <c:tx>
            <c:strRef>
              <c:f>TP!$J$244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TP!$J$245:$J$270</c:f>
              <c:numCache>
                <c:formatCode>General</c:formatCode>
                <c:ptCount val="26"/>
                <c:pt idx="0">
                  <c:v>117</c:v>
                </c:pt>
                <c:pt idx="1">
                  <c:v>9</c:v>
                </c:pt>
                <c:pt idx="2">
                  <c:v>13</c:v>
                </c:pt>
                <c:pt idx="3">
                  <c:v>81</c:v>
                </c:pt>
                <c:pt idx="4">
                  <c:v>20</c:v>
                </c:pt>
                <c:pt idx="5">
                  <c:v>112</c:v>
                </c:pt>
                <c:pt idx="6">
                  <c:v>61</c:v>
                </c:pt>
                <c:pt idx="7">
                  <c:v>67</c:v>
                </c:pt>
                <c:pt idx="8">
                  <c:v>17</c:v>
                </c:pt>
                <c:pt idx="9">
                  <c:v>104</c:v>
                </c:pt>
                <c:pt idx="10">
                  <c:v>642</c:v>
                </c:pt>
                <c:pt idx="11">
                  <c:v>70</c:v>
                </c:pt>
                <c:pt idx="12">
                  <c:v>52</c:v>
                </c:pt>
                <c:pt idx="13">
                  <c:v>76</c:v>
                </c:pt>
                <c:pt idx="14">
                  <c:v>27</c:v>
                </c:pt>
                <c:pt idx="15">
                  <c:v>64</c:v>
                </c:pt>
                <c:pt idx="16">
                  <c:v>46</c:v>
                </c:pt>
                <c:pt idx="17">
                  <c:v>26</c:v>
                </c:pt>
                <c:pt idx="18">
                  <c:v>128</c:v>
                </c:pt>
                <c:pt idx="19">
                  <c:v>114</c:v>
                </c:pt>
                <c:pt idx="20">
                  <c:v>28</c:v>
                </c:pt>
                <c:pt idx="21">
                  <c:v>194</c:v>
                </c:pt>
                <c:pt idx="22">
                  <c:v>166</c:v>
                </c:pt>
                <c:pt idx="23">
                  <c:v>83</c:v>
                </c:pt>
                <c:pt idx="24">
                  <c:v>29</c:v>
                </c:pt>
                <c:pt idx="25">
                  <c:v>54</c:v>
                </c:pt>
              </c:numCache>
            </c:numRef>
          </c:val>
        </c:ser>
        <c:ser>
          <c:idx val="5"/>
          <c:order val="5"/>
          <c:tx>
            <c:strRef>
              <c:f>TP!$L$244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TP!$L$245:$L$270</c:f>
              <c:numCache>
                <c:formatCode>General</c:formatCode>
                <c:ptCount val="26"/>
                <c:pt idx="0">
                  <c:v>219</c:v>
                </c:pt>
                <c:pt idx="1">
                  <c:v>9</c:v>
                </c:pt>
                <c:pt idx="2">
                  <c:v>12</c:v>
                </c:pt>
                <c:pt idx="3">
                  <c:v>116</c:v>
                </c:pt>
                <c:pt idx="4">
                  <c:v>7</c:v>
                </c:pt>
                <c:pt idx="5">
                  <c:v>69</c:v>
                </c:pt>
                <c:pt idx="6">
                  <c:v>25</c:v>
                </c:pt>
                <c:pt idx="7">
                  <c:v>23</c:v>
                </c:pt>
                <c:pt idx="8">
                  <c:v>44</c:v>
                </c:pt>
                <c:pt idx="9">
                  <c:v>259</c:v>
                </c:pt>
                <c:pt idx="10">
                  <c:v>861</c:v>
                </c:pt>
                <c:pt idx="11">
                  <c:v>538</c:v>
                </c:pt>
                <c:pt idx="12">
                  <c:v>106</c:v>
                </c:pt>
                <c:pt idx="13">
                  <c:v>105</c:v>
                </c:pt>
                <c:pt idx="14">
                  <c:v>24</c:v>
                </c:pt>
                <c:pt idx="15">
                  <c:v>38</c:v>
                </c:pt>
                <c:pt idx="16">
                  <c:v>30</c:v>
                </c:pt>
                <c:pt idx="17">
                  <c:v>1</c:v>
                </c:pt>
                <c:pt idx="18">
                  <c:v>77</c:v>
                </c:pt>
                <c:pt idx="19">
                  <c:v>419</c:v>
                </c:pt>
                <c:pt idx="20">
                  <c:v>123</c:v>
                </c:pt>
                <c:pt idx="21">
                  <c:v>146</c:v>
                </c:pt>
                <c:pt idx="22">
                  <c:v>217</c:v>
                </c:pt>
                <c:pt idx="23">
                  <c:v>49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</c:ser>
        <c:ser>
          <c:idx val="6"/>
          <c:order val="6"/>
          <c:tx>
            <c:strRef>
              <c:f>TP!$N$244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TP!$N$245:$N$270</c:f>
              <c:numCache>
                <c:formatCode>General</c:formatCode>
                <c:ptCount val="26"/>
                <c:pt idx="0">
                  <c:v>39</c:v>
                </c:pt>
                <c:pt idx="1">
                  <c:v>209</c:v>
                </c:pt>
                <c:pt idx="2">
                  <c:v>22</c:v>
                </c:pt>
                <c:pt idx="3">
                  <c:v>136</c:v>
                </c:pt>
                <c:pt idx="4">
                  <c:v>8</c:v>
                </c:pt>
                <c:pt idx="5">
                  <c:v>37</c:v>
                </c:pt>
                <c:pt idx="6">
                  <c:v>55</c:v>
                </c:pt>
                <c:pt idx="7">
                  <c:v>54</c:v>
                </c:pt>
                <c:pt idx="8">
                  <c:v>49</c:v>
                </c:pt>
                <c:pt idx="9">
                  <c:v>349</c:v>
                </c:pt>
                <c:pt idx="10">
                  <c:v>387</c:v>
                </c:pt>
                <c:pt idx="11">
                  <c:v>47</c:v>
                </c:pt>
                <c:pt idx="12">
                  <c:v>119</c:v>
                </c:pt>
                <c:pt idx="13">
                  <c:v>245</c:v>
                </c:pt>
                <c:pt idx="14">
                  <c:v>71</c:v>
                </c:pt>
                <c:pt idx="15">
                  <c:v>222</c:v>
                </c:pt>
                <c:pt idx="16">
                  <c:v>113</c:v>
                </c:pt>
                <c:pt idx="17">
                  <c:v>106</c:v>
                </c:pt>
                <c:pt idx="18">
                  <c:v>8</c:v>
                </c:pt>
                <c:pt idx="19">
                  <c:v>143</c:v>
                </c:pt>
                <c:pt idx="20">
                  <c:v>20</c:v>
                </c:pt>
                <c:pt idx="21">
                  <c:v>300</c:v>
                </c:pt>
                <c:pt idx="22">
                  <c:v>93</c:v>
                </c:pt>
                <c:pt idx="23">
                  <c:v>31</c:v>
                </c:pt>
                <c:pt idx="24">
                  <c:v>100</c:v>
                </c:pt>
                <c:pt idx="25">
                  <c:v>18</c:v>
                </c:pt>
              </c:numCache>
            </c:numRef>
          </c:val>
        </c:ser>
        <c:ser>
          <c:idx val="7"/>
          <c:order val="7"/>
          <c:tx>
            <c:strRef>
              <c:f>TP!$P$244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TP!$P$245:$P$270</c:f>
              <c:numCache>
                <c:formatCode>General</c:formatCode>
                <c:ptCount val="26"/>
                <c:pt idx="0">
                  <c:v>31</c:v>
                </c:pt>
                <c:pt idx="1">
                  <c:v>117</c:v>
                </c:pt>
                <c:pt idx="2">
                  <c:v>15</c:v>
                </c:pt>
                <c:pt idx="3">
                  <c:v>66</c:v>
                </c:pt>
                <c:pt idx="4">
                  <c:v>13</c:v>
                </c:pt>
                <c:pt idx="5">
                  <c:v>39</c:v>
                </c:pt>
                <c:pt idx="6">
                  <c:v>19</c:v>
                </c:pt>
                <c:pt idx="7">
                  <c:v>28</c:v>
                </c:pt>
                <c:pt idx="8">
                  <c:v>16</c:v>
                </c:pt>
                <c:pt idx="9">
                  <c:v>99</c:v>
                </c:pt>
                <c:pt idx="10">
                  <c:v>169</c:v>
                </c:pt>
                <c:pt idx="11">
                  <c:v>34</c:v>
                </c:pt>
                <c:pt idx="12">
                  <c:v>39</c:v>
                </c:pt>
                <c:pt idx="13">
                  <c:v>294</c:v>
                </c:pt>
                <c:pt idx="14">
                  <c:v>53</c:v>
                </c:pt>
                <c:pt idx="15">
                  <c:v>297</c:v>
                </c:pt>
                <c:pt idx="16">
                  <c:v>38</c:v>
                </c:pt>
                <c:pt idx="17">
                  <c:v>158</c:v>
                </c:pt>
                <c:pt idx="18">
                  <c:v>40</c:v>
                </c:pt>
                <c:pt idx="19">
                  <c:v>114</c:v>
                </c:pt>
                <c:pt idx="20">
                  <c:v>197</c:v>
                </c:pt>
                <c:pt idx="21">
                  <c:v>135</c:v>
                </c:pt>
                <c:pt idx="22">
                  <c:v>31</c:v>
                </c:pt>
                <c:pt idx="23">
                  <c:v>12</c:v>
                </c:pt>
                <c:pt idx="24">
                  <c:v>60</c:v>
                </c:pt>
                <c:pt idx="25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TP!$R$244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TP!$R$245:$R$270</c:f>
              <c:numCache>
                <c:formatCode>General</c:formatCode>
                <c:ptCount val="26"/>
                <c:pt idx="0">
                  <c:v>17</c:v>
                </c:pt>
                <c:pt idx="1">
                  <c:v>43</c:v>
                </c:pt>
                <c:pt idx="2">
                  <c:v>11</c:v>
                </c:pt>
                <c:pt idx="3">
                  <c:v>19</c:v>
                </c:pt>
                <c:pt idx="4">
                  <c:v>27</c:v>
                </c:pt>
                <c:pt idx="5">
                  <c:v>23</c:v>
                </c:pt>
                <c:pt idx="6">
                  <c:v>126</c:v>
                </c:pt>
                <c:pt idx="7">
                  <c:v>20</c:v>
                </c:pt>
                <c:pt idx="8">
                  <c:v>17</c:v>
                </c:pt>
                <c:pt idx="9">
                  <c:v>46</c:v>
                </c:pt>
                <c:pt idx="10">
                  <c:v>145</c:v>
                </c:pt>
                <c:pt idx="11">
                  <c:v>48</c:v>
                </c:pt>
                <c:pt idx="12">
                  <c:v>5</c:v>
                </c:pt>
                <c:pt idx="13">
                  <c:v>137</c:v>
                </c:pt>
                <c:pt idx="14">
                  <c:v>28</c:v>
                </c:pt>
                <c:pt idx="15">
                  <c:v>267</c:v>
                </c:pt>
                <c:pt idx="16">
                  <c:v>26</c:v>
                </c:pt>
                <c:pt idx="17">
                  <c:v>93</c:v>
                </c:pt>
                <c:pt idx="18">
                  <c:v>59</c:v>
                </c:pt>
                <c:pt idx="19">
                  <c:v>68</c:v>
                </c:pt>
                <c:pt idx="20">
                  <c:v>133</c:v>
                </c:pt>
                <c:pt idx="21">
                  <c:v>151</c:v>
                </c:pt>
                <c:pt idx="22">
                  <c:v>31</c:v>
                </c:pt>
                <c:pt idx="23">
                  <c:v>74</c:v>
                </c:pt>
                <c:pt idx="24">
                  <c:v>37</c:v>
                </c:pt>
                <c:pt idx="25">
                  <c:v>23</c:v>
                </c:pt>
              </c:numCache>
            </c:numRef>
          </c:val>
        </c:ser>
        <c:ser>
          <c:idx val="9"/>
          <c:order val="9"/>
          <c:tx>
            <c:strRef>
              <c:f>TP!$T$244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TP!$T$245:$T$270</c:f>
              <c:numCache>
                <c:formatCode>General</c:formatCode>
                <c:ptCount val="26"/>
                <c:pt idx="0">
                  <c:v>25</c:v>
                </c:pt>
                <c:pt idx="1">
                  <c:v>18</c:v>
                </c:pt>
                <c:pt idx="2">
                  <c:v>11</c:v>
                </c:pt>
                <c:pt idx="3">
                  <c:v>7</c:v>
                </c:pt>
                <c:pt idx="4">
                  <c:v>48</c:v>
                </c:pt>
                <c:pt idx="5">
                  <c:v>6</c:v>
                </c:pt>
                <c:pt idx="6">
                  <c:v>44</c:v>
                </c:pt>
                <c:pt idx="7">
                  <c:v>8</c:v>
                </c:pt>
                <c:pt idx="8">
                  <c:v>17</c:v>
                </c:pt>
                <c:pt idx="9">
                  <c:v>371</c:v>
                </c:pt>
                <c:pt idx="10">
                  <c:v>175</c:v>
                </c:pt>
                <c:pt idx="11">
                  <c:v>43</c:v>
                </c:pt>
                <c:pt idx="12">
                  <c:v>26</c:v>
                </c:pt>
                <c:pt idx="13">
                  <c:v>171</c:v>
                </c:pt>
                <c:pt idx="14">
                  <c:v>10</c:v>
                </c:pt>
                <c:pt idx="15">
                  <c:v>96</c:v>
                </c:pt>
                <c:pt idx="16">
                  <c:v>0</c:v>
                </c:pt>
                <c:pt idx="17">
                  <c:v>1</c:v>
                </c:pt>
                <c:pt idx="18">
                  <c:v>60</c:v>
                </c:pt>
                <c:pt idx="19">
                  <c:v>0</c:v>
                </c:pt>
                <c:pt idx="20">
                  <c:v>47</c:v>
                </c:pt>
                <c:pt idx="21">
                  <c:v>72</c:v>
                </c:pt>
                <c:pt idx="22">
                  <c:v>9</c:v>
                </c:pt>
                <c:pt idx="23">
                  <c:v>13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TP!$V$244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TP!$V$245:$V$270</c:f>
              <c:numCache>
                <c:formatCode>General</c:formatCode>
                <c:ptCount val="26"/>
                <c:pt idx="0">
                  <c:v>62</c:v>
                </c:pt>
                <c:pt idx="1">
                  <c:v>54</c:v>
                </c:pt>
                <c:pt idx="2">
                  <c:v>15</c:v>
                </c:pt>
                <c:pt idx="3">
                  <c:v>36</c:v>
                </c:pt>
                <c:pt idx="4">
                  <c:v>37</c:v>
                </c:pt>
                <c:pt idx="5">
                  <c:v>2</c:v>
                </c:pt>
                <c:pt idx="6">
                  <c:v>57</c:v>
                </c:pt>
                <c:pt idx="7">
                  <c:v>84</c:v>
                </c:pt>
                <c:pt idx="8">
                  <c:v>12</c:v>
                </c:pt>
                <c:pt idx="9">
                  <c:v>186</c:v>
                </c:pt>
                <c:pt idx="10">
                  <c:v>112</c:v>
                </c:pt>
                <c:pt idx="11">
                  <c:v>14</c:v>
                </c:pt>
                <c:pt idx="12">
                  <c:v>52</c:v>
                </c:pt>
                <c:pt idx="13">
                  <c:v>174</c:v>
                </c:pt>
                <c:pt idx="14">
                  <c:v>8</c:v>
                </c:pt>
                <c:pt idx="15">
                  <c:v>77</c:v>
                </c:pt>
                <c:pt idx="16">
                  <c:v>14</c:v>
                </c:pt>
                <c:pt idx="17">
                  <c:v>2</c:v>
                </c:pt>
                <c:pt idx="18">
                  <c:v>25</c:v>
                </c:pt>
                <c:pt idx="19">
                  <c:v>5</c:v>
                </c:pt>
                <c:pt idx="20">
                  <c:v>17</c:v>
                </c:pt>
                <c:pt idx="21">
                  <c:v>37</c:v>
                </c:pt>
                <c:pt idx="22">
                  <c:v>1</c:v>
                </c:pt>
                <c:pt idx="23">
                  <c:v>19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TP!$X$244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TP!$X$245:$X$270</c:f>
              <c:numCache>
                <c:formatCode>General</c:formatCode>
                <c:ptCount val="26"/>
                <c:pt idx="0">
                  <c:v>62</c:v>
                </c:pt>
                <c:pt idx="1">
                  <c:v>12</c:v>
                </c:pt>
                <c:pt idx="2">
                  <c:v>26</c:v>
                </c:pt>
                <c:pt idx="3">
                  <c:v>14</c:v>
                </c:pt>
                <c:pt idx="4">
                  <c:v>39</c:v>
                </c:pt>
                <c:pt idx="5">
                  <c:v>0</c:v>
                </c:pt>
                <c:pt idx="6">
                  <c:v>24</c:v>
                </c:pt>
                <c:pt idx="7">
                  <c:v>92</c:v>
                </c:pt>
                <c:pt idx="8">
                  <c:v>26</c:v>
                </c:pt>
                <c:pt idx="9">
                  <c:v>169</c:v>
                </c:pt>
                <c:pt idx="10">
                  <c:v>22</c:v>
                </c:pt>
                <c:pt idx="11">
                  <c:v>14</c:v>
                </c:pt>
                <c:pt idx="12">
                  <c:v>39</c:v>
                </c:pt>
                <c:pt idx="13">
                  <c:v>248</c:v>
                </c:pt>
                <c:pt idx="14">
                  <c:v>7</c:v>
                </c:pt>
                <c:pt idx="15">
                  <c:v>91</c:v>
                </c:pt>
                <c:pt idx="16">
                  <c:v>10</c:v>
                </c:pt>
                <c:pt idx="17">
                  <c:v>3</c:v>
                </c:pt>
                <c:pt idx="18">
                  <c:v>14</c:v>
                </c:pt>
                <c:pt idx="19">
                  <c:v>7</c:v>
                </c:pt>
                <c:pt idx="20">
                  <c:v>7</c:v>
                </c:pt>
                <c:pt idx="21">
                  <c:v>22</c:v>
                </c:pt>
                <c:pt idx="22">
                  <c:v>3</c:v>
                </c:pt>
                <c:pt idx="23">
                  <c:v>10</c:v>
                </c:pt>
                <c:pt idx="24">
                  <c:v>4</c:v>
                </c:pt>
                <c:pt idx="25">
                  <c:v>3</c:v>
                </c:pt>
              </c:numCache>
            </c:numRef>
          </c:val>
        </c:ser>
        <c:marker val="1"/>
        <c:axId val="99215232"/>
        <c:axId val="99216768"/>
      </c:lineChart>
      <c:dateAx>
        <c:axId val="992152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16768"/>
        <c:crosses val="autoZero"/>
        <c:auto val="1"/>
        <c:lblOffset val="100"/>
      </c:dateAx>
      <c:valAx>
        <c:axId val="9921676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215232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9997570988048977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TP!$C$244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TP!$C$245:$C$270</c:f>
              <c:numCache>
                <c:formatCode>General</c:formatCode>
                <c:ptCount val="26"/>
                <c:pt idx="0">
                  <c:v>18</c:v>
                </c:pt>
                <c:pt idx="1">
                  <c:v>21</c:v>
                </c:pt>
                <c:pt idx="2">
                  <c:v>11</c:v>
                </c:pt>
                <c:pt idx="3">
                  <c:v>3</c:v>
                </c:pt>
                <c:pt idx="4">
                  <c:v>41</c:v>
                </c:pt>
                <c:pt idx="5">
                  <c:v>3</c:v>
                </c:pt>
                <c:pt idx="6">
                  <c:v>12</c:v>
                </c:pt>
                <c:pt idx="7">
                  <c:v>12</c:v>
                </c:pt>
                <c:pt idx="8">
                  <c:v>3</c:v>
                </c:pt>
                <c:pt idx="9">
                  <c:v>18</c:v>
                </c:pt>
                <c:pt idx="10">
                  <c:v>45</c:v>
                </c:pt>
                <c:pt idx="11">
                  <c:v>4</c:v>
                </c:pt>
                <c:pt idx="12">
                  <c:v>18</c:v>
                </c:pt>
                <c:pt idx="13">
                  <c:v>10</c:v>
                </c:pt>
                <c:pt idx="14">
                  <c:v>49</c:v>
                </c:pt>
                <c:pt idx="15">
                  <c:v>6</c:v>
                </c:pt>
                <c:pt idx="16">
                  <c:v>13</c:v>
                </c:pt>
                <c:pt idx="17">
                  <c:v>23</c:v>
                </c:pt>
                <c:pt idx="18">
                  <c:v>7</c:v>
                </c:pt>
                <c:pt idx="19">
                  <c:v>13</c:v>
                </c:pt>
                <c:pt idx="20">
                  <c:v>40</c:v>
                </c:pt>
                <c:pt idx="21">
                  <c:v>43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TP!$E$245:$E$270</c:f>
              <c:numCache>
                <c:formatCode>General</c:formatCode>
                <c:ptCount val="26"/>
                <c:pt idx="0">
                  <c:v>3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4</c:v>
                </c:pt>
                <c:pt idx="11">
                  <c:v>0</c:v>
                </c:pt>
                <c:pt idx="12">
                  <c:v>7</c:v>
                </c:pt>
                <c:pt idx="13">
                  <c:v>1</c:v>
                </c:pt>
                <c:pt idx="14">
                  <c:v>20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42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TP!$G$245:$G$270</c:f>
              <c:numCache>
                <c:formatCode>General</c:formatCode>
                <c:ptCount val="2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16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44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TP!$I$245:$I$270</c:f>
              <c:numCache>
                <c:formatCode>General</c:formatCode>
                <c:ptCount val="26"/>
                <c:pt idx="0">
                  <c:v>25</c:v>
                </c:pt>
                <c:pt idx="1">
                  <c:v>8</c:v>
                </c:pt>
                <c:pt idx="2">
                  <c:v>4</c:v>
                </c:pt>
                <c:pt idx="3">
                  <c:v>11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26</c:v>
                </c:pt>
                <c:pt idx="11">
                  <c:v>15</c:v>
                </c:pt>
                <c:pt idx="12">
                  <c:v>3</c:v>
                </c:pt>
                <c:pt idx="13">
                  <c:v>15</c:v>
                </c:pt>
                <c:pt idx="14">
                  <c:v>2</c:v>
                </c:pt>
                <c:pt idx="15">
                  <c:v>16</c:v>
                </c:pt>
                <c:pt idx="16">
                  <c:v>4</c:v>
                </c:pt>
                <c:pt idx="17">
                  <c:v>4</c:v>
                </c:pt>
                <c:pt idx="18">
                  <c:v>37</c:v>
                </c:pt>
                <c:pt idx="19">
                  <c:v>8</c:v>
                </c:pt>
                <c:pt idx="20">
                  <c:v>3</c:v>
                </c:pt>
                <c:pt idx="21">
                  <c:v>27</c:v>
                </c:pt>
                <c:pt idx="22">
                  <c:v>21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TP!$K$245:$K$270</c:f>
              <c:numCache>
                <c:formatCode>General</c:formatCode>
                <c:ptCount val="26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35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30</c:v>
                </c:pt>
                <c:pt idx="19">
                  <c:v>10</c:v>
                </c:pt>
                <c:pt idx="20">
                  <c:v>4</c:v>
                </c:pt>
                <c:pt idx="21">
                  <c:v>16</c:v>
                </c:pt>
                <c:pt idx="22">
                  <c:v>17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TP!$M$244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TP!$M$245:$M$270</c:f>
              <c:numCache>
                <c:formatCode>General</c:formatCode>
                <c:ptCount val="26"/>
                <c:pt idx="0">
                  <c:v>22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24</c:v>
                </c:pt>
                <c:pt idx="10">
                  <c:v>41</c:v>
                </c:pt>
                <c:pt idx="11">
                  <c:v>46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19</c:v>
                </c:pt>
                <c:pt idx="19">
                  <c:v>28</c:v>
                </c:pt>
                <c:pt idx="20">
                  <c:v>27</c:v>
                </c:pt>
                <c:pt idx="21">
                  <c:v>25</c:v>
                </c:pt>
                <c:pt idx="22">
                  <c:v>20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TP!$O$244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TP!$O$245:$O$270</c:f>
              <c:numCache>
                <c:formatCode>General</c:formatCode>
                <c:ptCount val="26"/>
                <c:pt idx="0">
                  <c:v>10</c:v>
                </c:pt>
                <c:pt idx="1">
                  <c:v>31</c:v>
                </c:pt>
                <c:pt idx="2">
                  <c:v>2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47</c:v>
                </c:pt>
                <c:pt idx="10">
                  <c:v>16</c:v>
                </c:pt>
                <c:pt idx="11">
                  <c:v>7</c:v>
                </c:pt>
                <c:pt idx="12">
                  <c:v>4</c:v>
                </c:pt>
                <c:pt idx="13">
                  <c:v>25</c:v>
                </c:pt>
                <c:pt idx="14">
                  <c:v>5</c:v>
                </c:pt>
                <c:pt idx="15">
                  <c:v>21</c:v>
                </c:pt>
                <c:pt idx="16">
                  <c:v>8</c:v>
                </c:pt>
                <c:pt idx="17">
                  <c:v>13</c:v>
                </c:pt>
                <c:pt idx="18">
                  <c:v>3</c:v>
                </c:pt>
                <c:pt idx="19">
                  <c:v>19</c:v>
                </c:pt>
                <c:pt idx="20">
                  <c:v>1</c:v>
                </c:pt>
                <c:pt idx="21">
                  <c:v>30</c:v>
                </c:pt>
                <c:pt idx="22">
                  <c:v>6</c:v>
                </c:pt>
                <c:pt idx="23">
                  <c:v>4</c:v>
                </c:pt>
                <c:pt idx="24">
                  <c:v>16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TP!$Q$244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TP!$Q$245:$Q$270</c:f>
              <c:numCache>
                <c:formatCode>General</c:formatCode>
                <c:ptCount val="26"/>
                <c:pt idx="0">
                  <c:v>2</c:v>
                </c:pt>
                <c:pt idx="1">
                  <c:v>17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35</c:v>
                </c:pt>
                <c:pt idx="14">
                  <c:v>6</c:v>
                </c:pt>
                <c:pt idx="15">
                  <c:v>31</c:v>
                </c:pt>
                <c:pt idx="16">
                  <c:v>1</c:v>
                </c:pt>
                <c:pt idx="17">
                  <c:v>7</c:v>
                </c:pt>
                <c:pt idx="18">
                  <c:v>4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TP!$S$244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TP!$S$245:$S$270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16</c:v>
                </c:pt>
                <c:pt idx="11">
                  <c:v>6</c:v>
                </c:pt>
                <c:pt idx="12">
                  <c:v>0</c:v>
                </c:pt>
                <c:pt idx="13">
                  <c:v>15</c:v>
                </c:pt>
                <c:pt idx="14">
                  <c:v>1</c:v>
                </c:pt>
                <c:pt idx="15">
                  <c:v>27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TP!$U$244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TP!$U$245:$U$270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34</c:v>
                </c:pt>
                <c:pt idx="10">
                  <c:v>11</c:v>
                </c:pt>
                <c:pt idx="11">
                  <c:v>4</c:v>
                </c:pt>
                <c:pt idx="12">
                  <c:v>3</c:v>
                </c:pt>
                <c:pt idx="13">
                  <c:v>15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TP!$W$244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TP!$W$245:$W$270</c:f>
              <c:numCache>
                <c:formatCode>General</c:formatCode>
                <c:ptCount val="26"/>
                <c:pt idx="0">
                  <c:v>14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19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TP!$Y$244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TP!$A$245:$A$270</c:f>
              <c:numCache>
                <c:formatCode>m/d/yyyy</c:formatCode>
                <c:ptCount val="26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41121</c:v>
                </c:pt>
                <c:pt idx="9">
                  <c:v>41127</c:v>
                </c:pt>
                <c:pt idx="10">
                  <c:v>41128</c:v>
                </c:pt>
                <c:pt idx="11">
                  <c:v>41134</c:v>
                </c:pt>
                <c:pt idx="12">
                  <c:v>41135</c:v>
                </c:pt>
                <c:pt idx="13">
                  <c:v>41142</c:v>
                </c:pt>
                <c:pt idx="14">
                  <c:v>41143</c:v>
                </c:pt>
                <c:pt idx="15">
                  <c:v>41149</c:v>
                </c:pt>
                <c:pt idx="16">
                  <c:v>41150</c:v>
                </c:pt>
                <c:pt idx="17">
                  <c:v>41156</c:v>
                </c:pt>
                <c:pt idx="18">
                  <c:v>41159</c:v>
                </c:pt>
                <c:pt idx="19">
                  <c:v>41163</c:v>
                </c:pt>
                <c:pt idx="20">
                  <c:v>41164</c:v>
                </c:pt>
                <c:pt idx="21">
                  <c:v>41169</c:v>
                </c:pt>
                <c:pt idx="22">
                  <c:v>41171</c:v>
                </c:pt>
                <c:pt idx="23">
                  <c:v>41172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TP!$Y$245:$Y$270</c:f>
              <c:numCache>
                <c:formatCode>General</c:formatCode>
                <c:ptCount val="2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13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29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9222272"/>
        <c:axId val="99223808"/>
      </c:lineChart>
      <c:dateAx>
        <c:axId val="992222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23808"/>
        <c:crosses val="autoZero"/>
        <c:auto val="1"/>
        <c:lblOffset val="100"/>
      </c:dateAx>
      <c:valAx>
        <c:axId val="99223808"/>
        <c:scaling>
          <c:orientation val="minMax"/>
          <c:max val="1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222272"/>
        <c:crosses val="autoZero"/>
        <c:crossBetween val="between"/>
        <c:majorUnit val="25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9851092109610411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90493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TP!$Z$214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TP!$Z$215:$Z$240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9382400"/>
        <c:axId val="99384320"/>
      </c:lineChart>
      <c:dateAx>
        <c:axId val="993824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384320"/>
        <c:crosses val="autoZero"/>
        <c:auto val="1"/>
        <c:lblOffset val="100"/>
      </c:dateAx>
      <c:valAx>
        <c:axId val="9938432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382400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9851092109610405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TP!$AA$215:$AA$240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189312"/>
        <c:axId val="98190848"/>
      </c:lineChart>
      <c:dateAx>
        <c:axId val="981893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190848"/>
        <c:crosses val="autoZero"/>
        <c:auto val="1"/>
        <c:lblOffset val="100"/>
      </c:dateAx>
      <c:valAx>
        <c:axId val="981908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189312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8.6072257684719919E-2"/>
          <c:y val="0.14934531360415121"/>
          <c:w val="0.85713222959768354"/>
          <c:h val="0.72662125439756198"/>
        </c:manualLayout>
      </c:layout>
      <c:lineChart>
        <c:grouping val="standard"/>
        <c:ser>
          <c:idx val="0"/>
          <c:order val="0"/>
          <c:tx>
            <c:strRef>
              <c:f>TP!$B$214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TP!$B$215:$B$240</c:f>
              <c:numCache>
                <c:formatCode>General</c:formatCode>
                <c:ptCount val="26"/>
                <c:pt idx="0">
                  <c:v>620</c:v>
                </c:pt>
                <c:pt idx="1">
                  <c:v>73</c:v>
                </c:pt>
                <c:pt idx="2">
                  <c:v>75</c:v>
                </c:pt>
                <c:pt idx="4">
                  <c:v>154</c:v>
                </c:pt>
                <c:pt idx="5">
                  <c:v>69</c:v>
                </c:pt>
                <c:pt idx="6">
                  <c:v>17</c:v>
                </c:pt>
                <c:pt idx="7">
                  <c:v>146</c:v>
                </c:pt>
                <c:pt idx="8">
                  <c:v>31</c:v>
                </c:pt>
                <c:pt idx="9">
                  <c:v>28</c:v>
                </c:pt>
                <c:pt idx="10">
                  <c:v>83</c:v>
                </c:pt>
                <c:pt idx="11">
                  <c:v>339</c:v>
                </c:pt>
                <c:pt idx="12">
                  <c:v>304</c:v>
                </c:pt>
                <c:pt idx="13">
                  <c:v>93</c:v>
                </c:pt>
                <c:pt idx="14">
                  <c:v>15</c:v>
                </c:pt>
                <c:pt idx="15">
                  <c:v>51</c:v>
                </c:pt>
                <c:pt idx="16">
                  <c:v>60</c:v>
                </c:pt>
                <c:pt idx="17">
                  <c:v>27</c:v>
                </c:pt>
                <c:pt idx="18">
                  <c:v>17</c:v>
                </c:pt>
                <c:pt idx="19">
                  <c:v>141</c:v>
                </c:pt>
                <c:pt idx="20">
                  <c:v>120</c:v>
                </c:pt>
                <c:pt idx="21">
                  <c:v>243</c:v>
                </c:pt>
                <c:pt idx="22">
                  <c:v>721</c:v>
                </c:pt>
                <c:pt idx="23">
                  <c:v>17</c:v>
                </c:pt>
                <c:pt idx="24">
                  <c:v>23</c:v>
                </c:pt>
                <c:pt idx="25">
                  <c:v>39</c:v>
                </c:pt>
              </c:numCache>
            </c:numRef>
          </c:val>
        </c:ser>
        <c:ser>
          <c:idx val="1"/>
          <c:order val="1"/>
          <c:tx>
            <c:strRef>
              <c:f>TP!$D$214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TP!$D$215:$D$240</c:f>
              <c:numCache>
                <c:formatCode>General</c:formatCode>
                <c:ptCount val="26"/>
                <c:pt idx="0">
                  <c:v>336</c:v>
                </c:pt>
                <c:pt idx="1">
                  <c:v>31</c:v>
                </c:pt>
                <c:pt idx="2">
                  <c:v>64</c:v>
                </c:pt>
                <c:pt idx="4">
                  <c:v>114</c:v>
                </c:pt>
                <c:pt idx="5">
                  <c:v>89</c:v>
                </c:pt>
                <c:pt idx="6">
                  <c:v>16</c:v>
                </c:pt>
                <c:pt idx="7">
                  <c:v>134</c:v>
                </c:pt>
                <c:pt idx="8">
                  <c:v>17</c:v>
                </c:pt>
                <c:pt idx="9">
                  <c:v>23</c:v>
                </c:pt>
                <c:pt idx="10">
                  <c:v>51</c:v>
                </c:pt>
                <c:pt idx="11">
                  <c:v>268</c:v>
                </c:pt>
                <c:pt idx="12">
                  <c:v>285</c:v>
                </c:pt>
                <c:pt idx="13">
                  <c:v>55</c:v>
                </c:pt>
                <c:pt idx="14">
                  <c:v>32</c:v>
                </c:pt>
                <c:pt idx="15">
                  <c:v>58</c:v>
                </c:pt>
                <c:pt idx="16">
                  <c:v>28</c:v>
                </c:pt>
                <c:pt idx="17">
                  <c:v>21</c:v>
                </c:pt>
                <c:pt idx="18">
                  <c:v>23</c:v>
                </c:pt>
                <c:pt idx="19">
                  <c:v>94</c:v>
                </c:pt>
                <c:pt idx="20">
                  <c:v>83</c:v>
                </c:pt>
                <c:pt idx="21">
                  <c:v>145</c:v>
                </c:pt>
                <c:pt idx="22">
                  <c:v>212</c:v>
                </c:pt>
                <c:pt idx="23">
                  <c:v>7</c:v>
                </c:pt>
                <c:pt idx="24">
                  <c:v>13</c:v>
                </c:pt>
                <c:pt idx="25">
                  <c:v>45</c:v>
                </c:pt>
              </c:numCache>
            </c:numRef>
          </c:val>
        </c:ser>
        <c:ser>
          <c:idx val="2"/>
          <c:order val="2"/>
          <c:tx>
            <c:strRef>
              <c:f>TP!$F$214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TP!$F$215:$F$240</c:f>
              <c:numCache>
                <c:formatCode>General</c:formatCode>
                <c:ptCount val="26"/>
                <c:pt idx="0">
                  <c:v>406</c:v>
                </c:pt>
                <c:pt idx="1">
                  <c:v>21</c:v>
                </c:pt>
                <c:pt idx="2">
                  <c:v>33</c:v>
                </c:pt>
                <c:pt idx="4">
                  <c:v>120</c:v>
                </c:pt>
                <c:pt idx="5">
                  <c:v>158</c:v>
                </c:pt>
                <c:pt idx="6">
                  <c:v>10</c:v>
                </c:pt>
                <c:pt idx="7">
                  <c:v>67</c:v>
                </c:pt>
                <c:pt idx="8">
                  <c:v>13</c:v>
                </c:pt>
                <c:pt idx="9">
                  <c:v>14</c:v>
                </c:pt>
                <c:pt idx="10">
                  <c:v>46</c:v>
                </c:pt>
                <c:pt idx="11">
                  <c:v>185</c:v>
                </c:pt>
                <c:pt idx="12">
                  <c:v>283</c:v>
                </c:pt>
                <c:pt idx="13">
                  <c:v>39</c:v>
                </c:pt>
                <c:pt idx="14">
                  <c:v>34</c:v>
                </c:pt>
                <c:pt idx="15">
                  <c:v>49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48</c:v>
                </c:pt>
                <c:pt idx="20">
                  <c:v>66</c:v>
                </c:pt>
                <c:pt idx="21">
                  <c:v>100</c:v>
                </c:pt>
                <c:pt idx="22">
                  <c:v>91</c:v>
                </c:pt>
                <c:pt idx="23">
                  <c:v>6</c:v>
                </c:pt>
                <c:pt idx="24">
                  <c:v>25</c:v>
                </c:pt>
                <c:pt idx="25">
                  <c:v>66</c:v>
                </c:pt>
              </c:numCache>
            </c:numRef>
          </c:val>
        </c:ser>
        <c:ser>
          <c:idx val="3"/>
          <c:order val="3"/>
          <c:tx>
            <c:strRef>
              <c:f>TP!$H$214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TP!$H$215:$H$240</c:f>
              <c:numCache>
                <c:formatCode>General</c:formatCode>
                <c:ptCount val="26"/>
                <c:pt idx="0">
                  <c:v>292</c:v>
                </c:pt>
                <c:pt idx="1">
                  <c:v>20</c:v>
                </c:pt>
                <c:pt idx="2">
                  <c:v>38</c:v>
                </c:pt>
                <c:pt idx="3">
                  <c:v>0</c:v>
                </c:pt>
                <c:pt idx="4">
                  <c:v>391</c:v>
                </c:pt>
                <c:pt idx="5">
                  <c:v>75</c:v>
                </c:pt>
                <c:pt idx="6">
                  <c:v>9</c:v>
                </c:pt>
                <c:pt idx="7">
                  <c:v>70</c:v>
                </c:pt>
                <c:pt idx="8">
                  <c:v>12</c:v>
                </c:pt>
                <c:pt idx="9">
                  <c:v>21</c:v>
                </c:pt>
                <c:pt idx="10">
                  <c:v>147</c:v>
                </c:pt>
                <c:pt idx="11">
                  <c:v>194</c:v>
                </c:pt>
                <c:pt idx="12">
                  <c:v>206</c:v>
                </c:pt>
                <c:pt idx="13">
                  <c:v>39</c:v>
                </c:pt>
                <c:pt idx="14">
                  <c:v>13</c:v>
                </c:pt>
                <c:pt idx="15">
                  <c:v>24</c:v>
                </c:pt>
                <c:pt idx="16">
                  <c:v>153</c:v>
                </c:pt>
                <c:pt idx="17">
                  <c:v>96</c:v>
                </c:pt>
                <c:pt idx="18">
                  <c:v>7</c:v>
                </c:pt>
                <c:pt idx="19">
                  <c:v>42</c:v>
                </c:pt>
                <c:pt idx="20">
                  <c:v>211</c:v>
                </c:pt>
                <c:pt idx="21">
                  <c:v>84</c:v>
                </c:pt>
                <c:pt idx="22">
                  <c:v>292</c:v>
                </c:pt>
                <c:pt idx="23">
                  <c:v>33</c:v>
                </c:pt>
                <c:pt idx="24">
                  <c:v>509</c:v>
                </c:pt>
                <c:pt idx="25">
                  <c:v>271</c:v>
                </c:pt>
              </c:numCache>
            </c:numRef>
          </c:val>
        </c:ser>
        <c:ser>
          <c:idx val="4"/>
          <c:order val="4"/>
          <c:tx>
            <c:strRef>
              <c:f>TP!$J$214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TP!$J$215:$J$240</c:f>
              <c:numCache>
                <c:formatCode>General</c:formatCode>
                <c:ptCount val="26"/>
                <c:pt idx="0">
                  <c:v>91</c:v>
                </c:pt>
                <c:pt idx="1">
                  <c:v>16</c:v>
                </c:pt>
                <c:pt idx="2">
                  <c:v>55</c:v>
                </c:pt>
                <c:pt idx="3">
                  <c:v>0</c:v>
                </c:pt>
                <c:pt idx="4">
                  <c:v>184</c:v>
                </c:pt>
                <c:pt idx="5">
                  <c:v>158</c:v>
                </c:pt>
                <c:pt idx="6">
                  <c:v>163</c:v>
                </c:pt>
                <c:pt idx="7">
                  <c:v>51</c:v>
                </c:pt>
                <c:pt idx="8">
                  <c:v>53</c:v>
                </c:pt>
                <c:pt idx="9">
                  <c:v>79</c:v>
                </c:pt>
                <c:pt idx="10">
                  <c:v>91</c:v>
                </c:pt>
                <c:pt idx="11">
                  <c:v>49</c:v>
                </c:pt>
                <c:pt idx="12">
                  <c:v>446</c:v>
                </c:pt>
                <c:pt idx="13">
                  <c:v>28</c:v>
                </c:pt>
                <c:pt idx="14">
                  <c:v>11</c:v>
                </c:pt>
                <c:pt idx="15">
                  <c:v>23</c:v>
                </c:pt>
                <c:pt idx="16">
                  <c:v>119</c:v>
                </c:pt>
                <c:pt idx="17">
                  <c:v>46</c:v>
                </c:pt>
                <c:pt idx="18">
                  <c:v>3</c:v>
                </c:pt>
                <c:pt idx="19">
                  <c:v>47</c:v>
                </c:pt>
                <c:pt idx="20">
                  <c:v>48</c:v>
                </c:pt>
                <c:pt idx="21">
                  <c:v>34</c:v>
                </c:pt>
                <c:pt idx="22">
                  <c:v>278</c:v>
                </c:pt>
                <c:pt idx="23">
                  <c:v>15</c:v>
                </c:pt>
                <c:pt idx="24">
                  <c:v>112</c:v>
                </c:pt>
                <c:pt idx="25">
                  <c:v>159</c:v>
                </c:pt>
              </c:numCache>
            </c:numRef>
          </c:val>
        </c:ser>
        <c:ser>
          <c:idx val="5"/>
          <c:order val="5"/>
          <c:tx>
            <c:strRef>
              <c:f>TP!$L$214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TP!$L$215:$L$240</c:f>
              <c:numCache>
                <c:formatCode>General</c:formatCode>
                <c:ptCount val="26"/>
                <c:pt idx="0">
                  <c:v>121</c:v>
                </c:pt>
                <c:pt idx="1">
                  <c:v>13</c:v>
                </c:pt>
                <c:pt idx="2">
                  <c:v>153</c:v>
                </c:pt>
                <c:pt idx="3">
                  <c:v>0</c:v>
                </c:pt>
                <c:pt idx="4">
                  <c:v>258</c:v>
                </c:pt>
                <c:pt idx="5">
                  <c:v>141</c:v>
                </c:pt>
                <c:pt idx="6">
                  <c:v>64</c:v>
                </c:pt>
                <c:pt idx="7">
                  <c:v>43</c:v>
                </c:pt>
                <c:pt idx="8">
                  <c:v>54</c:v>
                </c:pt>
                <c:pt idx="9">
                  <c:v>72</c:v>
                </c:pt>
                <c:pt idx="10">
                  <c:v>57</c:v>
                </c:pt>
                <c:pt idx="11">
                  <c:v>29</c:v>
                </c:pt>
                <c:pt idx="12">
                  <c:v>156</c:v>
                </c:pt>
                <c:pt idx="13">
                  <c:v>171</c:v>
                </c:pt>
                <c:pt idx="14">
                  <c:v>31</c:v>
                </c:pt>
                <c:pt idx="15">
                  <c:v>65</c:v>
                </c:pt>
                <c:pt idx="16">
                  <c:v>50</c:v>
                </c:pt>
                <c:pt idx="17">
                  <c:v>45</c:v>
                </c:pt>
                <c:pt idx="18">
                  <c:v>1</c:v>
                </c:pt>
                <c:pt idx="19">
                  <c:v>82</c:v>
                </c:pt>
                <c:pt idx="20">
                  <c:v>66</c:v>
                </c:pt>
                <c:pt idx="21">
                  <c:v>28</c:v>
                </c:pt>
                <c:pt idx="22">
                  <c:v>371</c:v>
                </c:pt>
                <c:pt idx="23">
                  <c:v>8</c:v>
                </c:pt>
                <c:pt idx="24">
                  <c:v>102</c:v>
                </c:pt>
                <c:pt idx="25">
                  <c:v>86</c:v>
                </c:pt>
              </c:numCache>
            </c:numRef>
          </c:val>
        </c:ser>
        <c:ser>
          <c:idx val="6"/>
          <c:order val="6"/>
          <c:tx>
            <c:strRef>
              <c:f>TP!$N$214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TP!$N$215:$N$240</c:f>
              <c:numCache>
                <c:formatCode>General</c:formatCode>
                <c:ptCount val="26"/>
                <c:pt idx="0">
                  <c:v>16</c:v>
                </c:pt>
                <c:pt idx="1">
                  <c:v>122</c:v>
                </c:pt>
                <c:pt idx="2">
                  <c:v>9</c:v>
                </c:pt>
                <c:pt idx="3">
                  <c:v>0</c:v>
                </c:pt>
                <c:pt idx="4">
                  <c:v>183</c:v>
                </c:pt>
                <c:pt idx="5">
                  <c:v>73</c:v>
                </c:pt>
                <c:pt idx="6">
                  <c:v>97</c:v>
                </c:pt>
                <c:pt idx="7">
                  <c:v>4</c:v>
                </c:pt>
                <c:pt idx="8">
                  <c:v>203</c:v>
                </c:pt>
                <c:pt idx="9">
                  <c:v>91</c:v>
                </c:pt>
                <c:pt idx="10">
                  <c:v>68</c:v>
                </c:pt>
                <c:pt idx="11">
                  <c:v>102</c:v>
                </c:pt>
                <c:pt idx="12">
                  <c:v>10</c:v>
                </c:pt>
                <c:pt idx="13">
                  <c:v>86</c:v>
                </c:pt>
                <c:pt idx="14">
                  <c:v>105</c:v>
                </c:pt>
                <c:pt idx="15">
                  <c:v>30</c:v>
                </c:pt>
                <c:pt idx="16">
                  <c:v>46</c:v>
                </c:pt>
                <c:pt idx="17">
                  <c:v>18</c:v>
                </c:pt>
                <c:pt idx="18">
                  <c:v>5</c:v>
                </c:pt>
                <c:pt idx="19">
                  <c:v>48</c:v>
                </c:pt>
                <c:pt idx="20">
                  <c:v>47</c:v>
                </c:pt>
                <c:pt idx="21">
                  <c:v>14</c:v>
                </c:pt>
                <c:pt idx="22">
                  <c:v>415</c:v>
                </c:pt>
                <c:pt idx="23">
                  <c:v>377</c:v>
                </c:pt>
                <c:pt idx="24">
                  <c:v>120</c:v>
                </c:pt>
                <c:pt idx="25">
                  <c:v>30</c:v>
                </c:pt>
              </c:numCache>
            </c:numRef>
          </c:val>
        </c:ser>
        <c:ser>
          <c:idx val="7"/>
          <c:order val="7"/>
          <c:tx>
            <c:strRef>
              <c:f>TP!$P$214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TP!$P$215:$P$240</c:f>
              <c:numCache>
                <c:formatCode>General</c:formatCode>
                <c:ptCount val="26"/>
                <c:pt idx="0">
                  <c:v>11</c:v>
                </c:pt>
                <c:pt idx="1">
                  <c:v>54</c:v>
                </c:pt>
                <c:pt idx="2">
                  <c:v>72</c:v>
                </c:pt>
                <c:pt idx="3">
                  <c:v>0</c:v>
                </c:pt>
                <c:pt idx="4">
                  <c:v>137</c:v>
                </c:pt>
                <c:pt idx="5">
                  <c:v>77</c:v>
                </c:pt>
                <c:pt idx="6">
                  <c:v>89</c:v>
                </c:pt>
                <c:pt idx="7">
                  <c:v>162</c:v>
                </c:pt>
                <c:pt idx="8">
                  <c:v>54</c:v>
                </c:pt>
                <c:pt idx="9">
                  <c:v>44</c:v>
                </c:pt>
                <c:pt idx="10">
                  <c:v>56</c:v>
                </c:pt>
                <c:pt idx="11">
                  <c:v>38</c:v>
                </c:pt>
                <c:pt idx="12">
                  <c:v>2</c:v>
                </c:pt>
                <c:pt idx="13">
                  <c:v>39</c:v>
                </c:pt>
                <c:pt idx="14">
                  <c:v>158</c:v>
                </c:pt>
                <c:pt idx="15">
                  <c:v>5</c:v>
                </c:pt>
                <c:pt idx="16">
                  <c:v>28</c:v>
                </c:pt>
                <c:pt idx="17">
                  <c:v>34</c:v>
                </c:pt>
                <c:pt idx="18">
                  <c:v>0</c:v>
                </c:pt>
                <c:pt idx="19">
                  <c:v>27</c:v>
                </c:pt>
                <c:pt idx="20">
                  <c:v>58</c:v>
                </c:pt>
                <c:pt idx="21">
                  <c:v>9</c:v>
                </c:pt>
                <c:pt idx="22">
                  <c:v>182</c:v>
                </c:pt>
                <c:pt idx="23">
                  <c:v>31</c:v>
                </c:pt>
                <c:pt idx="24">
                  <c:v>48</c:v>
                </c:pt>
                <c:pt idx="25">
                  <c:v>15</c:v>
                </c:pt>
              </c:numCache>
            </c:numRef>
          </c:val>
        </c:ser>
        <c:ser>
          <c:idx val="8"/>
          <c:order val="8"/>
          <c:tx>
            <c:strRef>
              <c:f>TP!$R$214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TP!$R$215:$R$240</c:f>
              <c:numCache>
                <c:formatCode>General</c:formatCode>
                <c:ptCount val="26"/>
                <c:pt idx="0">
                  <c:v>4</c:v>
                </c:pt>
                <c:pt idx="1">
                  <c:v>14</c:v>
                </c:pt>
                <c:pt idx="2">
                  <c:v>90</c:v>
                </c:pt>
                <c:pt idx="3">
                  <c:v>0</c:v>
                </c:pt>
                <c:pt idx="4">
                  <c:v>186</c:v>
                </c:pt>
                <c:pt idx="5">
                  <c:v>193</c:v>
                </c:pt>
                <c:pt idx="6">
                  <c:v>48</c:v>
                </c:pt>
                <c:pt idx="7">
                  <c:v>62</c:v>
                </c:pt>
                <c:pt idx="8">
                  <c:v>32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52</c:v>
                </c:pt>
                <c:pt idx="13">
                  <c:v>62</c:v>
                </c:pt>
                <c:pt idx="14">
                  <c:v>192</c:v>
                </c:pt>
                <c:pt idx="15">
                  <c:v>79</c:v>
                </c:pt>
                <c:pt idx="16">
                  <c:v>22</c:v>
                </c:pt>
                <c:pt idx="17">
                  <c:v>42</c:v>
                </c:pt>
                <c:pt idx="18">
                  <c:v>1</c:v>
                </c:pt>
                <c:pt idx="19">
                  <c:v>34</c:v>
                </c:pt>
                <c:pt idx="20">
                  <c:v>36</c:v>
                </c:pt>
                <c:pt idx="21">
                  <c:v>3</c:v>
                </c:pt>
                <c:pt idx="22">
                  <c:v>231</c:v>
                </c:pt>
                <c:pt idx="23">
                  <c:v>24</c:v>
                </c:pt>
                <c:pt idx="24">
                  <c:v>42</c:v>
                </c:pt>
                <c:pt idx="25">
                  <c:v>18</c:v>
                </c:pt>
              </c:numCache>
            </c:numRef>
          </c:val>
        </c:ser>
        <c:ser>
          <c:idx val="9"/>
          <c:order val="9"/>
          <c:tx>
            <c:strRef>
              <c:f>TP!$T$214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TP!$T$215:$T$240</c:f>
              <c:numCache>
                <c:formatCode>General</c:formatCode>
                <c:ptCount val="26"/>
                <c:pt idx="0">
                  <c:v>35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  <c:pt idx="4">
                  <c:v>483</c:v>
                </c:pt>
                <c:pt idx="5">
                  <c:v>112</c:v>
                </c:pt>
                <c:pt idx="6">
                  <c:v>82</c:v>
                </c:pt>
                <c:pt idx="7">
                  <c:v>30</c:v>
                </c:pt>
                <c:pt idx="8">
                  <c:v>41</c:v>
                </c:pt>
                <c:pt idx="9">
                  <c:v>32</c:v>
                </c:pt>
                <c:pt idx="10">
                  <c:v>56</c:v>
                </c:pt>
                <c:pt idx="11">
                  <c:v>128</c:v>
                </c:pt>
                <c:pt idx="12">
                  <c:v>90</c:v>
                </c:pt>
                <c:pt idx="13">
                  <c:v>69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32</c:v>
                </c:pt>
                <c:pt idx="18">
                  <c:v>14</c:v>
                </c:pt>
                <c:pt idx="19">
                  <c:v>222</c:v>
                </c:pt>
                <c:pt idx="20">
                  <c:v>61</c:v>
                </c:pt>
                <c:pt idx="21">
                  <c:v>53</c:v>
                </c:pt>
                <c:pt idx="22">
                  <c:v>436</c:v>
                </c:pt>
                <c:pt idx="23">
                  <c:v>14</c:v>
                </c:pt>
                <c:pt idx="24">
                  <c:v>25</c:v>
                </c:pt>
                <c:pt idx="25">
                  <c:v>64</c:v>
                </c:pt>
              </c:numCache>
            </c:numRef>
          </c:val>
        </c:ser>
        <c:ser>
          <c:idx val="10"/>
          <c:order val="10"/>
          <c:tx>
            <c:strRef>
              <c:f>TP!$V$214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TP!$V$215:$V$240</c:f>
              <c:numCache>
                <c:formatCode>General</c:formatCode>
                <c:ptCount val="26"/>
                <c:pt idx="0">
                  <c:v>27</c:v>
                </c:pt>
                <c:pt idx="1">
                  <c:v>14</c:v>
                </c:pt>
                <c:pt idx="2">
                  <c:v>49</c:v>
                </c:pt>
                <c:pt idx="3">
                  <c:v>0</c:v>
                </c:pt>
                <c:pt idx="4">
                  <c:v>447</c:v>
                </c:pt>
                <c:pt idx="5">
                  <c:v>165</c:v>
                </c:pt>
                <c:pt idx="6">
                  <c:v>23</c:v>
                </c:pt>
                <c:pt idx="7">
                  <c:v>20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105</c:v>
                </c:pt>
                <c:pt idx="12">
                  <c:v>50</c:v>
                </c:pt>
                <c:pt idx="13">
                  <c:v>55</c:v>
                </c:pt>
                <c:pt idx="14">
                  <c:v>42</c:v>
                </c:pt>
                <c:pt idx="15">
                  <c:v>31</c:v>
                </c:pt>
                <c:pt idx="16">
                  <c:v>9</c:v>
                </c:pt>
                <c:pt idx="17">
                  <c:v>18</c:v>
                </c:pt>
                <c:pt idx="18">
                  <c:v>5</c:v>
                </c:pt>
                <c:pt idx="19">
                  <c:v>113</c:v>
                </c:pt>
                <c:pt idx="20">
                  <c:v>22</c:v>
                </c:pt>
                <c:pt idx="21">
                  <c:v>11</c:v>
                </c:pt>
                <c:pt idx="22">
                  <c:v>141</c:v>
                </c:pt>
                <c:pt idx="23">
                  <c:v>9</c:v>
                </c:pt>
                <c:pt idx="24">
                  <c:v>14</c:v>
                </c:pt>
                <c:pt idx="25">
                  <c:v>41</c:v>
                </c:pt>
              </c:numCache>
            </c:numRef>
          </c:val>
        </c:ser>
        <c:ser>
          <c:idx val="11"/>
          <c:order val="11"/>
          <c:tx>
            <c:strRef>
              <c:f>TP!$X$214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TP!$X$215:$X$240</c:f>
              <c:numCache>
                <c:formatCode>General</c:formatCode>
                <c:ptCount val="26"/>
                <c:pt idx="0">
                  <c:v>83</c:v>
                </c:pt>
                <c:pt idx="1">
                  <c:v>10</c:v>
                </c:pt>
                <c:pt idx="2">
                  <c:v>152</c:v>
                </c:pt>
                <c:pt idx="3">
                  <c:v>0</c:v>
                </c:pt>
                <c:pt idx="4">
                  <c:v>359</c:v>
                </c:pt>
                <c:pt idx="5">
                  <c:v>265</c:v>
                </c:pt>
                <c:pt idx="6">
                  <c:v>17</c:v>
                </c:pt>
                <c:pt idx="7">
                  <c:v>13</c:v>
                </c:pt>
                <c:pt idx="8">
                  <c:v>7</c:v>
                </c:pt>
                <c:pt idx="9">
                  <c:v>8</c:v>
                </c:pt>
                <c:pt idx="10">
                  <c:v>14</c:v>
                </c:pt>
                <c:pt idx="11">
                  <c:v>37</c:v>
                </c:pt>
                <c:pt idx="12">
                  <c:v>40</c:v>
                </c:pt>
                <c:pt idx="13">
                  <c:v>81</c:v>
                </c:pt>
                <c:pt idx="14">
                  <c:v>39</c:v>
                </c:pt>
                <c:pt idx="15">
                  <c:v>37</c:v>
                </c:pt>
                <c:pt idx="16">
                  <c:v>5</c:v>
                </c:pt>
                <c:pt idx="17">
                  <c:v>15</c:v>
                </c:pt>
                <c:pt idx="18">
                  <c:v>2</c:v>
                </c:pt>
                <c:pt idx="19">
                  <c:v>53</c:v>
                </c:pt>
                <c:pt idx="20">
                  <c:v>13</c:v>
                </c:pt>
                <c:pt idx="21">
                  <c:v>7</c:v>
                </c:pt>
                <c:pt idx="22">
                  <c:v>63</c:v>
                </c:pt>
                <c:pt idx="23">
                  <c:v>12</c:v>
                </c:pt>
                <c:pt idx="24">
                  <c:v>15</c:v>
                </c:pt>
                <c:pt idx="25">
                  <c:v>56</c:v>
                </c:pt>
              </c:numCache>
            </c:numRef>
          </c:val>
        </c:ser>
        <c:marker val="1"/>
        <c:axId val="98989568"/>
        <c:axId val="98991104"/>
      </c:lineChart>
      <c:dateAx>
        <c:axId val="989895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991104"/>
        <c:crosses val="autoZero"/>
        <c:auto val="1"/>
        <c:lblOffset val="100"/>
      </c:dateAx>
      <c:valAx>
        <c:axId val="9899110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989568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725"/>
          <c:w val="0.85713222959768354"/>
          <c:h val="0.72863936559484166"/>
        </c:manualLayout>
      </c:layout>
      <c:lineChart>
        <c:grouping val="standard"/>
        <c:ser>
          <c:idx val="0"/>
          <c:order val="0"/>
          <c:tx>
            <c:strRef>
              <c:f>TP!$C$214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TP!$C$215:$C$240</c:f>
              <c:numCache>
                <c:formatCode>General</c:formatCode>
                <c:ptCount val="26"/>
                <c:pt idx="0">
                  <c:v>21</c:v>
                </c:pt>
                <c:pt idx="1">
                  <c:v>5</c:v>
                </c:pt>
                <c:pt idx="2">
                  <c:v>11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0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47</c:v>
                </c:pt>
                <c:pt idx="22">
                  <c:v>45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TP!$E$214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TP!$E$215:$E$240</c:f>
              <c:numCache>
                <c:formatCode>General</c:formatCode>
                <c:ptCount val="26"/>
                <c:pt idx="0">
                  <c:v>19</c:v>
                </c:pt>
                <c:pt idx="1">
                  <c:v>1</c:v>
                </c:pt>
                <c:pt idx="2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22</c:v>
                </c:pt>
                <c:pt idx="12">
                  <c:v>23</c:v>
                </c:pt>
                <c:pt idx="13">
                  <c:v>10</c:v>
                </c:pt>
                <c:pt idx="14">
                  <c:v>6</c:v>
                </c:pt>
                <c:pt idx="15">
                  <c:v>11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TP!$G$215:$G$240</c:f>
              <c:numCache>
                <c:formatCode>General</c:formatCode>
                <c:ptCount val="26"/>
                <c:pt idx="0">
                  <c:v>10</c:v>
                </c:pt>
                <c:pt idx="1">
                  <c:v>1</c:v>
                </c:pt>
                <c:pt idx="2">
                  <c:v>6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13</c:v>
                </c:pt>
                <c:pt idx="12">
                  <c:v>14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14</c:v>
                </c:pt>
                <c:pt idx="21">
                  <c:v>11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TP!$I$214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TP!$I$215:$I$240</c:f>
              <c:numCache>
                <c:formatCode>General</c:formatCode>
                <c:ptCount val="26"/>
                <c:pt idx="0">
                  <c:v>21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38</c:v>
                </c:pt>
                <c:pt idx="21">
                  <c:v>2</c:v>
                </c:pt>
                <c:pt idx="22">
                  <c:v>25</c:v>
                </c:pt>
                <c:pt idx="23">
                  <c:v>0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</c:ser>
        <c:ser>
          <c:idx val="4"/>
          <c:order val="4"/>
          <c:tx>
            <c:strRef>
              <c:f>TP!$K$214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TP!$K$215:$K$240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33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23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TP!$M$214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TP!$M$215:$M$240</c:f>
              <c:numCache>
                <c:formatCode>General</c:formatCode>
                <c:ptCount val="2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16</c:v>
                </c:pt>
                <c:pt idx="13">
                  <c:v>17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13</c:v>
                </c:pt>
                <c:pt idx="21">
                  <c:v>4</c:v>
                </c:pt>
                <c:pt idx="22">
                  <c:v>33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TP!$O$214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TP!$O$215:$O$240</c:f>
              <c:numCache>
                <c:formatCode>General</c:formatCode>
                <c:ptCount val="26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17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34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</c:ser>
        <c:ser>
          <c:idx val="7"/>
          <c:order val="7"/>
          <c:tx>
            <c:strRef>
              <c:f>TP!$Q$214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TP!$Q$215:$Q$240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20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0</c:v>
                </c:pt>
                <c:pt idx="22">
                  <c:v>11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TP!$S$214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TP!$S$215:$S$240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10</c:v>
                </c:pt>
                <c:pt idx="14">
                  <c:v>24</c:v>
                </c:pt>
                <c:pt idx="15">
                  <c:v>18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TP!$U$214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TP!$U$215:$U$240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17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12</c:v>
                </c:pt>
                <c:pt idx="21">
                  <c:v>6</c:v>
                </c:pt>
                <c:pt idx="22">
                  <c:v>34</c:v>
                </c:pt>
                <c:pt idx="23">
                  <c:v>2</c:v>
                </c:pt>
                <c:pt idx="24">
                  <c:v>1</c:v>
                </c:pt>
                <c:pt idx="25">
                  <c:v>6</c:v>
                </c:pt>
              </c:numCache>
            </c:numRef>
          </c:val>
        </c:ser>
        <c:ser>
          <c:idx val="10"/>
          <c:order val="10"/>
          <c:tx>
            <c:strRef>
              <c:f>TP!$W$214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TP!$W$215:$W$240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TP!$Y$214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TP!$A$215:$A$240</c:f>
              <c:numCache>
                <c:formatCode>m/d/yyyy</c:formatCode>
                <c:ptCount val="26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</c:numCache>
            </c:numRef>
          </c:cat>
          <c:val>
            <c:numRef>
              <c:f>TP!$Y$215:$Y$240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marker val="1"/>
        <c:axId val="99697024"/>
        <c:axId val="99698560"/>
      </c:lineChart>
      <c:dateAx>
        <c:axId val="996970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698560"/>
        <c:crosses val="autoZero"/>
        <c:auto val="1"/>
        <c:lblOffset val="100"/>
      </c:dateAx>
      <c:valAx>
        <c:axId val="9969856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697024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523"/>
          <c:y val="2.018111197291449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4166"/>
        </c:manualLayout>
      </c:layout>
      <c:lineChart>
        <c:grouping val="standard"/>
        <c:ser>
          <c:idx val="0"/>
          <c:order val="0"/>
          <c:tx>
            <c:strRef>
              <c:f>TP!$B$170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TP!$B$171:$B$209</c:f>
              <c:numCache>
                <c:formatCode>General</c:formatCode>
                <c:ptCount val="39"/>
                <c:pt idx="0">
                  <c:v>73</c:v>
                </c:pt>
                <c:pt idx="1">
                  <c:v>296</c:v>
                </c:pt>
                <c:pt idx="2">
                  <c:v>17</c:v>
                </c:pt>
                <c:pt idx="3">
                  <c:v>85</c:v>
                </c:pt>
                <c:pt idx="4">
                  <c:v>21</c:v>
                </c:pt>
                <c:pt idx="5">
                  <c:v>22</c:v>
                </c:pt>
                <c:pt idx="6">
                  <c:v>40</c:v>
                </c:pt>
                <c:pt idx="7">
                  <c:v>388</c:v>
                </c:pt>
                <c:pt idx="8">
                  <c:v>209</c:v>
                </c:pt>
                <c:pt idx="9">
                  <c:v>24</c:v>
                </c:pt>
                <c:pt idx="10">
                  <c:v>93</c:v>
                </c:pt>
                <c:pt idx="11">
                  <c:v>83</c:v>
                </c:pt>
                <c:pt idx="12">
                  <c:v>98</c:v>
                </c:pt>
                <c:pt idx="13">
                  <c:v>60</c:v>
                </c:pt>
                <c:pt idx="14">
                  <c:v>93</c:v>
                </c:pt>
                <c:pt idx="15">
                  <c:v>563</c:v>
                </c:pt>
                <c:pt idx="16">
                  <c:v>37</c:v>
                </c:pt>
                <c:pt idx="17">
                  <c:v>37</c:v>
                </c:pt>
                <c:pt idx="18">
                  <c:v>321</c:v>
                </c:pt>
                <c:pt idx="19">
                  <c:v>103</c:v>
                </c:pt>
                <c:pt idx="20">
                  <c:v>108</c:v>
                </c:pt>
                <c:pt idx="21">
                  <c:v>140</c:v>
                </c:pt>
                <c:pt idx="22">
                  <c:v>40</c:v>
                </c:pt>
                <c:pt idx="23">
                  <c:v>283</c:v>
                </c:pt>
                <c:pt idx="24">
                  <c:v>23</c:v>
                </c:pt>
                <c:pt idx="25">
                  <c:v>51</c:v>
                </c:pt>
                <c:pt idx="26">
                  <c:v>64</c:v>
                </c:pt>
                <c:pt idx="27">
                  <c:v>111</c:v>
                </c:pt>
                <c:pt idx="28">
                  <c:v>56</c:v>
                </c:pt>
                <c:pt idx="29">
                  <c:v>47</c:v>
                </c:pt>
                <c:pt idx="30">
                  <c:v>1168</c:v>
                </c:pt>
                <c:pt idx="31">
                  <c:v>79</c:v>
                </c:pt>
                <c:pt idx="32">
                  <c:v>287</c:v>
                </c:pt>
                <c:pt idx="33">
                  <c:v>51</c:v>
                </c:pt>
                <c:pt idx="34">
                  <c:v>101</c:v>
                </c:pt>
                <c:pt idx="35">
                  <c:v>79</c:v>
                </c:pt>
                <c:pt idx="36">
                  <c:v>9</c:v>
                </c:pt>
                <c:pt idx="37">
                  <c:v>39</c:v>
                </c:pt>
                <c:pt idx="38">
                  <c:v>312</c:v>
                </c:pt>
              </c:numCache>
            </c:numRef>
          </c:val>
        </c:ser>
        <c:ser>
          <c:idx val="1"/>
          <c:order val="1"/>
          <c:tx>
            <c:strRef>
              <c:f>TP!$D$170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TP!$D$171:$D$209</c:f>
              <c:numCache>
                <c:formatCode>General</c:formatCode>
                <c:ptCount val="39"/>
                <c:pt idx="0">
                  <c:v>49</c:v>
                </c:pt>
                <c:pt idx="1">
                  <c:v>391</c:v>
                </c:pt>
                <c:pt idx="2">
                  <c:v>15</c:v>
                </c:pt>
                <c:pt idx="3">
                  <c:v>48</c:v>
                </c:pt>
                <c:pt idx="4">
                  <c:v>23</c:v>
                </c:pt>
                <c:pt idx="5">
                  <c:v>7</c:v>
                </c:pt>
                <c:pt idx="6">
                  <c:v>120</c:v>
                </c:pt>
                <c:pt idx="7">
                  <c:v>308</c:v>
                </c:pt>
                <c:pt idx="8">
                  <c:v>439</c:v>
                </c:pt>
                <c:pt idx="9">
                  <c:v>36</c:v>
                </c:pt>
                <c:pt idx="10">
                  <c:v>171</c:v>
                </c:pt>
                <c:pt idx="11">
                  <c:v>79</c:v>
                </c:pt>
                <c:pt idx="12">
                  <c:v>161</c:v>
                </c:pt>
                <c:pt idx="13">
                  <c:v>271</c:v>
                </c:pt>
                <c:pt idx="14">
                  <c:v>135</c:v>
                </c:pt>
                <c:pt idx="15">
                  <c:v>234</c:v>
                </c:pt>
                <c:pt idx="16">
                  <c:v>35</c:v>
                </c:pt>
                <c:pt idx="17">
                  <c:v>49</c:v>
                </c:pt>
                <c:pt idx="18">
                  <c:v>157</c:v>
                </c:pt>
                <c:pt idx="19">
                  <c:v>207</c:v>
                </c:pt>
                <c:pt idx="20">
                  <c:v>96</c:v>
                </c:pt>
                <c:pt idx="21">
                  <c:v>146</c:v>
                </c:pt>
                <c:pt idx="22">
                  <c:v>27</c:v>
                </c:pt>
                <c:pt idx="23">
                  <c:v>224</c:v>
                </c:pt>
                <c:pt idx="24">
                  <c:v>33</c:v>
                </c:pt>
                <c:pt idx="25">
                  <c:v>57</c:v>
                </c:pt>
                <c:pt idx="26">
                  <c:v>39</c:v>
                </c:pt>
                <c:pt idx="27">
                  <c:v>23</c:v>
                </c:pt>
                <c:pt idx="28">
                  <c:v>18</c:v>
                </c:pt>
                <c:pt idx="29">
                  <c:v>37</c:v>
                </c:pt>
                <c:pt idx="30">
                  <c:v>698</c:v>
                </c:pt>
                <c:pt idx="31">
                  <c:v>28</c:v>
                </c:pt>
                <c:pt idx="32">
                  <c:v>237</c:v>
                </c:pt>
                <c:pt idx="33">
                  <c:v>28</c:v>
                </c:pt>
                <c:pt idx="34">
                  <c:v>48</c:v>
                </c:pt>
                <c:pt idx="35">
                  <c:v>21</c:v>
                </c:pt>
                <c:pt idx="36">
                  <c:v>6</c:v>
                </c:pt>
                <c:pt idx="37">
                  <c:v>16</c:v>
                </c:pt>
                <c:pt idx="38">
                  <c:v>202</c:v>
                </c:pt>
              </c:numCache>
            </c:numRef>
          </c:val>
        </c:ser>
        <c:ser>
          <c:idx val="2"/>
          <c:order val="2"/>
          <c:tx>
            <c:strRef>
              <c:f>TP!$F$170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TP!$F$171:$F$209</c:f>
              <c:numCache>
                <c:formatCode>General</c:formatCode>
                <c:ptCount val="39"/>
                <c:pt idx="0">
                  <c:v>35</c:v>
                </c:pt>
                <c:pt idx="1">
                  <c:v>288</c:v>
                </c:pt>
                <c:pt idx="2">
                  <c:v>7</c:v>
                </c:pt>
                <c:pt idx="3">
                  <c:v>36</c:v>
                </c:pt>
                <c:pt idx="4">
                  <c:v>56</c:v>
                </c:pt>
                <c:pt idx="5">
                  <c:v>12</c:v>
                </c:pt>
                <c:pt idx="6">
                  <c:v>18</c:v>
                </c:pt>
                <c:pt idx="7">
                  <c:v>270</c:v>
                </c:pt>
                <c:pt idx="8">
                  <c:v>292</c:v>
                </c:pt>
                <c:pt idx="9">
                  <c:v>18</c:v>
                </c:pt>
                <c:pt idx="10">
                  <c:v>64</c:v>
                </c:pt>
                <c:pt idx="11">
                  <c:v>70</c:v>
                </c:pt>
                <c:pt idx="12">
                  <c:v>126</c:v>
                </c:pt>
                <c:pt idx="13">
                  <c:v>97</c:v>
                </c:pt>
                <c:pt idx="14">
                  <c:v>150</c:v>
                </c:pt>
                <c:pt idx="15">
                  <c:v>24</c:v>
                </c:pt>
                <c:pt idx="16">
                  <c:v>30</c:v>
                </c:pt>
                <c:pt idx="17">
                  <c:v>42</c:v>
                </c:pt>
                <c:pt idx="18">
                  <c:v>140</c:v>
                </c:pt>
                <c:pt idx="19">
                  <c:v>69</c:v>
                </c:pt>
                <c:pt idx="20">
                  <c:v>51</c:v>
                </c:pt>
                <c:pt idx="21">
                  <c:v>217</c:v>
                </c:pt>
                <c:pt idx="22">
                  <c:v>27</c:v>
                </c:pt>
                <c:pt idx="23">
                  <c:v>904</c:v>
                </c:pt>
                <c:pt idx="24">
                  <c:v>152</c:v>
                </c:pt>
                <c:pt idx="25">
                  <c:v>137</c:v>
                </c:pt>
                <c:pt idx="26">
                  <c:v>56</c:v>
                </c:pt>
                <c:pt idx="27">
                  <c:v>34</c:v>
                </c:pt>
                <c:pt idx="28">
                  <c:v>9</c:v>
                </c:pt>
                <c:pt idx="29">
                  <c:v>28</c:v>
                </c:pt>
                <c:pt idx="30">
                  <c:v>528</c:v>
                </c:pt>
                <c:pt idx="31">
                  <c:v>26</c:v>
                </c:pt>
                <c:pt idx="32">
                  <c:v>184</c:v>
                </c:pt>
                <c:pt idx="33">
                  <c:v>15</c:v>
                </c:pt>
                <c:pt idx="34">
                  <c:v>60</c:v>
                </c:pt>
                <c:pt idx="35">
                  <c:v>15</c:v>
                </c:pt>
                <c:pt idx="36">
                  <c:v>3</c:v>
                </c:pt>
                <c:pt idx="37">
                  <c:v>10</c:v>
                </c:pt>
                <c:pt idx="38">
                  <c:v>143</c:v>
                </c:pt>
              </c:numCache>
            </c:numRef>
          </c:val>
        </c:ser>
        <c:ser>
          <c:idx val="3"/>
          <c:order val="3"/>
          <c:tx>
            <c:strRef>
              <c:f>TP!$H$170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TP!$H$171:$H$209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47</c:v>
                </c:pt>
                <c:pt idx="15">
                  <c:v>25</c:v>
                </c:pt>
                <c:pt idx="16">
                  <c:v>56</c:v>
                </c:pt>
                <c:pt idx="17">
                  <c:v>776</c:v>
                </c:pt>
                <c:pt idx="18">
                  <c:v>1145</c:v>
                </c:pt>
                <c:pt idx="19">
                  <c:v>488</c:v>
                </c:pt>
                <c:pt idx="20">
                  <c:v>4</c:v>
                </c:pt>
                <c:pt idx="21">
                  <c:v>413</c:v>
                </c:pt>
                <c:pt idx="22">
                  <c:v>4</c:v>
                </c:pt>
                <c:pt idx="23">
                  <c:v>71</c:v>
                </c:pt>
                <c:pt idx="24">
                  <c:v>16</c:v>
                </c:pt>
                <c:pt idx="25">
                  <c:v>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TP!$J$171:$J$209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102</c:v>
                </c:pt>
                <c:pt idx="14">
                  <c:v>49</c:v>
                </c:pt>
                <c:pt idx="15">
                  <c:v>23</c:v>
                </c:pt>
                <c:pt idx="16">
                  <c:v>34</c:v>
                </c:pt>
                <c:pt idx="17">
                  <c:v>674</c:v>
                </c:pt>
                <c:pt idx="18">
                  <c:v>450</c:v>
                </c:pt>
                <c:pt idx="19">
                  <c:v>466</c:v>
                </c:pt>
                <c:pt idx="20">
                  <c:v>7</c:v>
                </c:pt>
                <c:pt idx="21">
                  <c:v>372</c:v>
                </c:pt>
                <c:pt idx="22">
                  <c:v>5</c:v>
                </c:pt>
                <c:pt idx="23">
                  <c:v>77</c:v>
                </c:pt>
                <c:pt idx="24">
                  <c:v>26</c:v>
                </c:pt>
                <c:pt idx="25">
                  <c:v>375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TP!$L$171:$L$209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37</c:v>
                </c:pt>
                <c:pt idx="14">
                  <c:v>53</c:v>
                </c:pt>
                <c:pt idx="15">
                  <c:v>6</c:v>
                </c:pt>
                <c:pt idx="16">
                  <c:v>113</c:v>
                </c:pt>
                <c:pt idx="17">
                  <c:v>607</c:v>
                </c:pt>
                <c:pt idx="18">
                  <c:v>101</c:v>
                </c:pt>
                <c:pt idx="19">
                  <c:v>391</c:v>
                </c:pt>
                <c:pt idx="20">
                  <c:v>4</c:v>
                </c:pt>
                <c:pt idx="21">
                  <c:v>303</c:v>
                </c:pt>
                <c:pt idx="22">
                  <c:v>0</c:v>
                </c:pt>
                <c:pt idx="23">
                  <c:v>31</c:v>
                </c:pt>
                <c:pt idx="24">
                  <c:v>40</c:v>
                </c:pt>
                <c:pt idx="25">
                  <c:v>366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99886208"/>
        <c:axId val="99888128"/>
      </c:lineChart>
      <c:dateAx>
        <c:axId val="998862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888128"/>
        <c:crosses val="autoZero"/>
        <c:auto val="1"/>
        <c:lblOffset val="100"/>
      </c:dateAx>
      <c:valAx>
        <c:axId val="99888128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886208"/>
        <c:crosses val="autoZero"/>
        <c:crossBetween val="between"/>
        <c:majorUnit val="10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5789119779585525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8.7537046469098018E-2"/>
          <c:y val="0.14934531360415121"/>
          <c:w val="0.85713222959768354"/>
          <c:h val="0.73065747679213378"/>
        </c:manualLayout>
      </c:layout>
      <c:lineChart>
        <c:grouping val="standard"/>
        <c:ser>
          <c:idx val="0"/>
          <c:order val="0"/>
          <c:tx>
            <c:strRef>
              <c:f>TP!$C$170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TP!$C$171:$C$209</c:f>
              <c:numCache>
                <c:formatCode>General</c:formatCode>
                <c:ptCount val="39"/>
                <c:pt idx="0">
                  <c:v>0</c:v>
                </c:pt>
                <c:pt idx="1">
                  <c:v>48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32</c:v>
                </c:pt>
                <c:pt idx="8">
                  <c:v>4</c:v>
                </c:pt>
                <c:pt idx="9">
                  <c:v>2</c:v>
                </c:pt>
                <c:pt idx="10">
                  <c:v>11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11</c:v>
                </c:pt>
                <c:pt idx="21">
                  <c:v>3</c:v>
                </c:pt>
                <c:pt idx="22">
                  <c:v>4</c:v>
                </c:pt>
                <c:pt idx="23">
                  <c:v>13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13</c:v>
                </c:pt>
                <c:pt idx="28">
                  <c:v>6</c:v>
                </c:pt>
                <c:pt idx="29">
                  <c:v>3</c:v>
                </c:pt>
                <c:pt idx="30">
                  <c:v>29</c:v>
                </c:pt>
                <c:pt idx="31">
                  <c:v>5</c:v>
                </c:pt>
                <c:pt idx="32">
                  <c:v>8</c:v>
                </c:pt>
                <c:pt idx="33">
                  <c:v>9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26</c:v>
                </c:pt>
              </c:numCache>
            </c:numRef>
          </c:val>
        </c:ser>
        <c:ser>
          <c:idx val="1"/>
          <c:order val="1"/>
          <c:tx>
            <c:strRef>
              <c:f>TP!$E$170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TP!$E$171:$E$209</c:f>
              <c:numCache>
                <c:formatCode>General</c:formatCode>
                <c:ptCount val="39"/>
                <c:pt idx="0">
                  <c:v>3</c:v>
                </c:pt>
                <c:pt idx="1">
                  <c:v>43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24</c:v>
                </c:pt>
                <c:pt idx="8">
                  <c:v>13</c:v>
                </c:pt>
                <c:pt idx="9">
                  <c:v>3</c:v>
                </c:pt>
                <c:pt idx="10">
                  <c:v>24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13</c:v>
                </c:pt>
                <c:pt idx="15">
                  <c:v>12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3</c:v>
                </c:pt>
                <c:pt idx="22">
                  <c:v>1</c:v>
                </c:pt>
                <c:pt idx="23">
                  <c:v>10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12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14</c:v>
                </c:pt>
              </c:numCache>
            </c:numRef>
          </c:val>
        </c:ser>
        <c:ser>
          <c:idx val="2"/>
          <c:order val="2"/>
          <c:tx>
            <c:strRef>
              <c:f>TP!$G$170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TP!$G$171:$G$209</c:f>
              <c:numCache>
                <c:formatCode>General</c:formatCode>
                <c:ptCount val="39"/>
                <c:pt idx="0">
                  <c:v>3</c:v>
                </c:pt>
                <c:pt idx="1">
                  <c:v>48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24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40</c:v>
                </c:pt>
                <c:pt idx="24">
                  <c:v>12</c:v>
                </c:pt>
                <c:pt idx="25">
                  <c:v>13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12</c:v>
                </c:pt>
                <c:pt idx="31">
                  <c:v>3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TP!$I$171:$I$209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21</c:v>
                </c:pt>
                <c:pt idx="18">
                  <c:v>34</c:v>
                </c:pt>
                <c:pt idx="19">
                  <c:v>13</c:v>
                </c:pt>
                <c:pt idx="20">
                  <c:v>0</c:v>
                </c:pt>
                <c:pt idx="21">
                  <c:v>11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TP!$K$171:$K$209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9</c:v>
                </c:pt>
                <c:pt idx="17">
                  <c:v>24</c:v>
                </c:pt>
                <c:pt idx="18">
                  <c:v>8</c:v>
                </c:pt>
                <c:pt idx="19">
                  <c:v>7</c:v>
                </c:pt>
                <c:pt idx="20">
                  <c:v>1</c:v>
                </c:pt>
                <c:pt idx="21">
                  <c:v>12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TP!$A$171:$A$207</c:f>
              <c:numCache>
                <c:formatCode>m/d/yyyy</c:formatCode>
                <c:ptCount val="37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41178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41124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41178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41124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</c:numCache>
            </c:numRef>
          </c:cat>
          <c:val>
            <c:numRef>
              <c:f>TP!$M$171:$M$209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24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00018816"/>
        <c:axId val="100049664"/>
      </c:lineChart>
      <c:dateAx>
        <c:axId val="1000188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049664"/>
        <c:crosses val="autoZero"/>
        <c:auto val="1"/>
        <c:lblOffset val="100"/>
      </c:dateAx>
      <c:valAx>
        <c:axId val="10004966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018816"/>
        <c:crosses val="autoZero"/>
        <c:crossBetween val="between"/>
        <c:majorUnit val="5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6735659371787929"/>
          <c:y val="0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TP!$C$386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TP!$C$387:$C$412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8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18</c:v>
                </c:pt>
                <c:pt idx="16">
                  <c:v>0</c:v>
                </c:pt>
                <c:pt idx="17">
                  <c:v>4</c:v>
                </c:pt>
                <c:pt idx="18">
                  <c:v>18</c:v>
                </c:pt>
                <c:pt idx="19">
                  <c:v>11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TP!$E$386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TP!$E$387:$E$412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0</c:v>
                </c:pt>
                <c:pt idx="6">
                  <c:v>1</c:v>
                </c:pt>
                <c:pt idx="7">
                  <c:v>20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14</c:v>
                </c:pt>
                <c:pt idx="16">
                  <c:v>0</c:v>
                </c:pt>
                <c:pt idx="17">
                  <c:v>7</c:v>
                </c:pt>
                <c:pt idx="18">
                  <c:v>11</c:v>
                </c:pt>
                <c:pt idx="19">
                  <c:v>12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TP!$G$386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TP!$G$387:$G$412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</c:ser>
        <c:ser>
          <c:idx val="3"/>
          <c:order val="3"/>
          <c:tx>
            <c:strRef>
              <c:f>TP!$Q$386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TP!$Q$387:$Q$412</c:f>
              <c:numCache>
                <c:formatCode>General</c:formatCode>
                <c:ptCount val="26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TP!$S$386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TP!$S$387:$S$412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TP!$U$386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TP!$U$387:$U$412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5471488"/>
        <c:axId val="95481856"/>
      </c:lineChart>
      <c:dateAx>
        <c:axId val="954714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481856"/>
        <c:crosses val="autoZero"/>
        <c:auto val="1"/>
        <c:lblOffset val="100"/>
      </c:dateAx>
      <c:valAx>
        <c:axId val="9548185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471488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462359772426707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859701838206115"/>
          <c:h val="0.71451258721378752"/>
        </c:manualLayout>
      </c:layout>
      <c:lineChart>
        <c:grouping val="standard"/>
        <c:ser>
          <c:idx val="12"/>
          <c:order val="0"/>
          <c:tx>
            <c:strRef>
              <c:f>TP!$B$154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TP!$B$155:$B$166</c:f>
              <c:numCache>
                <c:formatCode>General</c:formatCode>
                <c:ptCount val="12"/>
                <c:pt idx="0">
                  <c:v>6</c:v>
                </c:pt>
                <c:pt idx="1">
                  <c:v>21</c:v>
                </c:pt>
                <c:pt idx="2">
                  <c:v>66</c:v>
                </c:pt>
                <c:pt idx="3">
                  <c:v>249</c:v>
                </c:pt>
                <c:pt idx="4">
                  <c:v>365</c:v>
                </c:pt>
                <c:pt idx="5">
                  <c:v>51</c:v>
                </c:pt>
                <c:pt idx="6">
                  <c:v>31</c:v>
                </c:pt>
                <c:pt idx="7">
                  <c:v>68</c:v>
                </c:pt>
                <c:pt idx="8">
                  <c:v>289</c:v>
                </c:pt>
                <c:pt idx="9">
                  <c:v>121</c:v>
                </c:pt>
                <c:pt idx="10">
                  <c:v>46</c:v>
                </c:pt>
                <c:pt idx="11">
                  <c:v>30</c:v>
                </c:pt>
              </c:numCache>
            </c:numRef>
          </c:val>
        </c:ser>
        <c:ser>
          <c:idx val="0"/>
          <c:order val="1"/>
          <c:tx>
            <c:strRef>
              <c:f>TP!$D$154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TP!$D$155:$D$166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747</c:v>
                </c:pt>
                <c:pt idx="5">
                  <c:v>46</c:v>
                </c:pt>
                <c:pt idx="6">
                  <c:v>13</c:v>
                </c:pt>
                <c:pt idx="7">
                  <c:v>79</c:v>
                </c:pt>
                <c:pt idx="8">
                  <c:v>25</c:v>
                </c:pt>
                <c:pt idx="9">
                  <c:v>8</c:v>
                </c:pt>
                <c:pt idx="10">
                  <c:v>6</c:v>
                </c:pt>
                <c:pt idx="11">
                  <c:v>18</c:v>
                </c:pt>
              </c:numCache>
            </c:numRef>
          </c:val>
        </c:ser>
        <c:ser>
          <c:idx val="1"/>
          <c:order val="2"/>
          <c:tx>
            <c:strRef>
              <c:f>TP!$F$154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TP!$F$155:$F$166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128</c:v>
                </c:pt>
                <c:pt idx="3">
                  <c:v>37</c:v>
                </c:pt>
                <c:pt idx="4">
                  <c:v>931</c:v>
                </c:pt>
                <c:pt idx="5">
                  <c:v>101</c:v>
                </c:pt>
                <c:pt idx="6">
                  <c:v>13</c:v>
                </c:pt>
                <c:pt idx="7">
                  <c:v>47</c:v>
                </c:pt>
                <c:pt idx="8">
                  <c:v>13</c:v>
                </c:pt>
                <c:pt idx="9">
                  <c:v>10</c:v>
                </c:pt>
                <c:pt idx="10">
                  <c:v>0</c:v>
                </c:pt>
                <c:pt idx="11">
                  <c:v>12</c:v>
                </c:pt>
              </c:numCache>
            </c:numRef>
          </c:val>
        </c:ser>
        <c:ser>
          <c:idx val="2"/>
          <c:order val="3"/>
          <c:tx>
            <c:strRef>
              <c:f>TP!$H$154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TP!$H$155:$H$166</c:f>
              <c:numCache>
                <c:formatCode>General</c:formatCode>
                <c:ptCount val="12"/>
                <c:pt idx="0">
                  <c:v>104</c:v>
                </c:pt>
                <c:pt idx="1">
                  <c:v>1</c:v>
                </c:pt>
                <c:pt idx="2">
                  <c:v>11</c:v>
                </c:pt>
                <c:pt idx="3">
                  <c:v>16</c:v>
                </c:pt>
                <c:pt idx="4">
                  <c:v>1</c:v>
                </c:pt>
                <c:pt idx="5">
                  <c:v>58</c:v>
                </c:pt>
                <c:pt idx="6">
                  <c:v>11</c:v>
                </c:pt>
                <c:pt idx="7">
                  <c:v>15</c:v>
                </c:pt>
                <c:pt idx="8">
                  <c:v>0</c:v>
                </c:pt>
                <c:pt idx="9">
                  <c:v>67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</c:ser>
        <c:ser>
          <c:idx val="3"/>
          <c:order val="4"/>
          <c:tx>
            <c:strRef>
              <c:f>TP!$J$154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TP!$J$155:$J$166</c:f>
              <c:numCache>
                <c:formatCode>General</c:formatCode>
                <c:ptCount val="12"/>
                <c:pt idx="0">
                  <c:v>73</c:v>
                </c:pt>
                <c:pt idx="1">
                  <c:v>194</c:v>
                </c:pt>
                <c:pt idx="2">
                  <c:v>3</c:v>
                </c:pt>
                <c:pt idx="3">
                  <c:v>21</c:v>
                </c:pt>
                <c:pt idx="4">
                  <c:v>23</c:v>
                </c:pt>
                <c:pt idx="5">
                  <c:v>349</c:v>
                </c:pt>
                <c:pt idx="6">
                  <c:v>10</c:v>
                </c:pt>
                <c:pt idx="7">
                  <c:v>12</c:v>
                </c:pt>
                <c:pt idx="8">
                  <c:v>0</c:v>
                </c:pt>
                <c:pt idx="9">
                  <c:v>23</c:v>
                </c:pt>
                <c:pt idx="10">
                  <c:v>327</c:v>
                </c:pt>
                <c:pt idx="11">
                  <c:v>18</c:v>
                </c:pt>
              </c:numCache>
            </c:numRef>
          </c:val>
        </c:ser>
        <c:ser>
          <c:idx val="4"/>
          <c:order val="5"/>
          <c:tx>
            <c:strRef>
              <c:f>TP!$L$154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TP!$L$155:$L$166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4</c:v>
                </c:pt>
                <c:pt idx="3">
                  <c:v>81</c:v>
                </c:pt>
                <c:pt idx="4">
                  <c:v>2</c:v>
                </c:pt>
                <c:pt idx="5">
                  <c:v>106</c:v>
                </c:pt>
                <c:pt idx="6">
                  <c:v>49</c:v>
                </c:pt>
                <c:pt idx="7">
                  <c:v>16</c:v>
                </c:pt>
                <c:pt idx="8">
                  <c:v>0</c:v>
                </c:pt>
                <c:pt idx="9">
                  <c:v>70</c:v>
                </c:pt>
                <c:pt idx="10">
                  <c:v>58</c:v>
                </c:pt>
                <c:pt idx="11">
                  <c:v>37</c:v>
                </c:pt>
              </c:numCache>
            </c:numRef>
          </c:val>
        </c:ser>
        <c:ser>
          <c:idx val="5"/>
          <c:order val="6"/>
          <c:tx>
            <c:strRef>
              <c:f>TP!$N$154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TP!$N$155:$N$166</c:f>
              <c:numCache>
                <c:formatCode>General</c:formatCode>
                <c:ptCount val="12"/>
                <c:pt idx="0">
                  <c:v>86</c:v>
                </c:pt>
                <c:pt idx="1">
                  <c:v>0</c:v>
                </c:pt>
                <c:pt idx="2">
                  <c:v>40</c:v>
                </c:pt>
                <c:pt idx="3">
                  <c:v>15</c:v>
                </c:pt>
                <c:pt idx="4">
                  <c:v>324</c:v>
                </c:pt>
                <c:pt idx="5">
                  <c:v>82</c:v>
                </c:pt>
                <c:pt idx="6">
                  <c:v>32</c:v>
                </c:pt>
                <c:pt idx="7">
                  <c:v>14</c:v>
                </c:pt>
                <c:pt idx="8">
                  <c:v>18</c:v>
                </c:pt>
                <c:pt idx="9">
                  <c:v>2</c:v>
                </c:pt>
                <c:pt idx="10">
                  <c:v>41</c:v>
                </c:pt>
                <c:pt idx="11">
                  <c:v>70</c:v>
                </c:pt>
              </c:numCache>
            </c:numRef>
          </c:val>
        </c:ser>
        <c:ser>
          <c:idx val="6"/>
          <c:order val="7"/>
          <c:tx>
            <c:strRef>
              <c:f>TP!$P$154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TP!$P$155:$P$166</c:f>
              <c:numCache>
                <c:formatCode>General</c:formatCode>
                <c:ptCount val="12"/>
                <c:pt idx="0">
                  <c:v>27</c:v>
                </c:pt>
                <c:pt idx="1">
                  <c:v>0</c:v>
                </c:pt>
                <c:pt idx="2">
                  <c:v>24</c:v>
                </c:pt>
                <c:pt idx="3">
                  <c:v>29</c:v>
                </c:pt>
                <c:pt idx="4">
                  <c:v>106</c:v>
                </c:pt>
                <c:pt idx="5">
                  <c:v>32</c:v>
                </c:pt>
                <c:pt idx="6">
                  <c:v>29</c:v>
                </c:pt>
                <c:pt idx="7">
                  <c:v>16</c:v>
                </c:pt>
                <c:pt idx="8">
                  <c:v>173</c:v>
                </c:pt>
                <c:pt idx="9">
                  <c:v>9</c:v>
                </c:pt>
                <c:pt idx="10">
                  <c:v>29</c:v>
                </c:pt>
                <c:pt idx="11">
                  <c:v>40</c:v>
                </c:pt>
              </c:numCache>
            </c:numRef>
          </c:val>
        </c:ser>
        <c:ser>
          <c:idx val="7"/>
          <c:order val="8"/>
          <c:tx>
            <c:strRef>
              <c:f>TP!$R$154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TP!$R$155:$R$166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223</c:v>
                </c:pt>
                <c:pt idx="3">
                  <c:v>49</c:v>
                </c:pt>
                <c:pt idx="4">
                  <c:v>12</c:v>
                </c:pt>
                <c:pt idx="5">
                  <c:v>42</c:v>
                </c:pt>
                <c:pt idx="6">
                  <c:v>14</c:v>
                </c:pt>
                <c:pt idx="7">
                  <c:v>37</c:v>
                </c:pt>
                <c:pt idx="8">
                  <c:v>108</c:v>
                </c:pt>
                <c:pt idx="9">
                  <c:v>24</c:v>
                </c:pt>
                <c:pt idx="10">
                  <c:v>30</c:v>
                </c:pt>
                <c:pt idx="11">
                  <c:v>51</c:v>
                </c:pt>
              </c:numCache>
            </c:numRef>
          </c:val>
        </c:ser>
        <c:ser>
          <c:idx val="8"/>
          <c:order val="9"/>
          <c:tx>
            <c:strRef>
              <c:f>TP!$T$154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TP!$T$155:$T$166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3</c:v>
                </c:pt>
                <c:pt idx="4">
                  <c:v>8</c:v>
                </c:pt>
                <c:pt idx="5">
                  <c:v>38</c:v>
                </c:pt>
                <c:pt idx="6">
                  <c:v>10</c:v>
                </c:pt>
                <c:pt idx="7">
                  <c:v>34</c:v>
                </c:pt>
                <c:pt idx="8">
                  <c:v>27</c:v>
                </c:pt>
                <c:pt idx="9">
                  <c:v>38</c:v>
                </c:pt>
                <c:pt idx="10">
                  <c:v>9</c:v>
                </c:pt>
                <c:pt idx="11">
                  <c:v>71</c:v>
                </c:pt>
              </c:numCache>
            </c:numRef>
          </c:val>
        </c:ser>
        <c:ser>
          <c:idx val="9"/>
          <c:order val="10"/>
          <c:tx>
            <c:strRef>
              <c:f>TP!$V$154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TP!$V$155:$V$166</c:f>
              <c:numCache>
                <c:formatCode>General</c:formatCode>
                <c:ptCount val="12"/>
                <c:pt idx="0">
                  <c:v>16</c:v>
                </c:pt>
                <c:pt idx="1">
                  <c:v>4</c:v>
                </c:pt>
                <c:pt idx="2">
                  <c:v>36</c:v>
                </c:pt>
                <c:pt idx="3">
                  <c:v>9</c:v>
                </c:pt>
                <c:pt idx="4">
                  <c:v>0</c:v>
                </c:pt>
                <c:pt idx="5">
                  <c:v>154</c:v>
                </c:pt>
                <c:pt idx="6">
                  <c:v>0</c:v>
                </c:pt>
                <c:pt idx="7">
                  <c:v>26</c:v>
                </c:pt>
                <c:pt idx="8">
                  <c:v>30</c:v>
                </c:pt>
                <c:pt idx="9">
                  <c:v>23</c:v>
                </c:pt>
                <c:pt idx="10">
                  <c:v>8</c:v>
                </c:pt>
                <c:pt idx="11">
                  <c:v>54</c:v>
                </c:pt>
              </c:numCache>
            </c:numRef>
          </c:val>
        </c:ser>
        <c:ser>
          <c:idx val="10"/>
          <c:order val="11"/>
          <c:tx>
            <c:strRef>
              <c:f>TP!$X$154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TP!$A$155:$A$165</c:f>
              <c:numCache>
                <c:formatCode>m/d/yyyy</c:formatCode>
                <c:ptCount val="11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</c:numCache>
            </c:numRef>
          </c:cat>
          <c:val>
            <c:numRef>
              <c:f>TP!$X$155:$X$166</c:f>
              <c:numCache>
                <c:formatCode>General</c:formatCode>
                <c:ptCount val="12"/>
                <c:pt idx="0">
                  <c:v>16</c:v>
                </c:pt>
                <c:pt idx="1">
                  <c:v>7</c:v>
                </c:pt>
                <c:pt idx="2">
                  <c:v>47</c:v>
                </c:pt>
                <c:pt idx="3">
                  <c:v>14</c:v>
                </c:pt>
                <c:pt idx="4">
                  <c:v>0</c:v>
                </c:pt>
                <c:pt idx="5">
                  <c:v>115</c:v>
                </c:pt>
                <c:pt idx="6">
                  <c:v>1</c:v>
                </c:pt>
                <c:pt idx="7">
                  <c:v>21</c:v>
                </c:pt>
                <c:pt idx="8">
                  <c:v>6</c:v>
                </c:pt>
                <c:pt idx="9">
                  <c:v>42</c:v>
                </c:pt>
                <c:pt idx="10">
                  <c:v>73</c:v>
                </c:pt>
                <c:pt idx="11">
                  <c:v>26</c:v>
                </c:pt>
              </c:numCache>
            </c:numRef>
          </c:val>
        </c:ser>
        <c:marker val="1"/>
        <c:axId val="98927360"/>
        <c:axId val="98929280"/>
      </c:lineChart>
      <c:dateAx>
        <c:axId val="989273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noFill/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929280"/>
        <c:crosses val="autoZero"/>
        <c:auto val="1"/>
        <c:lblOffset val="100"/>
      </c:dateAx>
      <c:valAx>
        <c:axId val="98929280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927360"/>
        <c:crosses val="autoZero"/>
        <c:crossBetween val="between"/>
        <c:majorUnit val="10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462359772426718"/>
          <c:y val="2.018111197291450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12"/>
          <c:order val="0"/>
          <c:tx>
            <c:strRef>
              <c:f>TP!$C$154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TP!$C$155:$C$166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27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</c:ser>
        <c:ser>
          <c:idx val="0"/>
          <c:order val="1"/>
          <c:tx>
            <c:strRef>
              <c:f>TP!$E$154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TP!$E$155:$E$166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32</c:v>
                </c:pt>
                <c:pt idx="5">
                  <c:v>7</c:v>
                </c:pt>
                <c:pt idx="6">
                  <c:v>2</c:v>
                </c:pt>
                <c:pt idx="7">
                  <c:v>12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"/>
          <c:order val="2"/>
          <c:tx>
            <c:strRef>
              <c:f>TP!$G$154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TP!$G$155:$G$166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5</c:v>
                </c:pt>
                <c:pt idx="4">
                  <c:v>115</c:v>
                </c:pt>
                <c:pt idx="5">
                  <c:v>18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TP!$I$154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TP!$I$155:$I$166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ser>
          <c:idx val="3"/>
          <c:order val="4"/>
          <c:tx>
            <c:strRef>
              <c:f>TP!$K$154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TP!$K$155:$K$166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17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</c:numCache>
            </c:numRef>
          </c:val>
        </c:ser>
        <c:ser>
          <c:idx val="4"/>
          <c:order val="5"/>
          <c:tx>
            <c:strRef>
              <c:f>TP!$M$154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TP!$M$155:$M$166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5"/>
          <c:order val="6"/>
          <c:tx>
            <c:strRef>
              <c:f>TP!$O$154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TP!$O$155:$O$166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6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6"/>
          <c:order val="7"/>
          <c:tx>
            <c:strRef>
              <c:f>TP!$Q$154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TP!$Q$155:$Q$166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7"/>
          <c:order val="8"/>
          <c:tx>
            <c:strRef>
              <c:f>TP!$S$154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TP!$S$155:$S$166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8"/>
          <c:order val="9"/>
          <c:tx>
            <c:strRef>
              <c:f>TP!$U$154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TP!$U$155:$U$166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9"/>
          <c:order val="10"/>
          <c:tx>
            <c:strRef>
              <c:f>TP!$Y$154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TP!$A$155:$A$166</c:f>
              <c:numCache>
                <c:formatCode>m/d/yyyy</c:formatCode>
                <c:ptCount val="12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  <c:pt idx="7">
                  <c:v>41152</c:v>
                </c:pt>
                <c:pt idx="8">
                  <c:v>41159</c:v>
                </c:pt>
                <c:pt idx="9">
                  <c:v>41166</c:v>
                </c:pt>
                <c:pt idx="10">
                  <c:v>41169</c:v>
                </c:pt>
                <c:pt idx="11">
                  <c:v>41177</c:v>
                </c:pt>
              </c:numCache>
            </c:numRef>
          </c:cat>
          <c:val>
            <c:numRef>
              <c:f>TP!$Y$155:$Y$166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marker val="1"/>
        <c:axId val="101263616"/>
        <c:axId val="101278080"/>
      </c:lineChart>
      <c:dateAx>
        <c:axId val="1012636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278080"/>
        <c:crosses val="autoZero"/>
        <c:auto val="1"/>
        <c:lblOffset val="100"/>
      </c:dateAx>
      <c:valAx>
        <c:axId val="10127808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263616"/>
        <c:crosses val="autoZero"/>
        <c:crossBetween val="between"/>
        <c:majorUnit val="5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TP!$T$137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TP!$T$138:$T$150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1351808"/>
        <c:axId val="101353344"/>
      </c:lineChart>
      <c:dateAx>
        <c:axId val="1013518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353344"/>
        <c:crosses val="autoZero"/>
        <c:auto val="1"/>
        <c:lblOffset val="100"/>
      </c:dateAx>
      <c:valAx>
        <c:axId val="101353344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351808"/>
        <c:crosses val="autoZero"/>
        <c:crossBetween val="between"/>
        <c:majorUnit val="5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318"/>
        </c:manualLayout>
      </c:layout>
      <c:lineChart>
        <c:grouping val="standard"/>
        <c:ser>
          <c:idx val="0"/>
          <c:order val="0"/>
          <c:tx>
            <c:strRef>
              <c:f>TP!$U$137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TP!$U$138:$U$150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1390208"/>
        <c:axId val="101391744"/>
      </c:lineChart>
      <c:dateAx>
        <c:axId val="1013902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391744"/>
        <c:crosses val="autoZero"/>
        <c:auto val="1"/>
        <c:lblOffset val="100"/>
      </c:dateAx>
      <c:valAx>
        <c:axId val="10139174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390208"/>
        <c:crosses val="autoZero"/>
        <c:crossBetween val="between"/>
        <c:majorUnit val="1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5417289490246107"/>
          <c:y val="2.0181111972914501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934531360415121"/>
          <c:w val="0.85713222959768354"/>
          <c:h val="0.71854880960839318"/>
        </c:manualLayout>
      </c:layout>
      <c:lineChart>
        <c:grouping val="standard"/>
        <c:ser>
          <c:idx val="12"/>
          <c:order val="0"/>
          <c:tx>
            <c:strRef>
              <c:f>TP!$B$137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TP!$B$138:$B$150</c:f>
              <c:numCache>
                <c:formatCode>General</c:formatCode>
                <c:ptCount val="13"/>
                <c:pt idx="0">
                  <c:v>22</c:v>
                </c:pt>
                <c:pt idx="1">
                  <c:v>138</c:v>
                </c:pt>
                <c:pt idx="2">
                  <c:v>32</c:v>
                </c:pt>
                <c:pt idx="3">
                  <c:v>221</c:v>
                </c:pt>
                <c:pt idx="4">
                  <c:v>241</c:v>
                </c:pt>
                <c:pt idx="5">
                  <c:v>49</c:v>
                </c:pt>
                <c:pt idx="6">
                  <c:v>84</c:v>
                </c:pt>
                <c:pt idx="7">
                  <c:v>80</c:v>
                </c:pt>
                <c:pt idx="8">
                  <c:v>45</c:v>
                </c:pt>
                <c:pt idx="9">
                  <c:v>42</c:v>
                </c:pt>
                <c:pt idx="10">
                  <c:v>28</c:v>
                </c:pt>
                <c:pt idx="11">
                  <c:v>53</c:v>
                </c:pt>
                <c:pt idx="12">
                  <c:v>43</c:v>
                </c:pt>
              </c:numCache>
            </c:numRef>
          </c:val>
        </c:ser>
        <c:ser>
          <c:idx val="0"/>
          <c:order val="1"/>
          <c:tx>
            <c:strRef>
              <c:f>TP!$D$137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TP!$D$138:$D$150</c:f>
              <c:numCache>
                <c:formatCode>General</c:formatCode>
                <c:ptCount val="13"/>
                <c:pt idx="0">
                  <c:v>10</c:v>
                </c:pt>
                <c:pt idx="1">
                  <c:v>286</c:v>
                </c:pt>
                <c:pt idx="2">
                  <c:v>15</c:v>
                </c:pt>
                <c:pt idx="3">
                  <c:v>8</c:v>
                </c:pt>
                <c:pt idx="4">
                  <c:v>386</c:v>
                </c:pt>
                <c:pt idx="5">
                  <c:v>31</c:v>
                </c:pt>
                <c:pt idx="6">
                  <c:v>31</c:v>
                </c:pt>
                <c:pt idx="7">
                  <c:v>73</c:v>
                </c:pt>
                <c:pt idx="8">
                  <c:v>244</c:v>
                </c:pt>
                <c:pt idx="9">
                  <c:v>48</c:v>
                </c:pt>
                <c:pt idx="10">
                  <c:v>160</c:v>
                </c:pt>
                <c:pt idx="11">
                  <c:v>15</c:v>
                </c:pt>
                <c:pt idx="12">
                  <c:v>11</c:v>
                </c:pt>
              </c:numCache>
            </c:numRef>
          </c:val>
        </c:ser>
        <c:ser>
          <c:idx val="1"/>
          <c:order val="2"/>
          <c:tx>
            <c:strRef>
              <c:f>TP!$F$137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TP!$F$138:$F$150</c:f>
              <c:numCache>
                <c:formatCode>General</c:formatCode>
                <c:ptCount val="13"/>
                <c:pt idx="0">
                  <c:v>8</c:v>
                </c:pt>
                <c:pt idx="1">
                  <c:v>294</c:v>
                </c:pt>
                <c:pt idx="2">
                  <c:v>3</c:v>
                </c:pt>
                <c:pt idx="3">
                  <c:v>72</c:v>
                </c:pt>
                <c:pt idx="4">
                  <c:v>222</c:v>
                </c:pt>
                <c:pt idx="5">
                  <c:v>17</c:v>
                </c:pt>
                <c:pt idx="6">
                  <c:v>17</c:v>
                </c:pt>
                <c:pt idx="7">
                  <c:v>83</c:v>
                </c:pt>
                <c:pt idx="8">
                  <c:v>119</c:v>
                </c:pt>
                <c:pt idx="9">
                  <c:v>63</c:v>
                </c:pt>
                <c:pt idx="10">
                  <c:v>46</c:v>
                </c:pt>
                <c:pt idx="11">
                  <c:v>1</c:v>
                </c:pt>
                <c:pt idx="12">
                  <c:v>8</c:v>
                </c:pt>
              </c:numCache>
            </c:numRef>
          </c:val>
        </c:ser>
        <c:ser>
          <c:idx val="2"/>
          <c:order val="3"/>
          <c:tx>
            <c:strRef>
              <c:f>TP!$H$137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TP!$H$138:$H$150</c:f>
              <c:numCache>
                <c:formatCode>General</c:formatCode>
                <c:ptCount val="13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46</c:v>
                </c:pt>
                <c:pt idx="4">
                  <c:v>10</c:v>
                </c:pt>
                <c:pt idx="5">
                  <c:v>55</c:v>
                </c:pt>
                <c:pt idx="6">
                  <c:v>22</c:v>
                </c:pt>
                <c:pt idx="7">
                  <c:v>35</c:v>
                </c:pt>
                <c:pt idx="8">
                  <c:v>14</c:v>
                </c:pt>
                <c:pt idx="9">
                  <c:v>34</c:v>
                </c:pt>
                <c:pt idx="10">
                  <c:v>4</c:v>
                </c:pt>
                <c:pt idx="11">
                  <c:v>6</c:v>
                </c:pt>
                <c:pt idx="12">
                  <c:v>15</c:v>
                </c:pt>
              </c:numCache>
            </c:numRef>
          </c:val>
        </c:ser>
        <c:ser>
          <c:idx val="3"/>
          <c:order val="4"/>
          <c:tx>
            <c:strRef>
              <c:f>TP!$J$137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TP!$J$138:$J$150</c:f>
              <c:numCache>
                <c:formatCode>General</c:formatCode>
                <c:ptCount val="13"/>
                <c:pt idx="0">
                  <c:v>0</c:v>
                </c:pt>
                <c:pt idx="1">
                  <c:v>128</c:v>
                </c:pt>
                <c:pt idx="2">
                  <c:v>0</c:v>
                </c:pt>
                <c:pt idx="3">
                  <c:v>108</c:v>
                </c:pt>
                <c:pt idx="4">
                  <c:v>5</c:v>
                </c:pt>
                <c:pt idx="5">
                  <c:v>26</c:v>
                </c:pt>
                <c:pt idx="6">
                  <c:v>6</c:v>
                </c:pt>
                <c:pt idx="7">
                  <c:v>14</c:v>
                </c:pt>
                <c:pt idx="8">
                  <c:v>34</c:v>
                </c:pt>
                <c:pt idx="9">
                  <c:v>60</c:v>
                </c:pt>
                <c:pt idx="10">
                  <c:v>106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</c:ser>
        <c:ser>
          <c:idx val="4"/>
          <c:order val="5"/>
          <c:tx>
            <c:strRef>
              <c:f>TP!$L$137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TP!$L$138:$L$150</c:f>
              <c:numCache>
                <c:formatCode>General</c:formatCode>
                <c:ptCount val="13"/>
                <c:pt idx="0">
                  <c:v>1</c:v>
                </c:pt>
                <c:pt idx="1">
                  <c:v>67</c:v>
                </c:pt>
                <c:pt idx="2">
                  <c:v>0</c:v>
                </c:pt>
                <c:pt idx="3">
                  <c:v>36</c:v>
                </c:pt>
                <c:pt idx="4">
                  <c:v>15</c:v>
                </c:pt>
                <c:pt idx="5">
                  <c:v>93</c:v>
                </c:pt>
                <c:pt idx="6">
                  <c:v>1</c:v>
                </c:pt>
                <c:pt idx="7">
                  <c:v>8</c:v>
                </c:pt>
                <c:pt idx="8">
                  <c:v>29</c:v>
                </c:pt>
                <c:pt idx="9">
                  <c:v>35</c:v>
                </c:pt>
                <c:pt idx="10">
                  <c:v>14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ser>
          <c:idx val="5"/>
          <c:order val="6"/>
          <c:tx>
            <c:strRef>
              <c:f>TP!$N$137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TP!$N$138:$N$150</c:f>
              <c:numCache>
                <c:formatCode>General</c:formatCode>
                <c:ptCount val="13"/>
                <c:pt idx="0">
                  <c:v>37</c:v>
                </c:pt>
                <c:pt idx="1">
                  <c:v>46</c:v>
                </c:pt>
                <c:pt idx="2">
                  <c:v>30</c:v>
                </c:pt>
                <c:pt idx="3">
                  <c:v>10</c:v>
                </c:pt>
                <c:pt idx="4">
                  <c:v>165</c:v>
                </c:pt>
                <c:pt idx="5">
                  <c:v>20</c:v>
                </c:pt>
                <c:pt idx="6">
                  <c:v>76</c:v>
                </c:pt>
                <c:pt idx="7">
                  <c:v>44</c:v>
                </c:pt>
                <c:pt idx="8">
                  <c:v>11</c:v>
                </c:pt>
                <c:pt idx="9">
                  <c:v>55</c:v>
                </c:pt>
                <c:pt idx="10">
                  <c:v>8</c:v>
                </c:pt>
                <c:pt idx="11">
                  <c:v>153</c:v>
                </c:pt>
                <c:pt idx="12">
                  <c:v>28</c:v>
                </c:pt>
              </c:numCache>
            </c:numRef>
          </c:val>
        </c:ser>
        <c:ser>
          <c:idx val="6"/>
          <c:order val="7"/>
          <c:tx>
            <c:strRef>
              <c:f>TP!$P$137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TP!$P$138:$P$150</c:f>
              <c:numCache>
                <c:formatCode>General</c:formatCode>
                <c:ptCount val="13"/>
                <c:pt idx="0">
                  <c:v>39</c:v>
                </c:pt>
                <c:pt idx="1">
                  <c:v>64</c:v>
                </c:pt>
                <c:pt idx="2">
                  <c:v>25</c:v>
                </c:pt>
                <c:pt idx="3">
                  <c:v>27</c:v>
                </c:pt>
                <c:pt idx="4">
                  <c:v>150</c:v>
                </c:pt>
                <c:pt idx="5">
                  <c:v>10</c:v>
                </c:pt>
                <c:pt idx="6">
                  <c:v>74</c:v>
                </c:pt>
                <c:pt idx="7">
                  <c:v>50</c:v>
                </c:pt>
                <c:pt idx="8">
                  <c:v>9</c:v>
                </c:pt>
                <c:pt idx="9">
                  <c:v>128</c:v>
                </c:pt>
                <c:pt idx="10">
                  <c:v>8</c:v>
                </c:pt>
                <c:pt idx="11">
                  <c:v>48</c:v>
                </c:pt>
                <c:pt idx="12">
                  <c:v>18</c:v>
                </c:pt>
              </c:numCache>
            </c:numRef>
          </c:val>
        </c:ser>
        <c:ser>
          <c:idx val="7"/>
          <c:order val="8"/>
          <c:tx>
            <c:strRef>
              <c:f>TP!$R$137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TP!$R$138:$R$150</c:f>
              <c:numCache>
                <c:formatCode>General</c:formatCode>
                <c:ptCount val="13"/>
                <c:pt idx="0">
                  <c:v>46</c:v>
                </c:pt>
                <c:pt idx="1">
                  <c:v>34</c:v>
                </c:pt>
                <c:pt idx="2">
                  <c:v>22</c:v>
                </c:pt>
                <c:pt idx="3">
                  <c:v>3</c:v>
                </c:pt>
                <c:pt idx="4">
                  <c:v>140</c:v>
                </c:pt>
                <c:pt idx="5">
                  <c:v>14</c:v>
                </c:pt>
                <c:pt idx="6">
                  <c:v>17</c:v>
                </c:pt>
                <c:pt idx="7">
                  <c:v>65</c:v>
                </c:pt>
                <c:pt idx="8">
                  <c:v>3</c:v>
                </c:pt>
                <c:pt idx="9">
                  <c:v>92</c:v>
                </c:pt>
                <c:pt idx="10">
                  <c:v>6</c:v>
                </c:pt>
                <c:pt idx="11">
                  <c:v>43</c:v>
                </c:pt>
                <c:pt idx="12">
                  <c:v>14</c:v>
                </c:pt>
              </c:numCache>
            </c:numRef>
          </c:val>
        </c:ser>
        <c:marker val="1"/>
        <c:axId val="101508608"/>
        <c:axId val="101510528"/>
      </c:lineChart>
      <c:dateAx>
        <c:axId val="1015086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510528"/>
        <c:crosses val="autoZero"/>
        <c:auto val="1"/>
        <c:lblOffset val="100"/>
      </c:dateAx>
      <c:valAx>
        <c:axId val="101510528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508608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5417289490246118"/>
          <c:y val="2.018111197291450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72"/>
        </c:manualLayout>
      </c:layout>
      <c:lineChart>
        <c:grouping val="standard"/>
        <c:ser>
          <c:idx val="12"/>
          <c:order val="0"/>
          <c:tx>
            <c:strRef>
              <c:f>TP!$C$137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TP!$C$138:$C$150</c:f>
              <c:numCache>
                <c:formatCode>General</c:formatCode>
                <c:ptCount val="13"/>
                <c:pt idx="0">
                  <c:v>2</c:v>
                </c:pt>
                <c:pt idx="1">
                  <c:v>16</c:v>
                </c:pt>
                <c:pt idx="2">
                  <c:v>7</c:v>
                </c:pt>
                <c:pt idx="3">
                  <c:v>9</c:v>
                </c:pt>
                <c:pt idx="4">
                  <c:v>32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</c:ser>
        <c:ser>
          <c:idx val="0"/>
          <c:order val="1"/>
          <c:tx>
            <c:strRef>
              <c:f>TP!$E$137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TP!$E$138:$E$150</c:f>
              <c:numCache>
                <c:formatCode>General</c:formatCode>
                <c:ptCount val="13"/>
                <c:pt idx="0">
                  <c:v>2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  <c:pt idx="4">
                  <c:v>55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</c:ser>
        <c:ser>
          <c:idx val="1"/>
          <c:order val="2"/>
          <c:tx>
            <c:strRef>
              <c:f>TP!$G$137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TP!$G$138:$G$150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1</c:v>
                </c:pt>
                <c:pt idx="3">
                  <c:v>2</c:v>
                </c:pt>
                <c:pt idx="4">
                  <c:v>27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3"/>
          <c:tx>
            <c:strRef>
              <c:f>TP!$I$137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TP!$I$138:$I$150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4"/>
          <c:tx>
            <c:strRef>
              <c:f>TP!$K$137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TP!$K$138:$K$150</c:f>
              <c:numCache>
                <c:formatCode>General</c:formatCode>
                <c:ptCount val="13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TP!$M$137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TP!$M$138:$M$150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11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5"/>
          <c:order val="6"/>
          <c:tx>
            <c:strRef>
              <c:f>TP!$O$137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TP!$O$138:$O$150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2</c:v>
                </c:pt>
                <c:pt idx="6">
                  <c:v>9</c:v>
                </c:pt>
                <c:pt idx="7">
                  <c:v>10</c:v>
                </c:pt>
                <c:pt idx="8">
                  <c:v>3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6"/>
          <c:order val="7"/>
          <c:tx>
            <c:strRef>
              <c:f>TP!$Q$137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TP!$Q$138:$Q$150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18</c:v>
                </c:pt>
                <c:pt idx="5">
                  <c:v>0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7"/>
          <c:order val="8"/>
          <c:tx>
            <c:strRef>
              <c:f>TP!$S$137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TP!$A$138:$A$148</c:f>
              <c:numCache>
                <c:formatCode>m/d/yyyy</c:formatCode>
                <c:ptCount val="11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</c:numCache>
            </c:numRef>
          </c:cat>
          <c:val>
            <c:numRef>
              <c:f>TP!$S$138:$S$150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99576064"/>
        <c:axId val="99586048"/>
      </c:lineChart>
      <c:dateAx>
        <c:axId val="995760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586048"/>
        <c:crosses val="autoZero"/>
        <c:auto val="1"/>
        <c:lblOffset val="100"/>
      </c:dateAx>
      <c:valAx>
        <c:axId val="9958604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576064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TP!$B$97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TP!$A$98:$A$131</c:f>
              <c:numCache>
                <c:formatCode>m/d/yyyy</c:formatCode>
                <c:ptCount val="3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41130</c:v>
                </c:pt>
                <c:pt idx="5">
                  <c:v>41136</c:v>
                </c:pt>
                <c:pt idx="6">
                  <c:v>41145</c:v>
                </c:pt>
                <c:pt idx="7">
                  <c:v>41151</c:v>
                </c:pt>
                <c:pt idx="8">
                  <c:v>41157</c:v>
                </c:pt>
                <c:pt idx="9">
                  <c:v>41162</c:v>
                </c:pt>
                <c:pt idx="10">
                  <c:v>41173</c:v>
                </c:pt>
                <c:pt idx="11">
                  <c:v>41176</c:v>
                </c:pt>
                <c:pt idx="12">
                  <c:v>41092</c:v>
                </c:pt>
                <c:pt idx="13">
                  <c:v>41101</c:v>
                </c:pt>
                <c:pt idx="14">
                  <c:v>41109</c:v>
                </c:pt>
                <c:pt idx="15">
                  <c:v>41117</c:v>
                </c:pt>
                <c:pt idx="16">
                  <c:v>41130</c:v>
                </c:pt>
                <c:pt idx="17">
                  <c:v>41136</c:v>
                </c:pt>
                <c:pt idx="18">
                  <c:v>41145</c:v>
                </c:pt>
                <c:pt idx="19">
                  <c:v>41151</c:v>
                </c:pt>
                <c:pt idx="20">
                  <c:v>41157</c:v>
                </c:pt>
                <c:pt idx="21">
                  <c:v>41162</c:v>
                </c:pt>
                <c:pt idx="22">
                  <c:v>41173</c:v>
                </c:pt>
                <c:pt idx="23">
                  <c:v>41176</c:v>
                </c:pt>
                <c:pt idx="24">
                  <c:v>41092</c:v>
                </c:pt>
                <c:pt idx="25">
                  <c:v>41101</c:v>
                </c:pt>
                <c:pt idx="26">
                  <c:v>41109</c:v>
                </c:pt>
                <c:pt idx="27">
                  <c:v>41117</c:v>
                </c:pt>
                <c:pt idx="28">
                  <c:v>41130</c:v>
                </c:pt>
                <c:pt idx="29">
                  <c:v>41136</c:v>
                </c:pt>
                <c:pt idx="30">
                  <c:v>41145</c:v>
                </c:pt>
                <c:pt idx="31">
                  <c:v>41151</c:v>
                </c:pt>
                <c:pt idx="32">
                  <c:v>41157</c:v>
                </c:pt>
                <c:pt idx="33">
                  <c:v>41162</c:v>
                </c:pt>
              </c:numCache>
            </c:numRef>
          </c:cat>
          <c:val>
            <c:numRef>
              <c:f>TP!$B$98:$B$133</c:f>
              <c:numCache>
                <c:formatCode>General</c:formatCode>
                <c:ptCount val="36"/>
                <c:pt idx="0">
                  <c:v>28</c:v>
                </c:pt>
                <c:pt idx="1">
                  <c:v>65</c:v>
                </c:pt>
                <c:pt idx="2">
                  <c:v>10</c:v>
                </c:pt>
                <c:pt idx="3">
                  <c:v>82</c:v>
                </c:pt>
                <c:pt idx="4">
                  <c:v>43</c:v>
                </c:pt>
                <c:pt idx="5">
                  <c:v>57</c:v>
                </c:pt>
                <c:pt idx="6">
                  <c:v>303</c:v>
                </c:pt>
                <c:pt idx="7">
                  <c:v>306</c:v>
                </c:pt>
                <c:pt idx="8">
                  <c:v>145</c:v>
                </c:pt>
                <c:pt idx="9">
                  <c:v>33</c:v>
                </c:pt>
                <c:pt idx="10">
                  <c:v>19</c:v>
                </c:pt>
                <c:pt idx="11">
                  <c:v>11</c:v>
                </c:pt>
                <c:pt idx="12">
                  <c:v>101</c:v>
                </c:pt>
                <c:pt idx="13">
                  <c:v>186</c:v>
                </c:pt>
                <c:pt idx="14">
                  <c:v>78</c:v>
                </c:pt>
                <c:pt idx="15">
                  <c:v>243</c:v>
                </c:pt>
                <c:pt idx="16">
                  <c:v>190</c:v>
                </c:pt>
                <c:pt idx="17">
                  <c:v>28</c:v>
                </c:pt>
                <c:pt idx="18">
                  <c:v>221</c:v>
                </c:pt>
                <c:pt idx="19">
                  <c:v>44</c:v>
                </c:pt>
                <c:pt idx="20">
                  <c:v>99</c:v>
                </c:pt>
                <c:pt idx="21">
                  <c:v>202</c:v>
                </c:pt>
                <c:pt idx="22">
                  <c:v>37</c:v>
                </c:pt>
                <c:pt idx="23">
                  <c:v>58</c:v>
                </c:pt>
                <c:pt idx="24">
                  <c:v>232</c:v>
                </c:pt>
                <c:pt idx="25">
                  <c:v>153</c:v>
                </c:pt>
                <c:pt idx="26">
                  <c:v>47</c:v>
                </c:pt>
                <c:pt idx="27">
                  <c:v>63</c:v>
                </c:pt>
                <c:pt idx="28">
                  <c:v>339</c:v>
                </c:pt>
                <c:pt idx="29">
                  <c:v>81</c:v>
                </c:pt>
                <c:pt idx="30">
                  <c:v>175</c:v>
                </c:pt>
                <c:pt idx="31">
                  <c:v>468</c:v>
                </c:pt>
                <c:pt idx="32">
                  <c:v>152</c:v>
                </c:pt>
                <c:pt idx="33">
                  <c:v>39</c:v>
                </c:pt>
                <c:pt idx="34">
                  <c:v>44</c:v>
                </c:pt>
                <c:pt idx="35">
                  <c:v>67</c:v>
                </c:pt>
              </c:numCache>
            </c:numRef>
          </c:val>
        </c:ser>
        <c:ser>
          <c:idx val="1"/>
          <c:order val="1"/>
          <c:tx>
            <c:strRef>
              <c:f>TP!$D$97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TP!$A$98:$A$131</c:f>
              <c:numCache>
                <c:formatCode>m/d/yyyy</c:formatCode>
                <c:ptCount val="3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41130</c:v>
                </c:pt>
                <c:pt idx="5">
                  <c:v>41136</c:v>
                </c:pt>
                <c:pt idx="6">
                  <c:v>41145</c:v>
                </c:pt>
                <c:pt idx="7">
                  <c:v>41151</c:v>
                </c:pt>
                <c:pt idx="8">
                  <c:v>41157</c:v>
                </c:pt>
                <c:pt idx="9">
                  <c:v>41162</c:v>
                </c:pt>
                <c:pt idx="10">
                  <c:v>41173</c:v>
                </c:pt>
                <c:pt idx="11">
                  <c:v>41176</c:v>
                </c:pt>
                <c:pt idx="12">
                  <c:v>41092</c:v>
                </c:pt>
                <c:pt idx="13">
                  <c:v>41101</c:v>
                </c:pt>
                <c:pt idx="14">
                  <c:v>41109</c:v>
                </c:pt>
                <c:pt idx="15">
                  <c:v>41117</c:v>
                </c:pt>
                <c:pt idx="16">
                  <c:v>41130</c:v>
                </c:pt>
                <c:pt idx="17">
                  <c:v>41136</c:v>
                </c:pt>
                <c:pt idx="18">
                  <c:v>41145</c:v>
                </c:pt>
                <c:pt idx="19">
                  <c:v>41151</c:v>
                </c:pt>
                <c:pt idx="20">
                  <c:v>41157</c:v>
                </c:pt>
                <c:pt idx="21">
                  <c:v>41162</c:v>
                </c:pt>
                <c:pt idx="22">
                  <c:v>41173</c:v>
                </c:pt>
                <c:pt idx="23">
                  <c:v>41176</c:v>
                </c:pt>
                <c:pt idx="24">
                  <c:v>41092</c:v>
                </c:pt>
                <c:pt idx="25">
                  <c:v>41101</c:v>
                </c:pt>
                <c:pt idx="26">
                  <c:v>41109</c:v>
                </c:pt>
                <c:pt idx="27">
                  <c:v>41117</c:v>
                </c:pt>
                <c:pt idx="28">
                  <c:v>41130</c:v>
                </c:pt>
                <c:pt idx="29">
                  <c:v>41136</c:v>
                </c:pt>
                <c:pt idx="30">
                  <c:v>41145</c:v>
                </c:pt>
                <c:pt idx="31">
                  <c:v>41151</c:v>
                </c:pt>
                <c:pt idx="32">
                  <c:v>41157</c:v>
                </c:pt>
                <c:pt idx="33">
                  <c:v>41162</c:v>
                </c:pt>
              </c:numCache>
            </c:numRef>
          </c:cat>
          <c:val>
            <c:numRef>
              <c:f>TP!$D$98:$D$133</c:f>
              <c:numCache>
                <c:formatCode>General</c:formatCode>
                <c:ptCount val="36"/>
                <c:pt idx="0">
                  <c:v>44</c:v>
                </c:pt>
                <c:pt idx="1">
                  <c:v>30</c:v>
                </c:pt>
                <c:pt idx="2">
                  <c:v>16</c:v>
                </c:pt>
                <c:pt idx="3">
                  <c:v>28</c:v>
                </c:pt>
                <c:pt idx="4">
                  <c:v>32</c:v>
                </c:pt>
                <c:pt idx="5">
                  <c:v>32</c:v>
                </c:pt>
                <c:pt idx="6">
                  <c:v>159</c:v>
                </c:pt>
                <c:pt idx="7">
                  <c:v>149</c:v>
                </c:pt>
                <c:pt idx="8">
                  <c:v>97</c:v>
                </c:pt>
                <c:pt idx="9">
                  <c:v>14</c:v>
                </c:pt>
                <c:pt idx="10">
                  <c:v>30</c:v>
                </c:pt>
                <c:pt idx="11">
                  <c:v>11</c:v>
                </c:pt>
                <c:pt idx="12">
                  <c:v>89</c:v>
                </c:pt>
                <c:pt idx="13">
                  <c:v>54</c:v>
                </c:pt>
                <c:pt idx="14">
                  <c:v>55</c:v>
                </c:pt>
                <c:pt idx="15">
                  <c:v>310</c:v>
                </c:pt>
                <c:pt idx="16">
                  <c:v>226</c:v>
                </c:pt>
                <c:pt idx="17">
                  <c:v>33</c:v>
                </c:pt>
                <c:pt idx="18">
                  <c:v>227</c:v>
                </c:pt>
                <c:pt idx="19">
                  <c:v>202</c:v>
                </c:pt>
                <c:pt idx="20">
                  <c:v>131</c:v>
                </c:pt>
                <c:pt idx="21">
                  <c:v>84</c:v>
                </c:pt>
                <c:pt idx="22">
                  <c:v>19</c:v>
                </c:pt>
                <c:pt idx="23">
                  <c:v>65</c:v>
                </c:pt>
                <c:pt idx="24">
                  <c:v>196</c:v>
                </c:pt>
                <c:pt idx="25">
                  <c:v>46</c:v>
                </c:pt>
                <c:pt idx="26">
                  <c:v>32</c:v>
                </c:pt>
                <c:pt idx="27">
                  <c:v>45</c:v>
                </c:pt>
                <c:pt idx="28">
                  <c:v>144</c:v>
                </c:pt>
                <c:pt idx="29">
                  <c:v>43</c:v>
                </c:pt>
                <c:pt idx="30">
                  <c:v>111</c:v>
                </c:pt>
                <c:pt idx="31">
                  <c:v>207</c:v>
                </c:pt>
                <c:pt idx="32">
                  <c:v>132</c:v>
                </c:pt>
                <c:pt idx="33">
                  <c:v>73</c:v>
                </c:pt>
                <c:pt idx="34">
                  <c:v>21</c:v>
                </c:pt>
                <c:pt idx="35">
                  <c:v>56</c:v>
                </c:pt>
              </c:numCache>
            </c:numRef>
          </c:val>
        </c:ser>
        <c:ser>
          <c:idx val="2"/>
          <c:order val="2"/>
          <c:tx>
            <c:strRef>
              <c:f>TP!$F$97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TP!$A$98:$A$131</c:f>
              <c:numCache>
                <c:formatCode>m/d/yyyy</c:formatCode>
                <c:ptCount val="3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41130</c:v>
                </c:pt>
                <c:pt idx="5">
                  <c:v>41136</c:v>
                </c:pt>
                <c:pt idx="6">
                  <c:v>41145</c:v>
                </c:pt>
                <c:pt idx="7">
                  <c:v>41151</c:v>
                </c:pt>
                <c:pt idx="8">
                  <c:v>41157</c:v>
                </c:pt>
                <c:pt idx="9">
                  <c:v>41162</c:v>
                </c:pt>
                <c:pt idx="10">
                  <c:v>41173</c:v>
                </c:pt>
                <c:pt idx="11">
                  <c:v>41176</c:v>
                </c:pt>
                <c:pt idx="12">
                  <c:v>41092</c:v>
                </c:pt>
                <c:pt idx="13">
                  <c:v>41101</c:v>
                </c:pt>
                <c:pt idx="14">
                  <c:v>41109</c:v>
                </c:pt>
                <c:pt idx="15">
                  <c:v>41117</c:v>
                </c:pt>
                <c:pt idx="16">
                  <c:v>41130</c:v>
                </c:pt>
                <c:pt idx="17">
                  <c:v>41136</c:v>
                </c:pt>
                <c:pt idx="18">
                  <c:v>41145</c:v>
                </c:pt>
                <c:pt idx="19">
                  <c:v>41151</c:v>
                </c:pt>
                <c:pt idx="20">
                  <c:v>41157</c:v>
                </c:pt>
                <c:pt idx="21">
                  <c:v>41162</c:v>
                </c:pt>
                <c:pt idx="22">
                  <c:v>41173</c:v>
                </c:pt>
                <c:pt idx="23">
                  <c:v>41176</c:v>
                </c:pt>
                <c:pt idx="24">
                  <c:v>41092</c:v>
                </c:pt>
                <c:pt idx="25">
                  <c:v>41101</c:v>
                </c:pt>
                <c:pt idx="26">
                  <c:v>41109</c:v>
                </c:pt>
                <c:pt idx="27">
                  <c:v>41117</c:v>
                </c:pt>
                <c:pt idx="28">
                  <c:v>41130</c:v>
                </c:pt>
                <c:pt idx="29">
                  <c:v>41136</c:v>
                </c:pt>
                <c:pt idx="30">
                  <c:v>41145</c:v>
                </c:pt>
                <c:pt idx="31">
                  <c:v>41151</c:v>
                </c:pt>
                <c:pt idx="32">
                  <c:v>41157</c:v>
                </c:pt>
                <c:pt idx="33">
                  <c:v>41162</c:v>
                </c:pt>
              </c:numCache>
            </c:numRef>
          </c:cat>
          <c:val>
            <c:numRef>
              <c:f>TP!$F$98:$F$133</c:f>
              <c:numCache>
                <c:formatCode>General</c:formatCode>
                <c:ptCount val="36"/>
                <c:pt idx="0">
                  <c:v>34</c:v>
                </c:pt>
                <c:pt idx="1">
                  <c:v>17</c:v>
                </c:pt>
                <c:pt idx="2">
                  <c:v>23</c:v>
                </c:pt>
                <c:pt idx="3">
                  <c:v>63</c:v>
                </c:pt>
                <c:pt idx="4">
                  <c:v>297</c:v>
                </c:pt>
                <c:pt idx="5">
                  <c:v>46</c:v>
                </c:pt>
                <c:pt idx="6">
                  <c:v>147</c:v>
                </c:pt>
                <c:pt idx="7">
                  <c:v>110</c:v>
                </c:pt>
                <c:pt idx="8">
                  <c:v>94</c:v>
                </c:pt>
                <c:pt idx="9">
                  <c:v>3</c:v>
                </c:pt>
                <c:pt idx="10">
                  <c:v>36</c:v>
                </c:pt>
                <c:pt idx="11">
                  <c:v>43</c:v>
                </c:pt>
                <c:pt idx="12">
                  <c:v>93</c:v>
                </c:pt>
                <c:pt idx="13">
                  <c:v>46</c:v>
                </c:pt>
                <c:pt idx="14">
                  <c:v>35</c:v>
                </c:pt>
                <c:pt idx="15">
                  <c:v>31</c:v>
                </c:pt>
                <c:pt idx="16">
                  <c:v>395</c:v>
                </c:pt>
                <c:pt idx="17">
                  <c:v>26</c:v>
                </c:pt>
                <c:pt idx="18">
                  <c:v>251</c:v>
                </c:pt>
                <c:pt idx="19">
                  <c:v>178</c:v>
                </c:pt>
                <c:pt idx="20">
                  <c:v>66</c:v>
                </c:pt>
                <c:pt idx="21">
                  <c:v>40</c:v>
                </c:pt>
                <c:pt idx="22">
                  <c:v>9</c:v>
                </c:pt>
                <c:pt idx="23">
                  <c:v>18</c:v>
                </c:pt>
                <c:pt idx="24">
                  <c:v>119</c:v>
                </c:pt>
                <c:pt idx="25">
                  <c:v>28</c:v>
                </c:pt>
                <c:pt idx="26">
                  <c:v>36</c:v>
                </c:pt>
                <c:pt idx="27">
                  <c:v>29</c:v>
                </c:pt>
                <c:pt idx="28">
                  <c:v>212</c:v>
                </c:pt>
                <c:pt idx="29">
                  <c:v>22</c:v>
                </c:pt>
                <c:pt idx="30">
                  <c:v>188</c:v>
                </c:pt>
                <c:pt idx="31">
                  <c:v>87</c:v>
                </c:pt>
                <c:pt idx="32">
                  <c:v>118</c:v>
                </c:pt>
                <c:pt idx="33">
                  <c:v>386</c:v>
                </c:pt>
                <c:pt idx="34">
                  <c:v>12</c:v>
                </c:pt>
                <c:pt idx="35">
                  <c:v>13</c:v>
                </c:pt>
              </c:numCache>
            </c:numRef>
          </c:val>
        </c:ser>
        <c:marker val="1"/>
        <c:axId val="101897344"/>
        <c:axId val="101899264"/>
      </c:lineChart>
      <c:dateAx>
        <c:axId val="10189734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899264"/>
        <c:crosses val="autoZero"/>
        <c:auto val="1"/>
        <c:lblOffset val="100"/>
      </c:dateAx>
      <c:valAx>
        <c:axId val="10189926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897344"/>
        <c:crosses val="autoZero"/>
        <c:crossBetween val="between"/>
        <c:majorUnit val="10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TP!$C$176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TP!$A$178:$A$210</c:f>
              <c:numCache>
                <c:formatCode>m/d/yyyy</c:formatCode>
                <c:ptCount val="33"/>
                <c:pt idx="0">
                  <c:v>41145</c:v>
                </c:pt>
                <c:pt idx="1">
                  <c:v>41151</c:v>
                </c:pt>
                <c:pt idx="2">
                  <c:v>41157</c:v>
                </c:pt>
                <c:pt idx="3">
                  <c:v>41162</c:v>
                </c:pt>
                <c:pt idx="4">
                  <c:v>41173</c:v>
                </c:pt>
                <c:pt idx="5">
                  <c:v>41178</c:v>
                </c:pt>
                <c:pt idx="6">
                  <c:v>41092</c:v>
                </c:pt>
                <c:pt idx="7">
                  <c:v>41101</c:v>
                </c:pt>
                <c:pt idx="8">
                  <c:v>41109</c:v>
                </c:pt>
                <c:pt idx="9">
                  <c:v>41117</c:v>
                </c:pt>
                <c:pt idx="10">
                  <c:v>41124</c:v>
                </c:pt>
                <c:pt idx="11">
                  <c:v>41130</c:v>
                </c:pt>
                <c:pt idx="12">
                  <c:v>41136</c:v>
                </c:pt>
                <c:pt idx="13">
                  <c:v>41145</c:v>
                </c:pt>
                <c:pt idx="14">
                  <c:v>41151</c:v>
                </c:pt>
                <c:pt idx="15">
                  <c:v>41157</c:v>
                </c:pt>
                <c:pt idx="16">
                  <c:v>41162</c:v>
                </c:pt>
                <c:pt idx="17">
                  <c:v>41173</c:v>
                </c:pt>
                <c:pt idx="18">
                  <c:v>41178</c:v>
                </c:pt>
                <c:pt idx="19">
                  <c:v>41092</c:v>
                </c:pt>
                <c:pt idx="20">
                  <c:v>41101</c:v>
                </c:pt>
                <c:pt idx="21">
                  <c:v>41109</c:v>
                </c:pt>
                <c:pt idx="22">
                  <c:v>41117</c:v>
                </c:pt>
                <c:pt idx="23">
                  <c:v>41124</c:v>
                </c:pt>
                <c:pt idx="24">
                  <c:v>41130</c:v>
                </c:pt>
                <c:pt idx="25">
                  <c:v>41136</c:v>
                </c:pt>
                <c:pt idx="26">
                  <c:v>41145</c:v>
                </c:pt>
                <c:pt idx="27">
                  <c:v>41151</c:v>
                </c:pt>
                <c:pt idx="28">
                  <c:v>41157</c:v>
                </c:pt>
                <c:pt idx="29">
                  <c:v>41162</c:v>
                </c:pt>
                <c:pt idx="30">
                  <c:v>41173</c:v>
                </c:pt>
                <c:pt idx="31">
                  <c:v>41178</c:v>
                </c:pt>
              </c:numCache>
            </c:numRef>
          </c:cat>
          <c:val>
            <c:numRef>
              <c:f>TP!$C$178:$C$210</c:f>
              <c:numCache>
                <c:formatCode>General</c:formatCode>
                <c:ptCount val="33"/>
                <c:pt idx="0">
                  <c:v>32</c:v>
                </c:pt>
                <c:pt idx="1">
                  <c:v>4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13</c:v>
                </c:pt>
                <c:pt idx="21">
                  <c:v>6</c:v>
                </c:pt>
                <c:pt idx="22">
                  <c:v>3</c:v>
                </c:pt>
                <c:pt idx="23">
                  <c:v>29</c:v>
                </c:pt>
                <c:pt idx="24">
                  <c:v>5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26</c:v>
                </c:pt>
                <c:pt idx="32">
                  <c:v>156</c:v>
                </c:pt>
              </c:numCache>
            </c:numRef>
          </c:val>
        </c:ser>
        <c:ser>
          <c:idx val="1"/>
          <c:order val="1"/>
          <c:tx>
            <c:strRef>
              <c:f>TP!$E$176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TP!$A$178:$A$210</c:f>
              <c:numCache>
                <c:formatCode>m/d/yyyy</c:formatCode>
                <c:ptCount val="33"/>
                <c:pt idx="0">
                  <c:v>41145</c:v>
                </c:pt>
                <c:pt idx="1">
                  <c:v>41151</c:v>
                </c:pt>
                <c:pt idx="2">
                  <c:v>41157</c:v>
                </c:pt>
                <c:pt idx="3">
                  <c:v>41162</c:v>
                </c:pt>
                <c:pt idx="4">
                  <c:v>41173</c:v>
                </c:pt>
                <c:pt idx="5">
                  <c:v>41178</c:v>
                </c:pt>
                <c:pt idx="6">
                  <c:v>41092</c:v>
                </c:pt>
                <c:pt idx="7">
                  <c:v>41101</c:v>
                </c:pt>
                <c:pt idx="8">
                  <c:v>41109</c:v>
                </c:pt>
                <c:pt idx="9">
                  <c:v>41117</c:v>
                </c:pt>
                <c:pt idx="10">
                  <c:v>41124</c:v>
                </c:pt>
                <c:pt idx="11">
                  <c:v>41130</c:v>
                </c:pt>
                <c:pt idx="12">
                  <c:v>41136</c:v>
                </c:pt>
                <c:pt idx="13">
                  <c:v>41145</c:v>
                </c:pt>
                <c:pt idx="14">
                  <c:v>41151</c:v>
                </c:pt>
                <c:pt idx="15">
                  <c:v>41157</c:v>
                </c:pt>
                <c:pt idx="16">
                  <c:v>41162</c:v>
                </c:pt>
                <c:pt idx="17">
                  <c:v>41173</c:v>
                </c:pt>
                <c:pt idx="18">
                  <c:v>41178</c:v>
                </c:pt>
                <c:pt idx="19">
                  <c:v>41092</c:v>
                </c:pt>
                <c:pt idx="20">
                  <c:v>41101</c:v>
                </c:pt>
                <c:pt idx="21">
                  <c:v>41109</c:v>
                </c:pt>
                <c:pt idx="22">
                  <c:v>41117</c:v>
                </c:pt>
                <c:pt idx="23">
                  <c:v>41124</c:v>
                </c:pt>
                <c:pt idx="24">
                  <c:v>41130</c:v>
                </c:pt>
                <c:pt idx="25">
                  <c:v>41136</c:v>
                </c:pt>
                <c:pt idx="26">
                  <c:v>41145</c:v>
                </c:pt>
                <c:pt idx="27">
                  <c:v>41151</c:v>
                </c:pt>
                <c:pt idx="28">
                  <c:v>41157</c:v>
                </c:pt>
                <c:pt idx="29">
                  <c:v>41162</c:v>
                </c:pt>
                <c:pt idx="30">
                  <c:v>41173</c:v>
                </c:pt>
                <c:pt idx="31">
                  <c:v>41178</c:v>
                </c:pt>
              </c:numCache>
            </c:numRef>
          </c:cat>
          <c:val>
            <c:numRef>
              <c:f>TP!$E$178:$E$210</c:f>
              <c:numCache>
                <c:formatCode>General</c:formatCode>
                <c:ptCount val="33"/>
                <c:pt idx="0">
                  <c:v>24</c:v>
                </c:pt>
                <c:pt idx="1">
                  <c:v>13</c:v>
                </c:pt>
                <c:pt idx="2">
                  <c:v>3</c:v>
                </c:pt>
                <c:pt idx="3">
                  <c:v>24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12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3</c:v>
                </c:pt>
                <c:pt idx="15">
                  <c:v>1</c:v>
                </c:pt>
                <c:pt idx="16">
                  <c:v>10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14</c:v>
                </c:pt>
              </c:numCache>
            </c:numRef>
          </c:val>
        </c:ser>
        <c:ser>
          <c:idx val="2"/>
          <c:order val="2"/>
          <c:tx>
            <c:strRef>
              <c:f>TP!$G$176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TP!$A$178:$A$210</c:f>
              <c:numCache>
                <c:formatCode>m/d/yyyy</c:formatCode>
                <c:ptCount val="33"/>
                <c:pt idx="0">
                  <c:v>41145</c:v>
                </c:pt>
                <c:pt idx="1">
                  <c:v>41151</c:v>
                </c:pt>
                <c:pt idx="2">
                  <c:v>41157</c:v>
                </c:pt>
                <c:pt idx="3">
                  <c:v>41162</c:v>
                </c:pt>
                <c:pt idx="4">
                  <c:v>41173</c:v>
                </c:pt>
                <c:pt idx="5">
                  <c:v>41178</c:v>
                </c:pt>
                <c:pt idx="6">
                  <c:v>41092</c:v>
                </c:pt>
                <c:pt idx="7">
                  <c:v>41101</c:v>
                </c:pt>
                <c:pt idx="8">
                  <c:v>41109</c:v>
                </c:pt>
                <c:pt idx="9">
                  <c:v>41117</c:v>
                </c:pt>
                <c:pt idx="10">
                  <c:v>41124</c:v>
                </c:pt>
                <c:pt idx="11">
                  <c:v>41130</c:v>
                </c:pt>
                <c:pt idx="12">
                  <c:v>41136</c:v>
                </c:pt>
                <c:pt idx="13">
                  <c:v>41145</c:v>
                </c:pt>
                <c:pt idx="14">
                  <c:v>41151</c:v>
                </c:pt>
                <c:pt idx="15">
                  <c:v>41157</c:v>
                </c:pt>
                <c:pt idx="16">
                  <c:v>41162</c:v>
                </c:pt>
                <c:pt idx="17">
                  <c:v>41173</c:v>
                </c:pt>
                <c:pt idx="18">
                  <c:v>41178</c:v>
                </c:pt>
                <c:pt idx="19">
                  <c:v>41092</c:v>
                </c:pt>
                <c:pt idx="20">
                  <c:v>41101</c:v>
                </c:pt>
                <c:pt idx="21">
                  <c:v>41109</c:v>
                </c:pt>
                <c:pt idx="22">
                  <c:v>41117</c:v>
                </c:pt>
                <c:pt idx="23">
                  <c:v>41124</c:v>
                </c:pt>
                <c:pt idx="24">
                  <c:v>41130</c:v>
                </c:pt>
                <c:pt idx="25">
                  <c:v>41136</c:v>
                </c:pt>
                <c:pt idx="26">
                  <c:v>41145</c:v>
                </c:pt>
                <c:pt idx="27">
                  <c:v>41151</c:v>
                </c:pt>
                <c:pt idx="28">
                  <c:v>41157</c:v>
                </c:pt>
                <c:pt idx="29">
                  <c:v>41162</c:v>
                </c:pt>
                <c:pt idx="30">
                  <c:v>41173</c:v>
                </c:pt>
                <c:pt idx="31">
                  <c:v>41178</c:v>
                </c:pt>
              </c:numCache>
            </c:numRef>
          </c:cat>
          <c:val>
            <c:numRef>
              <c:f>TP!$G$178:$G$210</c:f>
              <c:numCache>
                <c:formatCode>General</c:formatCode>
                <c:ptCount val="33"/>
                <c:pt idx="0">
                  <c:v>24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40</c:v>
                </c:pt>
                <c:pt idx="17">
                  <c:v>12</c:v>
                </c:pt>
                <c:pt idx="18">
                  <c:v>13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12</c:v>
                </c:pt>
                <c:pt idx="24">
                  <c:v>3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</c:ser>
        <c:marker val="1"/>
        <c:axId val="101966208"/>
        <c:axId val="101968128"/>
      </c:lineChart>
      <c:dateAx>
        <c:axId val="10196620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968128"/>
        <c:crosses val="autoZero"/>
        <c:auto val="1"/>
        <c:lblOffset val="100"/>
      </c:dateAx>
      <c:valAx>
        <c:axId val="10196812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966208"/>
        <c:crosses val="autoZero"/>
        <c:crossBetween val="between"/>
        <c:majorUnit val="5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522058565717254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141"/>
          <c:h val="0.72652892978290129"/>
        </c:manualLayout>
      </c:layout>
      <c:lineChart>
        <c:grouping val="standard"/>
        <c:ser>
          <c:idx val="0"/>
          <c:order val="0"/>
          <c:tx>
            <c:strRef>
              <c:f>TP!$B$67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TP!$B$68:$B$93</c:f>
              <c:numCache>
                <c:formatCode>General</c:formatCode>
                <c:ptCount val="26"/>
                <c:pt idx="0">
                  <c:v>186</c:v>
                </c:pt>
                <c:pt idx="1">
                  <c:v>44</c:v>
                </c:pt>
                <c:pt idx="2">
                  <c:v>105</c:v>
                </c:pt>
                <c:pt idx="3">
                  <c:v>22</c:v>
                </c:pt>
                <c:pt idx="4">
                  <c:v>110</c:v>
                </c:pt>
                <c:pt idx="5">
                  <c:v>251</c:v>
                </c:pt>
                <c:pt idx="6">
                  <c:v>182</c:v>
                </c:pt>
                <c:pt idx="7">
                  <c:v>36</c:v>
                </c:pt>
                <c:pt idx="8">
                  <c:v>62</c:v>
                </c:pt>
                <c:pt idx="9">
                  <c:v>137</c:v>
                </c:pt>
                <c:pt idx="10">
                  <c:v>37</c:v>
                </c:pt>
                <c:pt idx="11">
                  <c:v>9</c:v>
                </c:pt>
                <c:pt idx="12">
                  <c:v>63</c:v>
                </c:pt>
                <c:pt idx="13">
                  <c:v>107</c:v>
                </c:pt>
                <c:pt idx="14">
                  <c:v>26</c:v>
                </c:pt>
                <c:pt idx="15">
                  <c:v>59</c:v>
                </c:pt>
                <c:pt idx="16">
                  <c:v>7</c:v>
                </c:pt>
                <c:pt idx="17">
                  <c:v>38</c:v>
                </c:pt>
                <c:pt idx="18">
                  <c:v>32</c:v>
                </c:pt>
                <c:pt idx="19">
                  <c:v>53</c:v>
                </c:pt>
                <c:pt idx="20">
                  <c:v>37</c:v>
                </c:pt>
                <c:pt idx="21">
                  <c:v>615</c:v>
                </c:pt>
                <c:pt idx="22">
                  <c:v>45</c:v>
                </c:pt>
                <c:pt idx="23">
                  <c:v>0</c:v>
                </c:pt>
                <c:pt idx="24">
                  <c:v>37</c:v>
                </c:pt>
                <c:pt idx="25">
                  <c:v>8</c:v>
                </c:pt>
              </c:numCache>
            </c:numRef>
          </c:val>
        </c:ser>
        <c:ser>
          <c:idx val="1"/>
          <c:order val="1"/>
          <c:tx>
            <c:strRef>
              <c:f>TP!$D$67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TP!$D$68:$D$93</c:f>
              <c:numCache>
                <c:formatCode>General</c:formatCode>
                <c:ptCount val="26"/>
                <c:pt idx="0">
                  <c:v>95</c:v>
                </c:pt>
                <c:pt idx="1">
                  <c:v>43</c:v>
                </c:pt>
                <c:pt idx="2">
                  <c:v>50</c:v>
                </c:pt>
                <c:pt idx="3">
                  <c:v>26</c:v>
                </c:pt>
                <c:pt idx="4">
                  <c:v>70</c:v>
                </c:pt>
                <c:pt idx="5">
                  <c:v>229</c:v>
                </c:pt>
                <c:pt idx="6">
                  <c:v>106</c:v>
                </c:pt>
                <c:pt idx="7">
                  <c:v>44</c:v>
                </c:pt>
                <c:pt idx="8">
                  <c:v>49</c:v>
                </c:pt>
                <c:pt idx="9">
                  <c:v>90</c:v>
                </c:pt>
                <c:pt idx="10">
                  <c:v>55</c:v>
                </c:pt>
                <c:pt idx="11">
                  <c:v>6</c:v>
                </c:pt>
                <c:pt idx="12">
                  <c:v>99</c:v>
                </c:pt>
                <c:pt idx="13">
                  <c:v>181</c:v>
                </c:pt>
                <c:pt idx="14">
                  <c:v>35</c:v>
                </c:pt>
                <c:pt idx="15">
                  <c:v>66</c:v>
                </c:pt>
                <c:pt idx="16">
                  <c:v>10</c:v>
                </c:pt>
                <c:pt idx="17">
                  <c:v>65</c:v>
                </c:pt>
                <c:pt idx="18">
                  <c:v>85</c:v>
                </c:pt>
                <c:pt idx="19">
                  <c:v>51</c:v>
                </c:pt>
                <c:pt idx="20">
                  <c:v>8</c:v>
                </c:pt>
                <c:pt idx="21">
                  <c:v>265</c:v>
                </c:pt>
                <c:pt idx="22">
                  <c:v>31</c:v>
                </c:pt>
                <c:pt idx="23">
                  <c:v>0</c:v>
                </c:pt>
                <c:pt idx="24">
                  <c:v>7</c:v>
                </c:pt>
                <c:pt idx="25">
                  <c:v>12</c:v>
                </c:pt>
              </c:numCache>
            </c:numRef>
          </c:val>
        </c:ser>
        <c:ser>
          <c:idx val="2"/>
          <c:order val="2"/>
          <c:tx>
            <c:strRef>
              <c:f>TP!$F$67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TP!$F$68:$F$93</c:f>
              <c:numCache>
                <c:formatCode>General</c:formatCode>
                <c:ptCount val="26"/>
                <c:pt idx="0">
                  <c:v>35</c:v>
                </c:pt>
                <c:pt idx="1">
                  <c:v>22</c:v>
                </c:pt>
                <c:pt idx="2">
                  <c:v>22</c:v>
                </c:pt>
                <c:pt idx="3">
                  <c:v>8</c:v>
                </c:pt>
                <c:pt idx="4">
                  <c:v>32</c:v>
                </c:pt>
                <c:pt idx="5">
                  <c:v>131</c:v>
                </c:pt>
                <c:pt idx="6">
                  <c:v>125</c:v>
                </c:pt>
                <c:pt idx="7">
                  <c:v>45</c:v>
                </c:pt>
                <c:pt idx="8">
                  <c:v>195</c:v>
                </c:pt>
                <c:pt idx="9">
                  <c:v>58</c:v>
                </c:pt>
                <c:pt idx="10">
                  <c:v>37</c:v>
                </c:pt>
                <c:pt idx="11">
                  <c:v>21</c:v>
                </c:pt>
                <c:pt idx="12">
                  <c:v>67</c:v>
                </c:pt>
                <c:pt idx="13">
                  <c:v>95</c:v>
                </c:pt>
                <c:pt idx="14">
                  <c:v>23</c:v>
                </c:pt>
                <c:pt idx="15">
                  <c:v>19</c:v>
                </c:pt>
                <c:pt idx="16">
                  <c:v>7</c:v>
                </c:pt>
                <c:pt idx="17">
                  <c:v>69</c:v>
                </c:pt>
                <c:pt idx="18">
                  <c:v>156</c:v>
                </c:pt>
                <c:pt idx="19">
                  <c:v>37</c:v>
                </c:pt>
                <c:pt idx="20">
                  <c:v>19</c:v>
                </c:pt>
                <c:pt idx="21">
                  <c:v>150</c:v>
                </c:pt>
                <c:pt idx="22">
                  <c:v>28</c:v>
                </c:pt>
                <c:pt idx="23">
                  <c:v>8</c:v>
                </c:pt>
                <c:pt idx="24">
                  <c:v>5</c:v>
                </c:pt>
                <c:pt idx="25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TP!$H$67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TP!$H$68:$H$93</c:f>
              <c:numCache>
                <c:formatCode>General</c:formatCode>
                <c:ptCount val="26"/>
                <c:pt idx="0">
                  <c:v>190</c:v>
                </c:pt>
                <c:pt idx="1">
                  <c:v>128</c:v>
                </c:pt>
                <c:pt idx="2">
                  <c:v>92</c:v>
                </c:pt>
                <c:pt idx="3">
                  <c:v>41</c:v>
                </c:pt>
                <c:pt idx="4">
                  <c:v>124</c:v>
                </c:pt>
                <c:pt idx="5">
                  <c:v>162</c:v>
                </c:pt>
                <c:pt idx="6">
                  <c:v>46</c:v>
                </c:pt>
                <c:pt idx="7">
                  <c:v>138</c:v>
                </c:pt>
                <c:pt idx="8">
                  <c:v>58</c:v>
                </c:pt>
                <c:pt idx="9">
                  <c:v>137</c:v>
                </c:pt>
                <c:pt idx="10">
                  <c:v>45</c:v>
                </c:pt>
                <c:pt idx="11">
                  <c:v>60</c:v>
                </c:pt>
                <c:pt idx="12">
                  <c:v>69</c:v>
                </c:pt>
                <c:pt idx="13">
                  <c:v>197</c:v>
                </c:pt>
                <c:pt idx="14">
                  <c:v>219</c:v>
                </c:pt>
                <c:pt idx="15">
                  <c:v>280</c:v>
                </c:pt>
                <c:pt idx="16">
                  <c:v>94</c:v>
                </c:pt>
                <c:pt idx="17">
                  <c:v>138</c:v>
                </c:pt>
                <c:pt idx="18">
                  <c:v>3</c:v>
                </c:pt>
                <c:pt idx="19">
                  <c:v>30</c:v>
                </c:pt>
                <c:pt idx="20">
                  <c:v>10</c:v>
                </c:pt>
                <c:pt idx="21">
                  <c:v>11</c:v>
                </c:pt>
                <c:pt idx="22">
                  <c:v>110</c:v>
                </c:pt>
                <c:pt idx="23">
                  <c:v>97</c:v>
                </c:pt>
                <c:pt idx="24">
                  <c:v>20</c:v>
                </c:pt>
                <c:pt idx="25">
                  <c:v>415</c:v>
                </c:pt>
              </c:numCache>
            </c:numRef>
          </c:val>
        </c:ser>
        <c:ser>
          <c:idx val="4"/>
          <c:order val="4"/>
          <c:tx>
            <c:strRef>
              <c:f>TP!$J$67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TP!$J$68:$J$93</c:f>
              <c:numCache>
                <c:formatCode>General</c:formatCode>
                <c:ptCount val="26"/>
                <c:pt idx="0">
                  <c:v>127</c:v>
                </c:pt>
                <c:pt idx="1">
                  <c:v>75</c:v>
                </c:pt>
                <c:pt idx="2">
                  <c:v>26</c:v>
                </c:pt>
                <c:pt idx="3">
                  <c:v>16</c:v>
                </c:pt>
                <c:pt idx="4">
                  <c:v>36</c:v>
                </c:pt>
                <c:pt idx="5">
                  <c:v>67</c:v>
                </c:pt>
                <c:pt idx="6">
                  <c:v>68</c:v>
                </c:pt>
                <c:pt idx="7">
                  <c:v>58</c:v>
                </c:pt>
                <c:pt idx="8">
                  <c:v>62</c:v>
                </c:pt>
                <c:pt idx="9">
                  <c:v>70</c:v>
                </c:pt>
                <c:pt idx="10">
                  <c:v>33</c:v>
                </c:pt>
                <c:pt idx="11">
                  <c:v>70</c:v>
                </c:pt>
                <c:pt idx="12">
                  <c:v>88</c:v>
                </c:pt>
                <c:pt idx="13">
                  <c:v>133</c:v>
                </c:pt>
                <c:pt idx="14">
                  <c:v>87</c:v>
                </c:pt>
                <c:pt idx="15">
                  <c:v>170</c:v>
                </c:pt>
                <c:pt idx="16">
                  <c:v>62</c:v>
                </c:pt>
                <c:pt idx="17">
                  <c:v>139</c:v>
                </c:pt>
                <c:pt idx="18">
                  <c:v>2</c:v>
                </c:pt>
                <c:pt idx="19">
                  <c:v>13</c:v>
                </c:pt>
                <c:pt idx="20">
                  <c:v>14</c:v>
                </c:pt>
                <c:pt idx="21">
                  <c:v>0</c:v>
                </c:pt>
                <c:pt idx="22">
                  <c:v>37</c:v>
                </c:pt>
                <c:pt idx="23">
                  <c:v>71</c:v>
                </c:pt>
                <c:pt idx="24">
                  <c:v>97</c:v>
                </c:pt>
                <c:pt idx="25">
                  <c:v>176</c:v>
                </c:pt>
              </c:numCache>
            </c:numRef>
          </c:val>
        </c:ser>
        <c:ser>
          <c:idx val="5"/>
          <c:order val="5"/>
          <c:tx>
            <c:strRef>
              <c:f>TP!$L$67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TP!$L$68:$L$93</c:f>
              <c:numCache>
                <c:formatCode>General</c:formatCode>
                <c:ptCount val="26"/>
                <c:pt idx="0">
                  <c:v>101</c:v>
                </c:pt>
                <c:pt idx="1">
                  <c:v>25</c:v>
                </c:pt>
                <c:pt idx="2">
                  <c:v>18</c:v>
                </c:pt>
                <c:pt idx="3">
                  <c:v>7</c:v>
                </c:pt>
                <c:pt idx="4">
                  <c:v>17</c:v>
                </c:pt>
                <c:pt idx="5">
                  <c:v>63</c:v>
                </c:pt>
                <c:pt idx="6">
                  <c:v>38</c:v>
                </c:pt>
                <c:pt idx="7">
                  <c:v>58</c:v>
                </c:pt>
                <c:pt idx="8">
                  <c:v>47</c:v>
                </c:pt>
                <c:pt idx="9">
                  <c:v>51</c:v>
                </c:pt>
                <c:pt idx="10">
                  <c:v>60</c:v>
                </c:pt>
                <c:pt idx="11">
                  <c:v>44</c:v>
                </c:pt>
                <c:pt idx="12">
                  <c:v>120</c:v>
                </c:pt>
                <c:pt idx="13">
                  <c:v>90</c:v>
                </c:pt>
                <c:pt idx="14">
                  <c:v>52</c:v>
                </c:pt>
                <c:pt idx="15">
                  <c:v>46</c:v>
                </c:pt>
                <c:pt idx="16">
                  <c:v>26</c:v>
                </c:pt>
                <c:pt idx="17">
                  <c:v>207</c:v>
                </c:pt>
                <c:pt idx="18">
                  <c:v>88</c:v>
                </c:pt>
                <c:pt idx="19">
                  <c:v>7</c:v>
                </c:pt>
                <c:pt idx="20">
                  <c:v>27</c:v>
                </c:pt>
                <c:pt idx="21">
                  <c:v>3</c:v>
                </c:pt>
                <c:pt idx="22">
                  <c:v>30</c:v>
                </c:pt>
                <c:pt idx="23">
                  <c:v>37</c:v>
                </c:pt>
                <c:pt idx="24">
                  <c:v>138</c:v>
                </c:pt>
                <c:pt idx="25">
                  <c:v>123</c:v>
                </c:pt>
              </c:numCache>
            </c:numRef>
          </c:val>
        </c:ser>
        <c:marker val="1"/>
        <c:axId val="102082432"/>
        <c:axId val="102109184"/>
      </c:lineChart>
      <c:dateAx>
        <c:axId val="10208243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109184"/>
        <c:crosses val="autoZero"/>
        <c:auto val="1"/>
        <c:lblOffset val="100"/>
      </c:dateAx>
      <c:valAx>
        <c:axId val="10210918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082432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522058565717265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163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TP!$C$67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TP!$C$68:$C$93</c:f>
              <c:numCache>
                <c:formatCode>General</c:formatCode>
                <c:ptCount val="26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19</c:v>
                </c:pt>
                <c:pt idx="13">
                  <c:v>12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3</c:v>
                </c:pt>
              </c:numCache>
            </c:numRef>
          </c:val>
        </c:ser>
        <c:ser>
          <c:idx val="1"/>
          <c:order val="1"/>
          <c:tx>
            <c:strRef>
              <c:f>TP!$E$67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TP!$E$68:$E$93</c:f>
              <c:numCache>
                <c:formatCode>General</c:formatCode>
                <c:ptCount val="26"/>
                <c:pt idx="0">
                  <c:v>18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16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20</c:v>
                </c:pt>
                <c:pt idx="13">
                  <c:v>37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10</c:v>
                </c:pt>
                <c:pt idx="19">
                  <c:v>5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TP!$G$67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TP!$G$68:$G$93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17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16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TP!$I$67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TP!$I$68:$I$93</c:f>
              <c:numCache>
                <c:formatCode>General</c:formatCode>
                <c:ptCount val="26"/>
                <c:pt idx="0">
                  <c:v>26</c:v>
                </c:pt>
                <c:pt idx="1">
                  <c:v>26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14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25</c:v>
                </c:pt>
                <c:pt idx="15">
                  <c:v>5</c:v>
                </c:pt>
                <c:pt idx="16">
                  <c:v>15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16</c:v>
                </c:pt>
                <c:pt idx="23">
                  <c:v>10</c:v>
                </c:pt>
                <c:pt idx="24">
                  <c:v>2</c:v>
                </c:pt>
                <c:pt idx="25">
                  <c:v>37</c:v>
                </c:pt>
              </c:numCache>
            </c:numRef>
          </c:val>
        </c:ser>
        <c:ser>
          <c:idx val="4"/>
          <c:order val="4"/>
          <c:tx>
            <c:strRef>
              <c:f>TP!$K$67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TP!$K$68:$K$93</c:f>
              <c:numCache>
                <c:formatCode>General</c:formatCode>
                <c:ptCount val="26"/>
                <c:pt idx="0">
                  <c:v>21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12</c:v>
                </c:pt>
                <c:pt idx="13">
                  <c:v>22</c:v>
                </c:pt>
                <c:pt idx="14">
                  <c:v>10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9</c:v>
                </c:pt>
                <c:pt idx="24">
                  <c:v>4</c:v>
                </c:pt>
                <c:pt idx="25">
                  <c:v>21</c:v>
                </c:pt>
              </c:numCache>
            </c:numRef>
          </c:val>
        </c:ser>
        <c:ser>
          <c:idx val="5"/>
          <c:order val="5"/>
          <c:tx>
            <c:strRef>
              <c:f>TP!$M$67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TP!$A$68:$A$93</c:f>
              <c:numCache>
                <c:formatCode>m/d/yyyy</c:formatCode>
                <c:ptCount val="26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41158</c:v>
                </c:pt>
                <c:pt idx="10">
                  <c:v>41166</c:v>
                </c:pt>
                <c:pt idx="11">
                  <c:v>41169</c:v>
                </c:pt>
                <c:pt idx="12">
                  <c:v>41180</c:v>
                </c:pt>
                <c:pt idx="13">
                  <c:v>41092</c:v>
                </c:pt>
                <c:pt idx="14">
                  <c:v>41100</c:v>
                </c:pt>
                <c:pt idx="15">
                  <c:v>41107</c:v>
                </c:pt>
                <c:pt idx="16">
                  <c:v>41114</c:v>
                </c:pt>
                <c:pt idx="17">
                  <c:v>41121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41158</c:v>
                </c:pt>
                <c:pt idx="23">
                  <c:v>41166</c:v>
                </c:pt>
                <c:pt idx="24">
                  <c:v>41169</c:v>
                </c:pt>
                <c:pt idx="25">
                  <c:v>41180</c:v>
                </c:pt>
              </c:numCache>
            </c:numRef>
          </c:cat>
          <c:val>
            <c:numRef>
              <c:f>TP!$M$68:$M$93</c:f>
              <c:numCache>
                <c:formatCode>General</c:formatCode>
                <c:ptCount val="26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11</c:v>
                </c:pt>
              </c:numCache>
            </c:numRef>
          </c:val>
        </c:ser>
        <c:marker val="1"/>
        <c:axId val="102165888"/>
        <c:axId val="102192640"/>
      </c:lineChart>
      <c:dateAx>
        <c:axId val="10216588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192640"/>
        <c:crosses val="autoZero"/>
        <c:auto val="1"/>
        <c:lblOffset val="100"/>
      </c:dateAx>
      <c:valAx>
        <c:axId val="10219264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165888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 144)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230185675242265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378"/>
        </c:manualLayout>
      </c:layout>
      <c:lineChart>
        <c:grouping val="standard"/>
        <c:ser>
          <c:idx val="0"/>
          <c:order val="0"/>
          <c:tx>
            <c:strRef>
              <c:f>TP!$H$386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TP!$H$387:$H$412</c:f>
              <c:numCache>
                <c:formatCode>General</c:formatCode>
                <c:ptCount val="26"/>
                <c:pt idx="0">
                  <c:v>130</c:v>
                </c:pt>
                <c:pt idx="1">
                  <c:v>254</c:v>
                </c:pt>
                <c:pt idx="2">
                  <c:v>666</c:v>
                </c:pt>
                <c:pt idx="3">
                  <c:v>448</c:v>
                </c:pt>
                <c:pt idx="4">
                  <c:v>759</c:v>
                </c:pt>
                <c:pt idx="5">
                  <c:v>49</c:v>
                </c:pt>
                <c:pt idx="6">
                  <c:v>20</c:v>
                </c:pt>
                <c:pt idx="7">
                  <c:v>278</c:v>
                </c:pt>
                <c:pt idx="8">
                  <c:v>193</c:v>
                </c:pt>
                <c:pt idx="9">
                  <c:v>317</c:v>
                </c:pt>
                <c:pt idx="10">
                  <c:v>113</c:v>
                </c:pt>
                <c:pt idx="11">
                  <c:v>198</c:v>
                </c:pt>
                <c:pt idx="12">
                  <c:v>320</c:v>
                </c:pt>
                <c:pt idx="13">
                  <c:v>475</c:v>
                </c:pt>
                <c:pt idx="14">
                  <c:v>277</c:v>
                </c:pt>
                <c:pt idx="15">
                  <c:v>2312</c:v>
                </c:pt>
                <c:pt idx="16">
                  <c:v>340</c:v>
                </c:pt>
                <c:pt idx="17">
                  <c:v>144</c:v>
                </c:pt>
                <c:pt idx="18">
                  <c:v>129</c:v>
                </c:pt>
                <c:pt idx="19">
                  <c:v>2469</c:v>
                </c:pt>
                <c:pt idx="20">
                  <c:v>387</c:v>
                </c:pt>
                <c:pt idx="21">
                  <c:v>866</c:v>
                </c:pt>
                <c:pt idx="22">
                  <c:v>172</c:v>
                </c:pt>
                <c:pt idx="23">
                  <c:v>131</c:v>
                </c:pt>
                <c:pt idx="24">
                  <c:v>145</c:v>
                </c:pt>
                <c:pt idx="25">
                  <c:v>299</c:v>
                </c:pt>
              </c:numCache>
            </c:numRef>
          </c:val>
        </c:ser>
        <c:ser>
          <c:idx val="1"/>
          <c:order val="1"/>
          <c:tx>
            <c:strRef>
              <c:f>TP!$J$386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TP!$J$387:$J$412</c:f>
              <c:numCache>
                <c:formatCode>General</c:formatCode>
                <c:ptCount val="26"/>
                <c:pt idx="0">
                  <c:v>855</c:v>
                </c:pt>
                <c:pt idx="1">
                  <c:v>463</c:v>
                </c:pt>
                <c:pt idx="2">
                  <c:v>141</c:v>
                </c:pt>
                <c:pt idx="3">
                  <c:v>115</c:v>
                </c:pt>
                <c:pt idx="4">
                  <c:v>256</c:v>
                </c:pt>
                <c:pt idx="5">
                  <c:v>491</c:v>
                </c:pt>
                <c:pt idx="6">
                  <c:v>243</c:v>
                </c:pt>
                <c:pt idx="7">
                  <c:v>4074</c:v>
                </c:pt>
                <c:pt idx="8">
                  <c:v>1441</c:v>
                </c:pt>
                <c:pt idx="9">
                  <c:v>783</c:v>
                </c:pt>
                <c:pt idx="10">
                  <c:v>2024</c:v>
                </c:pt>
                <c:pt idx="11">
                  <c:v>1611</c:v>
                </c:pt>
                <c:pt idx="12">
                  <c:v>617</c:v>
                </c:pt>
                <c:pt idx="13">
                  <c:v>2752</c:v>
                </c:pt>
                <c:pt idx="14">
                  <c:v>1025</c:v>
                </c:pt>
                <c:pt idx="15">
                  <c:v>554</c:v>
                </c:pt>
                <c:pt idx="16">
                  <c:v>577</c:v>
                </c:pt>
                <c:pt idx="17">
                  <c:v>54</c:v>
                </c:pt>
                <c:pt idx="18">
                  <c:v>109</c:v>
                </c:pt>
                <c:pt idx="19">
                  <c:v>735</c:v>
                </c:pt>
                <c:pt idx="20">
                  <c:v>334</c:v>
                </c:pt>
                <c:pt idx="21">
                  <c:v>324</c:v>
                </c:pt>
                <c:pt idx="22">
                  <c:v>1211</c:v>
                </c:pt>
                <c:pt idx="23">
                  <c:v>737</c:v>
                </c:pt>
                <c:pt idx="24">
                  <c:v>466</c:v>
                </c:pt>
                <c:pt idx="25">
                  <c:v>199</c:v>
                </c:pt>
              </c:numCache>
            </c:numRef>
          </c:val>
        </c:ser>
        <c:ser>
          <c:idx val="2"/>
          <c:order val="2"/>
          <c:tx>
            <c:strRef>
              <c:f>TP!$L$386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TP!$L$387:$L$412</c:f>
              <c:numCache>
                <c:formatCode>General</c:formatCode>
                <c:ptCount val="26"/>
                <c:pt idx="0">
                  <c:v>1501</c:v>
                </c:pt>
                <c:pt idx="1">
                  <c:v>390</c:v>
                </c:pt>
                <c:pt idx="2">
                  <c:v>764</c:v>
                </c:pt>
                <c:pt idx="3">
                  <c:v>576</c:v>
                </c:pt>
                <c:pt idx="4">
                  <c:v>910</c:v>
                </c:pt>
                <c:pt idx="5">
                  <c:v>411</c:v>
                </c:pt>
                <c:pt idx="6">
                  <c:v>1825</c:v>
                </c:pt>
                <c:pt idx="7">
                  <c:v>135</c:v>
                </c:pt>
                <c:pt idx="8">
                  <c:v>1924</c:v>
                </c:pt>
                <c:pt idx="9">
                  <c:v>2582</c:v>
                </c:pt>
                <c:pt idx="10">
                  <c:v>2581</c:v>
                </c:pt>
                <c:pt idx="11">
                  <c:v>2475</c:v>
                </c:pt>
                <c:pt idx="12">
                  <c:v>1728</c:v>
                </c:pt>
                <c:pt idx="13">
                  <c:v>2708</c:v>
                </c:pt>
                <c:pt idx="14">
                  <c:v>1930</c:v>
                </c:pt>
                <c:pt idx="15">
                  <c:v>179</c:v>
                </c:pt>
                <c:pt idx="16">
                  <c:v>996</c:v>
                </c:pt>
                <c:pt idx="17">
                  <c:v>420</c:v>
                </c:pt>
                <c:pt idx="18">
                  <c:v>257</c:v>
                </c:pt>
                <c:pt idx="19">
                  <c:v>1640</c:v>
                </c:pt>
                <c:pt idx="20">
                  <c:v>1133</c:v>
                </c:pt>
                <c:pt idx="21">
                  <c:v>31</c:v>
                </c:pt>
                <c:pt idx="22">
                  <c:v>2154</c:v>
                </c:pt>
                <c:pt idx="23">
                  <c:v>2507</c:v>
                </c:pt>
                <c:pt idx="24">
                  <c:v>1534</c:v>
                </c:pt>
                <c:pt idx="25">
                  <c:v>1137</c:v>
                </c:pt>
              </c:numCache>
            </c:numRef>
          </c:val>
        </c:ser>
        <c:ser>
          <c:idx val="3"/>
          <c:order val="3"/>
          <c:tx>
            <c:strRef>
              <c:f>TP!$N$386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TP!$N$387:$N$412</c:f>
              <c:numCache>
                <c:formatCode>General</c:formatCode>
                <c:ptCount val="26"/>
                <c:pt idx="0">
                  <c:v>1680</c:v>
                </c:pt>
                <c:pt idx="1">
                  <c:v>356</c:v>
                </c:pt>
                <c:pt idx="2">
                  <c:v>208</c:v>
                </c:pt>
                <c:pt idx="3">
                  <c:v>67</c:v>
                </c:pt>
                <c:pt idx="4">
                  <c:v>302</c:v>
                </c:pt>
                <c:pt idx="5">
                  <c:v>426</c:v>
                </c:pt>
                <c:pt idx="6">
                  <c:v>625</c:v>
                </c:pt>
                <c:pt idx="7">
                  <c:v>716</c:v>
                </c:pt>
                <c:pt idx="8">
                  <c:v>555</c:v>
                </c:pt>
                <c:pt idx="9">
                  <c:v>122</c:v>
                </c:pt>
                <c:pt idx="10">
                  <c:v>1417</c:v>
                </c:pt>
                <c:pt idx="11">
                  <c:v>659</c:v>
                </c:pt>
                <c:pt idx="12">
                  <c:v>974</c:v>
                </c:pt>
                <c:pt idx="13">
                  <c:v>918</c:v>
                </c:pt>
                <c:pt idx="14">
                  <c:v>1167</c:v>
                </c:pt>
                <c:pt idx="15">
                  <c:v>1449</c:v>
                </c:pt>
                <c:pt idx="16">
                  <c:v>253</c:v>
                </c:pt>
                <c:pt idx="17">
                  <c:v>1921</c:v>
                </c:pt>
                <c:pt idx="18">
                  <c:v>947</c:v>
                </c:pt>
                <c:pt idx="19">
                  <c:v>256</c:v>
                </c:pt>
                <c:pt idx="20">
                  <c:v>548</c:v>
                </c:pt>
                <c:pt idx="21">
                  <c:v>384</c:v>
                </c:pt>
                <c:pt idx="22">
                  <c:v>439</c:v>
                </c:pt>
                <c:pt idx="23">
                  <c:v>1895</c:v>
                </c:pt>
                <c:pt idx="24">
                  <c:v>1690</c:v>
                </c:pt>
                <c:pt idx="25">
                  <c:v>462</c:v>
                </c:pt>
              </c:numCache>
            </c:numRef>
          </c:val>
        </c:ser>
        <c:marker val="1"/>
        <c:axId val="95590272"/>
        <c:axId val="95600640"/>
      </c:lineChart>
      <c:dateAx>
        <c:axId val="955902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600640"/>
        <c:crosses val="autoZero"/>
        <c:auto val="1"/>
        <c:lblOffset val="100"/>
      </c:dateAx>
      <c:valAx>
        <c:axId val="9560064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590272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TP!$Z$57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TP!$A$58:$A$61</c:f>
              <c:numCache>
                <c:formatCode>m/d/yyyy</c:formatCode>
                <c:ptCount val="4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</c:numCache>
            </c:numRef>
          </c:cat>
          <c:val>
            <c:numRef>
              <c:f>TP!$Z$58:$Z$61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02405632"/>
        <c:axId val="102407168"/>
      </c:lineChart>
      <c:dateAx>
        <c:axId val="10240563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407168"/>
        <c:crosses val="autoZero"/>
        <c:auto val="1"/>
        <c:lblOffset val="100"/>
        <c:majorUnit val="4"/>
        <c:majorTimeUnit val="days"/>
      </c:dateAx>
      <c:valAx>
        <c:axId val="102407168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405632"/>
        <c:crosses val="autoZero"/>
        <c:crossBetween val="between"/>
        <c:majorUnit val="25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TP!$AA$57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TP!$A$58:$A$61</c:f>
              <c:numCache>
                <c:formatCode>m/d/yyyy</c:formatCode>
                <c:ptCount val="4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</c:numCache>
            </c:numRef>
          </c:cat>
          <c:val>
            <c:numRef>
              <c:f>TP!$AA$58:$AA$61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02415360"/>
        <c:axId val="100098816"/>
      </c:lineChart>
      <c:dateAx>
        <c:axId val="10241536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098816"/>
        <c:crosses val="autoZero"/>
        <c:auto val="1"/>
        <c:lblOffset val="100"/>
        <c:majorUnit val="4"/>
        <c:majorTimeUnit val="days"/>
      </c:dateAx>
      <c:valAx>
        <c:axId val="100098816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415360"/>
        <c:crosses val="autoZero"/>
        <c:crossBetween val="between"/>
        <c:majorUnit val="2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378"/>
        </c:manualLayout>
      </c:layout>
      <c:lineChart>
        <c:grouping val="standard"/>
        <c:ser>
          <c:idx val="0"/>
          <c:order val="0"/>
          <c:tx>
            <c:strRef>
              <c:f>TP!$B$57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TP!$B$58:$B$64</c:f>
              <c:numCache>
                <c:formatCode>General</c:formatCode>
                <c:ptCount val="7"/>
                <c:pt idx="0">
                  <c:v>436</c:v>
                </c:pt>
                <c:pt idx="1">
                  <c:v>153</c:v>
                </c:pt>
                <c:pt idx="2">
                  <c:v>22</c:v>
                </c:pt>
                <c:pt idx="3">
                  <c:v>28</c:v>
                </c:pt>
                <c:pt idx="4">
                  <c:v>444</c:v>
                </c:pt>
                <c:pt idx="5">
                  <c:v>199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TP!$D$57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TP!$D$58:$D$64</c:f>
              <c:numCache>
                <c:formatCode>General</c:formatCode>
                <c:ptCount val="7"/>
                <c:pt idx="0">
                  <c:v>518</c:v>
                </c:pt>
                <c:pt idx="1">
                  <c:v>55</c:v>
                </c:pt>
                <c:pt idx="2">
                  <c:v>18</c:v>
                </c:pt>
                <c:pt idx="3">
                  <c:v>35</c:v>
                </c:pt>
                <c:pt idx="4">
                  <c:v>90</c:v>
                </c:pt>
                <c:pt idx="5">
                  <c:v>114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TP!$F$57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TP!$F$58:$F$64</c:f>
              <c:numCache>
                <c:formatCode>General</c:formatCode>
                <c:ptCount val="7"/>
                <c:pt idx="0">
                  <c:v>438</c:v>
                </c:pt>
                <c:pt idx="1">
                  <c:v>31</c:v>
                </c:pt>
                <c:pt idx="2">
                  <c:v>5</c:v>
                </c:pt>
                <c:pt idx="3">
                  <c:v>5</c:v>
                </c:pt>
                <c:pt idx="4">
                  <c:v>53</c:v>
                </c:pt>
                <c:pt idx="5">
                  <c:v>232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TP!$H$57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TP!$H$58:$H$64</c:f>
              <c:numCache>
                <c:formatCode>General</c:formatCode>
                <c:ptCount val="7"/>
                <c:pt idx="0">
                  <c:v>502</c:v>
                </c:pt>
                <c:pt idx="1">
                  <c:v>543</c:v>
                </c:pt>
                <c:pt idx="2">
                  <c:v>25</c:v>
                </c:pt>
                <c:pt idx="3">
                  <c:v>18</c:v>
                </c:pt>
                <c:pt idx="4">
                  <c:v>249</c:v>
                </c:pt>
                <c:pt idx="5">
                  <c:v>225</c:v>
                </c:pt>
                <c:pt idx="6">
                  <c:v>47</c:v>
                </c:pt>
              </c:numCache>
            </c:numRef>
          </c:val>
        </c:ser>
        <c:ser>
          <c:idx val="4"/>
          <c:order val="4"/>
          <c:tx>
            <c:strRef>
              <c:f>TP!$J$57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TP!$J$58:$J$64</c:f>
              <c:numCache>
                <c:formatCode>General</c:formatCode>
                <c:ptCount val="7"/>
                <c:pt idx="0">
                  <c:v>406</c:v>
                </c:pt>
                <c:pt idx="1">
                  <c:v>485</c:v>
                </c:pt>
                <c:pt idx="2">
                  <c:v>64</c:v>
                </c:pt>
                <c:pt idx="3">
                  <c:v>76</c:v>
                </c:pt>
                <c:pt idx="4">
                  <c:v>123</c:v>
                </c:pt>
                <c:pt idx="5">
                  <c:v>103</c:v>
                </c:pt>
                <c:pt idx="6">
                  <c:v>124</c:v>
                </c:pt>
              </c:numCache>
            </c:numRef>
          </c:val>
        </c:ser>
        <c:ser>
          <c:idx val="5"/>
          <c:order val="5"/>
          <c:tx>
            <c:strRef>
              <c:f>TP!$L$57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TP!$L$58:$L$64</c:f>
              <c:numCache>
                <c:formatCode>General</c:formatCode>
                <c:ptCount val="7"/>
                <c:pt idx="0">
                  <c:v>344</c:v>
                </c:pt>
                <c:pt idx="1">
                  <c:v>575</c:v>
                </c:pt>
                <c:pt idx="2">
                  <c:v>75</c:v>
                </c:pt>
                <c:pt idx="3">
                  <c:v>36</c:v>
                </c:pt>
                <c:pt idx="4">
                  <c:v>106</c:v>
                </c:pt>
                <c:pt idx="5">
                  <c:v>130</c:v>
                </c:pt>
                <c:pt idx="6">
                  <c:v>91</c:v>
                </c:pt>
              </c:numCache>
            </c:numRef>
          </c:val>
        </c:ser>
        <c:ser>
          <c:idx val="6"/>
          <c:order val="6"/>
          <c:tx>
            <c:strRef>
              <c:f>TP!$N$57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TP!$N$58:$N$64</c:f>
              <c:numCache>
                <c:formatCode>General</c:formatCode>
                <c:ptCount val="7"/>
                <c:pt idx="0">
                  <c:v>566</c:v>
                </c:pt>
                <c:pt idx="1">
                  <c:v>324</c:v>
                </c:pt>
                <c:pt idx="2">
                  <c:v>95</c:v>
                </c:pt>
                <c:pt idx="3">
                  <c:v>180</c:v>
                </c:pt>
                <c:pt idx="4">
                  <c:v>50</c:v>
                </c:pt>
                <c:pt idx="5">
                  <c:v>71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TP!$P$57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TP!$P$58:$P$64</c:f>
              <c:numCache>
                <c:formatCode>General</c:formatCode>
                <c:ptCount val="7"/>
                <c:pt idx="0">
                  <c:v>496</c:v>
                </c:pt>
                <c:pt idx="1">
                  <c:v>419</c:v>
                </c:pt>
                <c:pt idx="2">
                  <c:v>41</c:v>
                </c:pt>
                <c:pt idx="3">
                  <c:v>84</c:v>
                </c:pt>
                <c:pt idx="4">
                  <c:v>34</c:v>
                </c:pt>
                <c:pt idx="5">
                  <c:v>39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TP!$R$57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TP!$R$58:$R$64</c:f>
              <c:numCache>
                <c:formatCode>General</c:formatCode>
                <c:ptCount val="7"/>
                <c:pt idx="0">
                  <c:v>320</c:v>
                </c:pt>
                <c:pt idx="1">
                  <c:v>241</c:v>
                </c:pt>
                <c:pt idx="2">
                  <c:v>24</c:v>
                </c:pt>
                <c:pt idx="3">
                  <c:v>34</c:v>
                </c:pt>
                <c:pt idx="4">
                  <c:v>56</c:v>
                </c:pt>
                <c:pt idx="5">
                  <c:v>29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TP!$T$57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TP!$T$58:$T$64</c:f>
              <c:numCache>
                <c:formatCode>General</c:formatCode>
                <c:ptCount val="7"/>
                <c:pt idx="0">
                  <c:v>1062</c:v>
                </c:pt>
                <c:pt idx="1">
                  <c:v>160</c:v>
                </c:pt>
                <c:pt idx="2">
                  <c:v>54</c:v>
                </c:pt>
                <c:pt idx="3">
                  <c:v>20</c:v>
                </c:pt>
                <c:pt idx="4">
                  <c:v>107</c:v>
                </c:pt>
                <c:pt idx="5">
                  <c:v>48</c:v>
                </c:pt>
                <c:pt idx="6">
                  <c:v>54</c:v>
                </c:pt>
              </c:numCache>
            </c:numRef>
          </c:val>
        </c:ser>
        <c:ser>
          <c:idx val="10"/>
          <c:order val="10"/>
          <c:tx>
            <c:strRef>
              <c:f>TP!$V$57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TP!$V$58:$V$64</c:f>
              <c:numCache>
                <c:formatCode>General</c:formatCode>
                <c:ptCount val="7"/>
                <c:pt idx="0">
                  <c:v>849</c:v>
                </c:pt>
                <c:pt idx="1">
                  <c:v>97</c:v>
                </c:pt>
                <c:pt idx="2">
                  <c:v>50</c:v>
                </c:pt>
                <c:pt idx="3">
                  <c:v>16</c:v>
                </c:pt>
                <c:pt idx="4">
                  <c:v>111</c:v>
                </c:pt>
                <c:pt idx="5">
                  <c:v>16</c:v>
                </c:pt>
                <c:pt idx="6">
                  <c:v>100</c:v>
                </c:pt>
              </c:numCache>
            </c:numRef>
          </c:val>
        </c:ser>
        <c:ser>
          <c:idx val="11"/>
          <c:order val="11"/>
          <c:tx>
            <c:strRef>
              <c:f>TP!$X$57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TP!$X$58:$X$64</c:f>
              <c:numCache>
                <c:formatCode>General</c:formatCode>
                <c:ptCount val="7"/>
                <c:pt idx="0">
                  <c:v>811</c:v>
                </c:pt>
                <c:pt idx="1">
                  <c:v>87</c:v>
                </c:pt>
                <c:pt idx="2">
                  <c:v>160</c:v>
                </c:pt>
                <c:pt idx="3">
                  <c:v>74</c:v>
                </c:pt>
                <c:pt idx="4">
                  <c:v>61</c:v>
                </c:pt>
                <c:pt idx="5">
                  <c:v>19</c:v>
                </c:pt>
                <c:pt idx="6">
                  <c:v>95</c:v>
                </c:pt>
              </c:numCache>
            </c:numRef>
          </c:val>
        </c:ser>
        <c:marker val="1"/>
        <c:axId val="100164736"/>
        <c:axId val="100166656"/>
      </c:lineChart>
      <c:dateAx>
        <c:axId val="1001647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166656"/>
        <c:crosses val="autoZero"/>
        <c:auto val="1"/>
        <c:lblOffset val="100"/>
        <c:majorUnit val="4"/>
        <c:majorTimeUnit val="days"/>
      </c:dateAx>
      <c:valAx>
        <c:axId val="100166656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164736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TP!$C$57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TP!$C$58:$C$64</c:f>
              <c:numCache>
                <c:formatCode>General</c:formatCode>
                <c:ptCount val="7"/>
                <c:pt idx="0">
                  <c:v>31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62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TP!$E$58:$E$64</c:f>
              <c:numCache>
                <c:formatCode>General</c:formatCode>
                <c:ptCount val="7"/>
                <c:pt idx="0">
                  <c:v>46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TP!$G$58:$G$64</c:f>
              <c:numCache>
                <c:formatCode>General</c:formatCode>
                <c:ptCount val="7"/>
                <c:pt idx="0">
                  <c:v>39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TP!$I$58:$I$64</c:f>
              <c:numCache>
                <c:formatCode>General</c:formatCode>
                <c:ptCount val="7"/>
                <c:pt idx="0">
                  <c:v>43</c:v>
                </c:pt>
                <c:pt idx="1">
                  <c:v>83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</c:ser>
        <c:ser>
          <c:idx val="4"/>
          <c:order val="4"/>
          <c:tx>
            <c:strRef>
              <c:f>TP!$K$57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TP!$K$58:$K$64</c:f>
              <c:numCache>
                <c:formatCode>General</c:formatCode>
                <c:ptCount val="7"/>
                <c:pt idx="0">
                  <c:v>47</c:v>
                </c:pt>
                <c:pt idx="1">
                  <c:v>69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TP!$M$57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TP!$M$58:$M$64</c:f>
              <c:numCache>
                <c:formatCode>General</c:formatCode>
                <c:ptCount val="7"/>
                <c:pt idx="0">
                  <c:v>40</c:v>
                </c:pt>
                <c:pt idx="1">
                  <c:v>86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27</c:v>
                </c:pt>
              </c:numCache>
            </c:numRef>
          </c:val>
        </c:ser>
        <c:ser>
          <c:idx val="6"/>
          <c:order val="6"/>
          <c:tx>
            <c:strRef>
              <c:f>TP!$O$57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TP!$O$58:$O$64</c:f>
              <c:numCache>
                <c:formatCode>General</c:formatCode>
                <c:ptCount val="7"/>
                <c:pt idx="0">
                  <c:v>53</c:v>
                </c:pt>
                <c:pt idx="1">
                  <c:v>44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TP!$Q$58:$Q$64</c:f>
              <c:numCache>
                <c:formatCode>General</c:formatCode>
                <c:ptCount val="7"/>
                <c:pt idx="0">
                  <c:v>41</c:v>
                </c:pt>
                <c:pt idx="1">
                  <c:v>56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TP!$S$58:$S$64</c:f>
              <c:numCache>
                <c:formatCode>General</c:formatCode>
                <c:ptCount val="7"/>
                <c:pt idx="0">
                  <c:v>23</c:v>
                </c:pt>
                <c:pt idx="1">
                  <c:v>30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TP!$U$58:$U$64</c:f>
              <c:numCache>
                <c:formatCode>General</c:formatCode>
                <c:ptCount val="7"/>
                <c:pt idx="0">
                  <c:v>88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  <c:pt idx="4">
                  <c:v>14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TP!$W$57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TP!$W$58:$W$64</c:f>
              <c:numCache>
                <c:formatCode>General</c:formatCode>
                <c:ptCount val="7"/>
                <c:pt idx="0">
                  <c:v>83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  <c:pt idx="6">
                  <c:v>17</c:v>
                </c:pt>
              </c:numCache>
            </c:numRef>
          </c:val>
        </c:ser>
        <c:ser>
          <c:idx val="11"/>
          <c:order val="11"/>
          <c:tx>
            <c:strRef>
              <c:f>TP!$Y$57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TP!$A$58:$A$64</c:f>
              <c:numCache>
                <c:formatCode>m/d/yyyy</c:formatCode>
                <c:ptCount val="7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41129</c:v>
                </c:pt>
                <c:pt idx="5">
                  <c:v>41138</c:v>
                </c:pt>
                <c:pt idx="6">
                  <c:v>41141</c:v>
                </c:pt>
              </c:numCache>
            </c:numRef>
          </c:cat>
          <c:val>
            <c:numRef>
              <c:f>TP!$Y$58:$Y$64</c:f>
              <c:numCache>
                <c:formatCode>General</c:formatCode>
                <c:ptCount val="7"/>
                <c:pt idx="0">
                  <c:v>82</c:v>
                </c:pt>
                <c:pt idx="1">
                  <c:v>10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16</c:v>
                </c:pt>
              </c:numCache>
            </c:numRef>
          </c:val>
        </c:ser>
        <c:marker val="1"/>
        <c:axId val="101821824"/>
        <c:axId val="102704640"/>
      </c:lineChart>
      <c:dateAx>
        <c:axId val="101821824"/>
        <c:scaling>
          <c:orientation val="minMax"/>
          <c:max val="41141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2704640"/>
        <c:crosses val="autoZero"/>
        <c:auto val="1"/>
        <c:lblOffset val="100"/>
        <c:majorUnit val="4"/>
        <c:majorTimeUnit val="days"/>
      </c:dateAx>
      <c:valAx>
        <c:axId val="10270464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821824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3589233087342013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779"/>
          <c:w val="0.84193867909730269"/>
          <c:h val="0.70697661040905335"/>
        </c:manualLayout>
      </c:layout>
      <c:lineChart>
        <c:grouping val="standard"/>
        <c:ser>
          <c:idx val="0"/>
          <c:order val="0"/>
          <c:tx>
            <c:strRef>
              <c:f>TP!$Z$40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TP!$Z$41:$Z$53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2790656"/>
        <c:axId val="102792576"/>
      </c:lineChart>
      <c:dateAx>
        <c:axId val="10279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792576"/>
        <c:crosses val="autoZero"/>
        <c:auto val="1"/>
        <c:lblOffset val="100"/>
      </c:dateAx>
      <c:valAx>
        <c:axId val="102792576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2790656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781"/>
          <c:w val="0.84193867909730269"/>
          <c:h val="0.72917583357926685"/>
        </c:manualLayout>
      </c:layout>
      <c:lineChart>
        <c:grouping val="standard"/>
        <c:ser>
          <c:idx val="0"/>
          <c:order val="0"/>
          <c:tx>
            <c:strRef>
              <c:f>TP!$AA$40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2907264"/>
        <c:axId val="102921728"/>
      </c:lineChart>
      <c:dateAx>
        <c:axId val="10290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921728"/>
        <c:crosses val="autoZero"/>
        <c:auto val="1"/>
        <c:lblOffset val="100"/>
      </c:dateAx>
      <c:valAx>
        <c:axId val="102921728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2907264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2012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78956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TP!$B$40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TP!$B$41:$B$53</c:f>
              <c:numCache>
                <c:formatCode>General</c:formatCode>
                <c:ptCount val="13"/>
                <c:pt idx="0">
                  <c:v>392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270</c:v>
                </c:pt>
                <c:pt idx="5">
                  <c:v>35</c:v>
                </c:pt>
                <c:pt idx="6">
                  <c:v>270</c:v>
                </c:pt>
                <c:pt idx="7">
                  <c:v>74</c:v>
                </c:pt>
                <c:pt idx="8">
                  <c:v>94</c:v>
                </c:pt>
                <c:pt idx="9">
                  <c:v>139</c:v>
                </c:pt>
                <c:pt idx="10">
                  <c:v>26</c:v>
                </c:pt>
                <c:pt idx="11">
                  <c:v>950</c:v>
                </c:pt>
                <c:pt idx="12">
                  <c:v>1350</c:v>
                </c:pt>
              </c:numCache>
            </c:numRef>
          </c:val>
        </c:ser>
        <c:ser>
          <c:idx val="0"/>
          <c:order val="1"/>
          <c:tx>
            <c:strRef>
              <c:f>TP!$D$40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TP!$D$41:$D$53</c:f>
              <c:numCache>
                <c:formatCode>General</c:formatCode>
                <c:ptCount val="13"/>
                <c:pt idx="0">
                  <c:v>171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127</c:v>
                </c:pt>
                <c:pt idx="5">
                  <c:v>37</c:v>
                </c:pt>
                <c:pt idx="6">
                  <c:v>105</c:v>
                </c:pt>
                <c:pt idx="7">
                  <c:v>56</c:v>
                </c:pt>
                <c:pt idx="8">
                  <c:v>33</c:v>
                </c:pt>
                <c:pt idx="9">
                  <c:v>25</c:v>
                </c:pt>
                <c:pt idx="10">
                  <c:v>18</c:v>
                </c:pt>
                <c:pt idx="11">
                  <c:v>618</c:v>
                </c:pt>
                <c:pt idx="12">
                  <c:v>859</c:v>
                </c:pt>
              </c:numCache>
            </c:numRef>
          </c:val>
        </c:ser>
        <c:ser>
          <c:idx val="2"/>
          <c:order val="2"/>
          <c:tx>
            <c:strRef>
              <c:f>TP!$F$40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TP!$F$41:$F$53</c:f>
              <c:numCache>
                <c:formatCode>General</c:formatCode>
                <c:ptCount val="13"/>
                <c:pt idx="0">
                  <c:v>66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122</c:v>
                </c:pt>
                <c:pt idx="5">
                  <c:v>10</c:v>
                </c:pt>
                <c:pt idx="6">
                  <c:v>64</c:v>
                </c:pt>
                <c:pt idx="7">
                  <c:v>38</c:v>
                </c:pt>
                <c:pt idx="8">
                  <c:v>16</c:v>
                </c:pt>
                <c:pt idx="9">
                  <c:v>15</c:v>
                </c:pt>
                <c:pt idx="10">
                  <c:v>7</c:v>
                </c:pt>
                <c:pt idx="11">
                  <c:v>507</c:v>
                </c:pt>
                <c:pt idx="12">
                  <c:v>406</c:v>
                </c:pt>
              </c:numCache>
            </c:numRef>
          </c:val>
        </c:ser>
        <c:ser>
          <c:idx val="3"/>
          <c:order val="3"/>
          <c:tx>
            <c:strRef>
              <c:f>TP!$H$40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TP!$H$41:$H$53</c:f>
              <c:numCache>
                <c:formatCode>General</c:formatCode>
                <c:ptCount val="13"/>
                <c:pt idx="0">
                  <c:v>124</c:v>
                </c:pt>
                <c:pt idx="1">
                  <c:v>72</c:v>
                </c:pt>
                <c:pt idx="2">
                  <c:v>33</c:v>
                </c:pt>
                <c:pt idx="3">
                  <c:v>9</c:v>
                </c:pt>
                <c:pt idx="4">
                  <c:v>70</c:v>
                </c:pt>
                <c:pt idx="5">
                  <c:v>77</c:v>
                </c:pt>
                <c:pt idx="6">
                  <c:v>68</c:v>
                </c:pt>
                <c:pt idx="7">
                  <c:v>223</c:v>
                </c:pt>
                <c:pt idx="8">
                  <c:v>89</c:v>
                </c:pt>
                <c:pt idx="9">
                  <c:v>31</c:v>
                </c:pt>
                <c:pt idx="10">
                  <c:v>76</c:v>
                </c:pt>
                <c:pt idx="11">
                  <c:v>313</c:v>
                </c:pt>
                <c:pt idx="12">
                  <c:v>70</c:v>
                </c:pt>
              </c:numCache>
            </c:numRef>
          </c:val>
        </c:ser>
        <c:ser>
          <c:idx val="4"/>
          <c:order val="4"/>
          <c:tx>
            <c:strRef>
              <c:f>TP!$J$40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TP!$J$41:$J$53</c:f>
              <c:numCache>
                <c:formatCode>General</c:formatCode>
                <c:ptCount val="13"/>
                <c:pt idx="0">
                  <c:v>605</c:v>
                </c:pt>
                <c:pt idx="1">
                  <c:v>59</c:v>
                </c:pt>
                <c:pt idx="2">
                  <c:v>57</c:v>
                </c:pt>
                <c:pt idx="3">
                  <c:v>47</c:v>
                </c:pt>
                <c:pt idx="4">
                  <c:v>38</c:v>
                </c:pt>
                <c:pt idx="5">
                  <c:v>41</c:v>
                </c:pt>
                <c:pt idx="6">
                  <c:v>31</c:v>
                </c:pt>
                <c:pt idx="7">
                  <c:v>93</c:v>
                </c:pt>
                <c:pt idx="8">
                  <c:v>60</c:v>
                </c:pt>
                <c:pt idx="9">
                  <c:v>37</c:v>
                </c:pt>
                <c:pt idx="10">
                  <c:v>27</c:v>
                </c:pt>
                <c:pt idx="11">
                  <c:v>256</c:v>
                </c:pt>
                <c:pt idx="12">
                  <c:v>34</c:v>
                </c:pt>
              </c:numCache>
            </c:numRef>
          </c:val>
        </c:ser>
        <c:ser>
          <c:idx val="5"/>
          <c:order val="5"/>
          <c:tx>
            <c:strRef>
              <c:f>TP!$L$40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TP!$L$41:$L$53</c:f>
              <c:numCache>
                <c:formatCode>General</c:formatCode>
                <c:ptCount val="13"/>
                <c:pt idx="0">
                  <c:v>282</c:v>
                </c:pt>
                <c:pt idx="1">
                  <c:v>27</c:v>
                </c:pt>
                <c:pt idx="2">
                  <c:v>41</c:v>
                </c:pt>
                <c:pt idx="3">
                  <c:v>122</c:v>
                </c:pt>
                <c:pt idx="4">
                  <c:v>15</c:v>
                </c:pt>
                <c:pt idx="5">
                  <c:v>19</c:v>
                </c:pt>
                <c:pt idx="6">
                  <c:v>30</c:v>
                </c:pt>
                <c:pt idx="7">
                  <c:v>73</c:v>
                </c:pt>
                <c:pt idx="8">
                  <c:v>38</c:v>
                </c:pt>
                <c:pt idx="9">
                  <c:v>33</c:v>
                </c:pt>
                <c:pt idx="10">
                  <c:v>29</c:v>
                </c:pt>
                <c:pt idx="11">
                  <c:v>549</c:v>
                </c:pt>
                <c:pt idx="12">
                  <c:v>40</c:v>
                </c:pt>
              </c:numCache>
            </c:numRef>
          </c:val>
        </c:ser>
        <c:ser>
          <c:idx val="6"/>
          <c:order val="6"/>
          <c:tx>
            <c:strRef>
              <c:f>TP!$N$40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TP!$N$41:$N$53</c:f>
              <c:numCache>
                <c:formatCode>General</c:formatCode>
                <c:ptCount val="13"/>
                <c:pt idx="0">
                  <c:v>247</c:v>
                </c:pt>
                <c:pt idx="1">
                  <c:v>27</c:v>
                </c:pt>
                <c:pt idx="2">
                  <c:v>29</c:v>
                </c:pt>
                <c:pt idx="3">
                  <c:v>23</c:v>
                </c:pt>
                <c:pt idx="4">
                  <c:v>57</c:v>
                </c:pt>
                <c:pt idx="5">
                  <c:v>294</c:v>
                </c:pt>
                <c:pt idx="6">
                  <c:v>53</c:v>
                </c:pt>
                <c:pt idx="7">
                  <c:v>109</c:v>
                </c:pt>
                <c:pt idx="8">
                  <c:v>162</c:v>
                </c:pt>
                <c:pt idx="9">
                  <c:v>2</c:v>
                </c:pt>
                <c:pt idx="10">
                  <c:v>22</c:v>
                </c:pt>
                <c:pt idx="11">
                  <c:v>280</c:v>
                </c:pt>
                <c:pt idx="12">
                  <c:v>186</c:v>
                </c:pt>
              </c:numCache>
            </c:numRef>
          </c:val>
        </c:ser>
        <c:ser>
          <c:idx val="7"/>
          <c:order val="7"/>
          <c:tx>
            <c:strRef>
              <c:f>TP!$P$40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TP!$P$41:$P$53</c:f>
              <c:numCache>
                <c:formatCode>General</c:formatCode>
                <c:ptCount val="13"/>
                <c:pt idx="0">
                  <c:v>291</c:v>
                </c:pt>
                <c:pt idx="1">
                  <c:v>4</c:v>
                </c:pt>
                <c:pt idx="2">
                  <c:v>22</c:v>
                </c:pt>
                <c:pt idx="3">
                  <c:v>12</c:v>
                </c:pt>
                <c:pt idx="4">
                  <c:v>41</c:v>
                </c:pt>
                <c:pt idx="5">
                  <c:v>57</c:v>
                </c:pt>
                <c:pt idx="6">
                  <c:v>19</c:v>
                </c:pt>
                <c:pt idx="7">
                  <c:v>43</c:v>
                </c:pt>
                <c:pt idx="8">
                  <c:v>77</c:v>
                </c:pt>
                <c:pt idx="9">
                  <c:v>2</c:v>
                </c:pt>
                <c:pt idx="10">
                  <c:v>35</c:v>
                </c:pt>
                <c:pt idx="11">
                  <c:v>978</c:v>
                </c:pt>
                <c:pt idx="12">
                  <c:v>118</c:v>
                </c:pt>
              </c:numCache>
            </c:numRef>
          </c:val>
        </c:ser>
        <c:ser>
          <c:idx val="8"/>
          <c:order val="8"/>
          <c:tx>
            <c:strRef>
              <c:f>TP!$R$40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TP!$R$41:$R$53</c:f>
              <c:numCache>
                <c:formatCode>General</c:formatCode>
                <c:ptCount val="13"/>
                <c:pt idx="0">
                  <c:v>118</c:v>
                </c:pt>
                <c:pt idx="1">
                  <c:v>4</c:v>
                </c:pt>
                <c:pt idx="2">
                  <c:v>11</c:v>
                </c:pt>
                <c:pt idx="3">
                  <c:v>6</c:v>
                </c:pt>
                <c:pt idx="4">
                  <c:v>42</c:v>
                </c:pt>
                <c:pt idx="5">
                  <c:v>18</c:v>
                </c:pt>
                <c:pt idx="6">
                  <c:v>11</c:v>
                </c:pt>
                <c:pt idx="7">
                  <c:v>66</c:v>
                </c:pt>
                <c:pt idx="8">
                  <c:v>37</c:v>
                </c:pt>
                <c:pt idx="9">
                  <c:v>1</c:v>
                </c:pt>
                <c:pt idx="10">
                  <c:v>22</c:v>
                </c:pt>
                <c:pt idx="11">
                  <c:v>234</c:v>
                </c:pt>
                <c:pt idx="12">
                  <c:v>77</c:v>
                </c:pt>
              </c:numCache>
            </c:numRef>
          </c:val>
        </c:ser>
        <c:ser>
          <c:idx val="9"/>
          <c:order val="9"/>
          <c:tx>
            <c:strRef>
              <c:f>TP!$T$40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TP!$T$41:$T$53</c:f>
              <c:numCache>
                <c:formatCode>General</c:formatCode>
                <c:ptCount val="13"/>
                <c:pt idx="0">
                  <c:v>513</c:v>
                </c:pt>
                <c:pt idx="1">
                  <c:v>25</c:v>
                </c:pt>
                <c:pt idx="2">
                  <c:v>4</c:v>
                </c:pt>
                <c:pt idx="3">
                  <c:v>3</c:v>
                </c:pt>
                <c:pt idx="4">
                  <c:v>46</c:v>
                </c:pt>
                <c:pt idx="5">
                  <c:v>2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27</c:v>
                </c:pt>
                <c:pt idx="10">
                  <c:v>1</c:v>
                </c:pt>
                <c:pt idx="11">
                  <c:v>122</c:v>
                </c:pt>
                <c:pt idx="12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TP!$V$40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TP!$V$41:$V$53</c:f>
              <c:numCache>
                <c:formatCode>General</c:formatCode>
                <c:ptCount val="13"/>
                <c:pt idx="0">
                  <c:v>163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18</c:v>
                </c:pt>
                <c:pt idx="5">
                  <c:v>4</c:v>
                </c:pt>
                <c:pt idx="6">
                  <c:v>11</c:v>
                </c:pt>
                <c:pt idx="7">
                  <c:v>30</c:v>
                </c:pt>
                <c:pt idx="8">
                  <c:v>14</c:v>
                </c:pt>
                <c:pt idx="9">
                  <c:v>50</c:v>
                </c:pt>
                <c:pt idx="10">
                  <c:v>7</c:v>
                </c:pt>
                <c:pt idx="11">
                  <c:v>66</c:v>
                </c:pt>
                <c:pt idx="12">
                  <c:v>5</c:v>
                </c:pt>
              </c:numCache>
            </c:numRef>
          </c:val>
        </c:ser>
        <c:ser>
          <c:idx val="11"/>
          <c:order val="11"/>
          <c:tx>
            <c:strRef>
              <c:f>TP!$X$40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TP!$X$41:$X$53</c:f>
              <c:numCache>
                <c:formatCode>General</c:formatCode>
                <c:ptCount val="13"/>
                <c:pt idx="0">
                  <c:v>70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21</c:v>
                </c:pt>
                <c:pt idx="7">
                  <c:v>51</c:v>
                </c:pt>
                <c:pt idx="8">
                  <c:v>496</c:v>
                </c:pt>
                <c:pt idx="9">
                  <c:v>53</c:v>
                </c:pt>
                <c:pt idx="10">
                  <c:v>10</c:v>
                </c:pt>
                <c:pt idx="11">
                  <c:v>27</c:v>
                </c:pt>
                <c:pt idx="12">
                  <c:v>14</c:v>
                </c:pt>
              </c:numCache>
            </c:numRef>
          </c:val>
        </c:ser>
        <c:marker val="1"/>
        <c:axId val="101672832"/>
        <c:axId val="101679488"/>
      </c:lineChart>
      <c:dateAx>
        <c:axId val="10167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679488"/>
        <c:crosses val="autoZero"/>
        <c:auto val="1"/>
        <c:lblOffset val="100"/>
      </c:dateAx>
      <c:valAx>
        <c:axId val="10167948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1672832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779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TP!$C$40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TP!$C$41:$C$53</c:f>
              <c:numCache>
                <c:formatCode>General</c:formatCode>
                <c:ptCount val="13"/>
                <c:pt idx="0">
                  <c:v>52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3</c:v>
                </c:pt>
                <c:pt idx="6">
                  <c:v>37</c:v>
                </c:pt>
                <c:pt idx="7">
                  <c:v>14</c:v>
                </c:pt>
                <c:pt idx="8">
                  <c:v>7</c:v>
                </c:pt>
                <c:pt idx="9">
                  <c:v>15</c:v>
                </c:pt>
                <c:pt idx="10">
                  <c:v>4</c:v>
                </c:pt>
                <c:pt idx="11">
                  <c:v>119</c:v>
                </c:pt>
                <c:pt idx="12">
                  <c:v>60</c:v>
                </c:pt>
              </c:numCache>
            </c:numRef>
          </c:val>
        </c:ser>
        <c:ser>
          <c:idx val="0"/>
          <c:order val="1"/>
          <c:tx>
            <c:strRef>
              <c:f>TP!$E$40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TP!$E$41:$E$53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19</c:v>
                </c:pt>
                <c:pt idx="7">
                  <c:v>13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81</c:v>
                </c:pt>
                <c:pt idx="12">
                  <c:v>37</c:v>
                </c:pt>
              </c:numCache>
            </c:numRef>
          </c:val>
        </c:ser>
        <c:ser>
          <c:idx val="2"/>
          <c:order val="2"/>
          <c:tx>
            <c:strRef>
              <c:f>TP!$G$40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TP!$G$41:$G$53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85</c:v>
                </c:pt>
                <c:pt idx="12">
                  <c:v>23</c:v>
                </c:pt>
              </c:numCache>
            </c:numRef>
          </c:val>
        </c:ser>
        <c:ser>
          <c:idx val="3"/>
          <c:order val="3"/>
          <c:tx>
            <c:strRef>
              <c:f>TP!$I$40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TP!$I$41:$I$53</c:f>
              <c:numCache>
                <c:formatCode>General</c:formatCode>
                <c:ptCount val="13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18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33</c:v>
                </c:pt>
                <c:pt idx="12">
                  <c:v>6</c:v>
                </c:pt>
              </c:numCache>
            </c:numRef>
          </c:val>
        </c:ser>
        <c:ser>
          <c:idx val="4"/>
          <c:order val="4"/>
          <c:tx>
            <c:strRef>
              <c:f>TP!$K$40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TP!$K$41:$K$53</c:f>
              <c:numCache>
                <c:formatCode>General</c:formatCode>
                <c:ptCount val="13"/>
                <c:pt idx="0">
                  <c:v>67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21</c:v>
                </c:pt>
                <c:pt idx="12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TP!$M$40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TP!$M$41:$M$53</c:f>
              <c:numCache>
                <c:formatCode>General</c:formatCode>
                <c:ptCount val="13"/>
                <c:pt idx="0">
                  <c:v>31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76</c:v>
                </c:pt>
                <c:pt idx="12">
                  <c:v>5</c:v>
                </c:pt>
              </c:numCache>
            </c:numRef>
          </c:val>
        </c:ser>
        <c:ser>
          <c:idx val="6"/>
          <c:order val="6"/>
          <c:tx>
            <c:strRef>
              <c:f>TP!$O$40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TP!$O$41:$O$53</c:f>
              <c:numCache>
                <c:formatCode>General</c:formatCode>
                <c:ptCount val="13"/>
                <c:pt idx="0">
                  <c:v>16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27</c:v>
                </c:pt>
                <c:pt idx="12">
                  <c:v>14</c:v>
                </c:pt>
              </c:numCache>
            </c:numRef>
          </c:val>
        </c:ser>
        <c:ser>
          <c:idx val="7"/>
          <c:order val="7"/>
          <c:tx>
            <c:strRef>
              <c:f>TP!$Q$40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TP!$Q$41:$Q$53</c:f>
              <c:numCache>
                <c:formatCode>General</c:formatCode>
                <c:ptCount val="13"/>
                <c:pt idx="0">
                  <c:v>54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98</c:v>
                </c:pt>
                <c:pt idx="12">
                  <c:v>12</c:v>
                </c:pt>
              </c:numCache>
            </c:numRef>
          </c:val>
        </c:ser>
        <c:ser>
          <c:idx val="8"/>
          <c:order val="8"/>
          <c:tx>
            <c:strRef>
              <c:f>TP!$S$40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TP!$S$41:$S$53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29</c:v>
                </c:pt>
                <c:pt idx="12">
                  <c:v>4</c:v>
                </c:pt>
              </c:numCache>
            </c:numRef>
          </c:val>
        </c:ser>
        <c:ser>
          <c:idx val="9"/>
          <c:order val="9"/>
          <c:tx>
            <c:strRef>
              <c:f>TP!$U$40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TP!$U$41:$U$53</c:f>
              <c:numCache>
                <c:formatCode>General</c:formatCode>
                <c:ptCount val="13"/>
                <c:pt idx="0">
                  <c:v>76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TP!$W$40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TP!$W$41:$W$53</c:f>
              <c:numCache>
                <c:formatCode>General</c:formatCode>
                <c:ptCount val="13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TP!$Y$40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TP!$A$41:$A$53</c:f>
              <c:numCache>
                <c:formatCode>m/d/yyyy</c:formatCode>
                <c:ptCount val="13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41131</c:v>
                </c:pt>
                <c:pt idx="6">
                  <c:v>41137</c:v>
                </c:pt>
                <c:pt idx="7">
                  <c:v>41142</c:v>
                </c:pt>
                <c:pt idx="8">
                  <c:v>41148</c:v>
                </c:pt>
                <c:pt idx="9">
                  <c:v>41158</c:v>
                </c:pt>
                <c:pt idx="10">
                  <c:v>41165</c:v>
                </c:pt>
                <c:pt idx="11">
                  <c:v>41169</c:v>
                </c:pt>
                <c:pt idx="12">
                  <c:v>41180</c:v>
                </c:pt>
              </c:numCache>
            </c:numRef>
          </c:cat>
          <c:val>
            <c:numRef>
              <c:f>TP!$Y$41:$Y$53</c:f>
              <c:numCache>
                <c:formatCode>General</c:formatCode>
                <c:ptCount val="13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1737600"/>
        <c:axId val="101739904"/>
      </c:lineChart>
      <c:dateAx>
        <c:axId val="10173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739904"/>
        <c:crosses val="autoZero"/>
        <c:auto val="1"/>
        <c:lblOffset val="100"/>
      </c:dateAx>
      <c:valAx>
        <c:axId val="10173990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1737600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378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TP!$B$4:$B$36</c:f>
              <c:numCache>
                <c:formatCode>General</c:formatCode>
                <c:ptCount val="33"/>
                <c:pt idx="0">
                  <c:v>712</c:v>
                </c:pt>
                <c:pt idx="1">
                  <c:v>469</c:v>
                </c:pt>
                <c:pt idx="2">
                  <c:v>112</c:v>
                </c:pt>
                <c:pt idx="3">
                  <c:v>907</c:v>
                </c:pt>
                <c:pt idx="4">
                  <c:v>189</c:v>
                </c:pt>
                <c:pt idx="5">
                  <c:v>76</c:v>
                </c:pt>
                <c:pt idx="6">
                  <c:v>394</c:v>
                </c:pt>
                <c:pt idx="7">
                  <c:v>282</c:v>
                </c:pt>
                <c:pt idx="8">
                  <c:v>1970</c:v>
                </c:pt>
                <c:pt idx="9">
                  <c:v>1814</c:v>
                </c:pt>
                <c:pt idx="10">
                  <c:v>591</c:v>
                </c:pt>
                <c:pt idx="11">
                  <c:v>208</c:v>
                </c:pt>
                <c:pt idx="12">
                  <c:v>517</c:v>
                </c:pt>
                <c:pt idx="13">
                  <c:v>17</c:v>
                </c:pt>
                <c:pt idx="14">
                  <c:v>111</c:v>
                </c:pt>
                <c:pt idx="15">
                  <c:v>72</c:v>
                </c:pt>
                <c:pt idx="16">
                  <c:v>19</c:v>
                </c:pt>
                <c:pt idx="17">
                  <c:v>144</c:v>
                </c:pt>
                <c:pt idx="18">
                  <c:v>35</c:v>
                </c:pt>
                <c:pt idx="19">
                  <c:v>132</c:v>
                </c:pt>
                <c:pt idx="20">
                  <c:v>271</c:v>
                </c:pt>
                <c:pt idx="21">
                  <c:v>72</c:v>
                </c:pt>
                <c:pt idx="22">
                  <c:v>30</c:v>
                </c:pt>
                <c:pt idx="23">
                  <c:v>149</c:v>
                </c:pt>
                <c:pt idx="24">
                  <c:v>38</c:v>
                </c:pt>
                <c:pt idx="25">
                  <c:v>0</c:v>
                </c:pt>
                <c:pt idx="26">
                  <c:v>34</c:v>
                </c:pt>
                <c:pt idx="27">
                  <c:v>74</c:v>
                </c:pt>
                <c:pt idx="28">
                  <c:v>31</c:v>
                </c:pt>
                <c:pt idx="29">
                  <c:v>843</c:v>
                </c:pt>
                <c:pt idx="30">
                  <c:v>7</c:v>
                </c:pt>
                <c:pt idx="31">
                  <c:v>58</c:v>
                </c:pt>
                <c:pt idx="32">
                  <c:v>75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TP!$D$4:$D$36</c:f>
              <c:numCache>
                <c:formatCode>General</c:formatCode>
                <c:ptCount val="33"/>
                <c:pt idx="0">
                  <c:v>722</c:v>
                </c:pt>
                <c:pt idx="1">
                  <c:v>156</c:v>
                </c:pt>
                <c:pt idx="2">
                  <c:v>287</c:v>
                </c:pt>
                <c:pt idx="3">
                  <c:v>638</c:v>
                </c:pt>
                <c:pt idx="4">
                  <c:v>391</c:v>
                </c:pt>
                <c:pt idx="5">
                  <c:v>4</c:v>
                </c:pt>
                <c:pt idx="6">
                  <c:v>508</c:v>
                </c:pt>
                <c:pt idx="7">
                  <c:v>361</c:v>
                </c:pt>
                <c:pt idx="8">
                  <c:v>1293</c:v>
                </c:pt>
                <c:pt idx="9">
                  <c:v>1540</c:v>
                </c:pt>
                <c:pt idx="10">
                  <c:v>89</c:v>
                </c:pt>
                <c:pt idx="11">
                  <c:v>123</c:v>
                </c:pt>
                <c:pt idx="12">
                  <c:v>672</c:v>
                </c:pt>
                <c:pt idx="13">
                  <c:v>22</c:v>
                </c:pt>
                <c:pt idx="14">
                  <c:v>84</c:v>
                </c:pt>
                <c:pt idx="15">
                  <c:v>235</c:v>
                </c:pt>
                <c:pt idx="16">
                  <c:v>4</c:v>
                </c:pt>
                <c:pt idx="17">
                  <c:v>131</c:v>
                </c:pt>
                <c:pt idx="18">
                  <c:v>70</c:v>
                </c:pt>
                <c:pt idx="19">
                  <c:v>84</c:v>
                </c:pt>
                <c:pt idx="20">
                  <c:v>166</c:v>
                </c:pt>
                <c:pt idx="21">
                  <c:v>70</c:v>
                </c:pt>
                <c:pt idx="22">
                  <c:v>9</c:v>
                </c:pt>
                <c:pt idx="23">
                  <c:v>410</c:v>
                </c:pt>
                <c:pt idx="24">
                  <c:v>590</c:v>
                </c:pt>
                <c:pt idx="25">
                  <c:v>0</c:v>
                </c:pt>
                <c:pt idx="26">
                  <c:v>28</c:v>
                </c:pt>
                <c:pt idx="27">
                  <c:v>61</c:v>
                </c:pt>
                <c:pt idx="28">
                  <c:v>23</c:v>
                </c:pt>
                <c:pt idx="29">
                  <c:v>796</c:v>
                </c:pt>
                <c:pt idx="30">
                  <c:v>27</c:v>
                </c:pt>
                <c:pt idx="31">
                  <c:v>6</c:v>
                </c:pt>
                <c:pt idx="32">
                  <c:v>15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TP!$F$4:$F$36</c:f>
              <c:numCache>
                <c:formatCode>General</c:formatCode>
                <c:ptCount val="33"/>
                <c:pt idx="0">
                  <c:v>905</c:v>
                </c:pt>
                <c:pt idx="1">
                  <c:v>167</c:v>
                </c:pt>
                <c:pt idx="2">
                  <c:v>198</c:v>
                </c:pt>
                <c:pt idx="3">
                  <c:v>353</c:v>
                </c:pt>
                <c:pt idx="4">
                  <c:v>260</c:v>
                </c:pt>
                <c:pt idx="5">
                  <c:v>3</c:v>
                </c:pt>
                <c:pt idx="6">
                  <c:v>178</c:v>
                </c:pt>
                <c:pt idx="7">
                  <c:v>360</c:v>
                </c:pt>
                <c:pt idx="8">
                  <c:v>1178</c:v>
                </c:pt>
                <c:pt idx="9">
                  <c:v>1176</c:v>
                </c:pt>
                <c:pt idx="10">
                  <c:v>45</c:v>
                </c:pt>
                <c:pt idx="11">
                  <c:v>124</c:v>
                </c:pt>
                <c:pt idx="12">
                  <c:v>154</c:v>
                </c:pt>
                <c:pt idx="13">
                  <c:v>21</c:v>
                </c:pt>
                <c:pt idx="14">
                  <c:v>66</c:v>
                </c:pt>
                <c:pt idx="15">
                  <c:v>123</c:v>
                </c:pt>
                <c:pt idx="16">
                  <c:v>1</c:v>
                </c:pt>
                <c:pt idx="17">
                  <c:v>93</c:v>
                </c:pt>
                <c:pt idx="18">
                  <c:v>127</c:v>
                </c:pt>
                <c:pt idx="19">
                  <c:v>55</c:v>
                </c:pt>
                <c:pt idx="20">
                  <c:v>178</c:v>
                </c:pt>
                <c:pt idx="21">
                  <c:v>57</c:v>
                </c:pt>
                <c:pt idx="22">
                  <c:v>9</c:v>
                </c:pt>
                <c:pt idx="23">
                  <c:v>191</c:v>
                </c:pt>
                <c:pt idx="24">
                  <c:v>259</c:v>
                </c:pt>
                <c:pt idx="25">
                  <c:v>0</c:v>
                </c:pt>
                <c:pt idx="26">
                  <c:v>10</c:v>
                </c:pt>
                <c:pt idx="27">
                  <c:v>4</c:v>
                </c:pt>
                <c:pt idx="28">
                  <c:v>10</c:v>
                </c:pt>
                <c:pt idx="29">
                  <c:v>404</c:v>
                </c:pt>
                <c:pt idx="30">
                  <c:v>3</c:v>
                </c:pt>
                <c:pt idx="31">
                  <c:v>5</c:v>
                </c:pt>
                <c:pt idx="32">
                  <c:v>9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TP!$H$4:$H$36</c:f>
              <c:numCache>
                <c:formatCode>General</c:formatCode>
                <c:ptCount val="33"/>
                <c:pt idx="0">
                  <c:v>1315</c:v>
                </c:pt>
                <c:pt idx="1">
                  <c:v>2250</c:v>
                </c:pt>
                <c:pt idx="2">
                  <c:v>222</c:v>
                </c:pt>
                <c:pt idx="3">
                  <c:v>434</c:v>
                </c:pt>
                <c:pt idx="4">
                  <c:v>163</c:v>
                </c:pt>
                <c:pt idx="5">
                  <c:v>171</c:v>
                </c:pt>
                <c:pt idx="6">
                  <c:v>350</c:v>
                </c:pt>
                <c:pt idx="7">
                  <c:v>252</c:v>
                </c:pt>
                <c:pt idx="8">
                  <c:v>1821</c:v>
                </c:pt>
                <c:pt idx="9">
                  <c:v>1322</c:v>
                </c:pt>
                <c:pt idx="10">
                  <c:v>262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TP!$J$4:$J$36</c:f>
              <c:numCache>
                <c:formatCode>General</c:formatCode>
                <c:ptCount val="33"/>
                <c:pt idx="0">
                  <c:v>804</c:v>
                </c:pt>
                <c:pt idx="1">
                  <c:v>1012</c:v>
                </c:pt>
                <c:pt idx="2">
                  <c:v>476</c:v>
                </c:pt>
                <c:pt idx="3">
                  <c:v>118</c:v>
                </c:pt>
                <c:pt idx="4">
                  <c:v>193</c:v>
                </c:pt>
                <c:pt idx="5">
                  <c:v>43</c:v>
                </c:pt>
                <c:pt idx="6">
                  <c:v>201</c:v>
                </c:pt>
                <c:pt idx="7">
                  <c:v>344</c:v>
                </c:pt>
                <c:pt idx="8">
                  <c:v>1847</c:v>
                </c:pt>
                <c:pt idx="9">
                  <c:v>1276</c:v>
                </c:pt>
                <c:pt idx="10">
                  <c:v>137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TP!$L$4:$L$36</c:f>
              <c:numCache>
                <c:formatCode>General</c:formatCode>
                <c:ptCount val="33"/>
                <c:pt idx="0">
                  <c:v>768</c:v>
                </c:pt>
                <c:pt idx="1">
                  <c:v>544</c:v>
                </c:pt>
                <c:pt idx="2">
                  <c:v>423</c:v>
                </c:pt>
                <c:pt idx="3">
                  <c:v>121</c:v>
                </c:pt>
                <c:pt idx="4">
                  <c:v>181</c:v>
                </c:pt>
                <c:pt idx="5">
                  <c:v>8</c:v>
                </c:pt>
                <c:pt idx="6">
                  <c:v>105</c:v>
                </c:pt>
                <c:pt idx="7">
                  <c:v>298</c:v>
                </c:pt>
                <c:pt idx="8">
                  <c:v>1269</c:v>
                </c:pt>
                <c:pt idx="9">
                  <c:v>934</c:v>
                </c:pt>
                <c:pt idx="10">
                  <c:v>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103291520"/>
        <c:axId val="103314176"/>
      </c:lineChart>
      <c:dateAx>
        <c:axId val="10329152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314176"/>
        <c:crosses val="autoZero"/>
        <c:auto val="1"/>
        <c:lblOffset val="100"/>
      </c:dateAx>
      <c:valAx>
        <c:axId val="103314176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291520"/>
        <c:crosses val="autoZero"/>
        <c:crossBetween val="between"/>
        <c:majorUnit val="10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318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TP!$C$4:$C$36</c:f>
              <c:numCache>
                <c:formatCode>General</c:formatCode>
                <c:ptCount val="33"/>
                <c:pt idx="0">
                  <c:v>83</c:v>
                </c:pt>
                <c:pt idx="1">
                  <c:v>39</c:v>
                </c:pt>
                <c:pt idx="2">
                  <c:v>12</c:v>
                </c:pt>
                <c:pt idx="3">
                  <c:v>49</c:v>
                </c:pt>
                <c:pt idx="4">
                  <c:v>11</c:v>
                </c:pt>
                <c:pt idx="5">
                  <c:v>8</c:v>
                </c:pt>
                <c:pt idx="6">
                  <c:v>28</c:v>
                </c:pt>
                <c:pt idx="7">
                  <c:v>21</c:v>
                </c:pt>
                <c:pt idx="8">
                  <c:v>87</c:v>
                </c:pt>
                <c:pt idx="9">
                  <c:v>68</c:v>
                </c:pt>
                <c:pt idx="10">
                  <c:v>31</c:v>
                </c:pt>
                <c:pt idx="11">
                  <c:v>13</c:v>
                </c:pt>
                <c:pt idx="12">
                  <c:v>12</c:v>
                </c:pt>
                <c:pt idx="13">
                  <c:v>3</c:v>
                </c:pt>
                <c:pt idx="14">
                  <c:v>17</c:v>
                </c:pt>
                <c:pt idx="15">
                  <c:v>2</c:v>
                </c:pt>
                <c:pt idx="16">
                  <c:v>1</c:v>
                </c:pt>
                <c:pt idx="17">
                  <c:v>11</c:v>
                </c:pt>
                <c:pt idx="18">
                  <c:v>4</c:v>
                </c:pt>
                <c:pt idx="19">
                  <c:v>18</c:v>
                </c:pt>
                <c:pt idx="20">
                  <c:v>20</c:v>
                </c:pt>
                <c:pt idx="21">
                  <c:v>3</c:v>
                </c:pt>
                <c:pt idx="22">
                  <c:v>4</c:v>
                </c:pt>
                <c:pt idx="23">
                  <c:v>19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7</c:v>
                </c:pt>
                <c:pt idx="29">
                  <c:v>75</c:v>
                </c:pt>
                <c:pt idx="30">
                  <c:v>0</c:v>
                </c:pt>
                <c:pt idx="31">
                  <c:v>4</c:v>
                </c:pt>
                <c:pt idx="32">
                  <c:v>9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TP!$E$4:$E$36</c:f>
              <c:numCache>
                <c:formatCode>General</c:formatCode>
                <c:ptCount val="33"/>
                <c:pt idx="0">
                  <c:v>111</c:v>
                </c:pt>
                <c:pt idx="1">
                  <c:v>16</c:v>
                </c:pt>
                <c:pt idx="2">
                  <c:v>52</c:v>
                </c:pt>
                <c:pt idx="3">
                  <c:v>45</c:v>
                </c:pt>
                <c:pt idx="4">
                  <c:v>10</c:v>
                </c:pt>
                <c:pt idx="5">
                  <c:v>1</c:v>
                </c:pt>
                <c:pt idx="6">
                  <c:v>16</c:v>
                </c:pt>
                <c:pt idx="7">
                  <c:v>31</c:v>
                </c:pt>
                <c:pt idx="8">
                  <c:v>59</c:v>
                </c:pt>
                <c:pt idx="9">
                  <c:v>59</c:v>
                </c:pt>
                <c:pt idx="10">
                  <c:v>6</c:v>
                </c:pt>
                <c:pt idx="11">
                  <c:v>3</c:v>
                </c:pt>
                <c:pt idx="12">
                  <c:v>15</c:v>
                </c:pt>
                <c:pt idx="13">
                  <c:v>1</c:v>
                </c:pt>
                <c:pt idx="14">
                  <c:v>7</c:v>
                </c:pt>
                <c:pt idx="15">
                  <c:v>28</c:v>
                </c:pt>
                <c:pt idx="16">
                  <c:v>0</c:v>
                </c:pt>
                <c:pt idx="17">
                  <c:v>13</c:v>
                </c:pt>
                <c:pt idx="18">
                  <c:v>5</c:v>
                </c:pt>
                <c:pt idx="19">
                  <c:v>15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71</c:v>
                </c:pt>
                <c:pt idx="24">
                  <c:v>46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43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TP!$G$4:$G$36</c:f>
              <c:numCache>
                <c:formatCode>General</c:formatCode>
                <c:ptCount val="33"/>
                <c:pt idx="0">
                  <c:v>117</c:v>
                </c:pt>
                <c:pt idx="1">
                  <c:v>12</c:v>
                </c:pt>
                <c:pt idx="2">
                  <c:v>8</c:v>
                </c:pt>
                <c:pt idx="3">
                  <c:v>32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12</c:v>
                </c:pt>
                <c:pt idx="8">
                  <c:v>57</c:v>
                </c:pt>
                <c:pt idx="9">
                  <c:v>51</c:v>
                </c:pt>
                <c:pt idx="10">
                  <c:v>1</c:v>
                </c:pt>
                <c:pt idx="11">
                  <c:v>8</c:v>
                </c:pt>
                <c:pt idx="12">
                  <c:v>10</c:v>
                </c:pt>
                <c:pt idx="13">
                  <c:v>1</c:v>
                </c:pt>
                <c:pt idx="14">
                  <c:v>10</c:v>
                </c:pt>
                <c:pt idx="15">
                  <c:v>21</c:v>
                </c:pt>
                <c:pt idx="16">
                  <c:v>0</c:v>
                </c:pt>
                <c:pt idx="17">
                  <c:v>11</c:v>
                </c:pt>
                <c:pt idx="18">
                  <c:v>23</c:v>
                </c:pt>
                <c:pt idx="19">
                  <c:v>7</c:v>
                </c:pt>
                <c:pt idx="20">
                  <c:v>12</c:v>
                </c:pt>
                <c:pt idx="21">
                  <c:v>4</c:v>
                </c:pt>
                <c:pt idx="22">
                  <c:v>1</c:v>
                </c:pt>
                <c:pt idx="23">
                  <c:v>23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TP!$I$4:$I$36</c:f>
              <c:numCache>
                <c:formatCode>General</c:formatCode>
                <c:ptCount val="33"/>
                <c:pt idx="0">
                  <c:v>77</c:v>
                </c:pt>
                <c:pt idx="1">
                  <c:v>18</c:v>
                </c:pt>
                <c:pt idx="2">
                  <c:v>32</c:v>
                </c:pt>
                <c:pt idx="3">
                  <c:v>29</c:v>
                </c:pt>
                <c:pt idx="4">
                  <c:v>15</c:v>
                </c:pt>
                <c:pt idx="5">
                  <c:v>24</c:v>
                </c:pt>
                <c:pt idx="6">
                  <c:v>12</c:v>
                </c:pt>
                <c:pt idx="7">
                  <c:v>11</c:v>
                </c:pt>
                <c:pt idx="8">
                  <c:v>75</c:v>
                </c:pt>
                <c:pt idx="9">
                  <c:v>60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TP!$K$4:$K$36</c:f>
              <c:numCache>
                <c:formatCode>General</c:formatCode>
                <c:ptCount val="33"/>
                <c:pt idx="0">
                  <c:v>46</c:v>
                </c:pt>
                <c:pt idx="1">
                  <c:v>9</c:v>
                </c:pt>
                <c:pt idx="2">
                  <c:v>89</c:v>
                </c:pt>
                <c:pt idx="3">
                  <c:v>5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20</c:v>
                </c:pt>
                <c:pt idx="8">
                  <c:v>70</c:v>
                </c:pt>
                <c:pt idx="9">
                  <c:v>38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TP!$A$4:$A$36</c:f>
              <c:numCache>
                <c:formatCode>m/d/yyyy</c:formatCode>
                <c:ptCount val="33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41127</c:v>
                </c:pt>
                <c:pt idx="5">
                  <c:v>41134</c:v>
                </c:pt>
                <c:pt idx="6">
                  <c:v>41143</c:v>
                </c:pt>
                <c:pt idx="7">
                  <c:v>41158</c:v>
                </c:pt>
                <c:pt idx="8">
                  <c:v>41164</c:v>
                </c:pt>
                <c:pt idx="9">
                  <c:v>41171</c:v>
                </c:pt>
                <c:pt idx="10">
                  <c:v>41176</c:v>
                </c:pt>
                <c:pt idx="11">
                  <c:v>41092</c:v>
                </c:pt>
                <c:pt idx="12">
                  <c:v>41102</c:v>
                </c:pt>
                <c:pt idx="13">
                  <c:v>41110</c:v>
                </c:pt>
                <c:pt idx="14">
                  <c:v>41116</c:v>
                </c:pt>
                <c:pt idx="15">
                  <c:v>41127</c:v>
                </c:pt>
                <c:pt idx="16">
                  <c:v>41134</c:v>
                </c:pt>
                <c:pt idx="17">
                  <c:v>41143</c:v>
                </c:pt>
                <c:pt idx="18">
                  <c:v>41158</c:v>
                </c:pt>
                <c:pt idx="19">
                  <c:v>41164</c:v>
                </c:pt>
                <c:pt idx="20">
                  <c:v>41171</c:v>
                </c:pt>
                <c:pt idx="21">
                  <c:v>41176</c:v>
                </c:pt>
                <c:pt idx="22">
                  <c:v>41092</c:v>
                </c:pt>
                <c:pt idx="23">
                  <c:v>41102</c:v>
                </c:pt>
                <c:pt idx="24">
                  <c:v>41110</c:v>
                </c:pt>
                <c:pt idx="25">
                  <c:v>41116</c:v>
                </c:pt>
                <c:pt idx="26">
                  <c:v>41127</c:v>
                </c:pt>
                <c:pt idx="27">
                  <c:v>41134</c:v>
                </c:pt>
                <c:pt idx="28">
                  <c:v>41143</c:v>
                </c:pt>
                <c:pt idx="29">
                  <c:v>41158</c:v>
                </c:pt>
                <c:pt idx="30">
                  <c:v>41164</c:v>
                </c:pt>
                <c:pt idx="31">
                  <c:v>41171</c:v>
                </c:pt>
                <c:pt idx="32">
                  <c:v>41176</c:v>
                </c:pt>
              </c:numCache>
            </c:numRef>
          </c:cat>
          <c:val>
            <c:numRef>
              <c:f>TP!$M$4:$M$36</c:f>
              <c:numCache>
                <c:formatCode>General</c:formatCode>
                <c:ptCount val="33"/>
                <c:pt idx="0">
                  <c:v>43</c:v>
                </c:pt>
                <c:pt idx="1">
                  <c:v>0</c:v>
                </c:pt>
                <c:pt idx="2">
                  <c:v>46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  <c:pt idx="7">
                  <c:v>5</c:v>
                </c:pt>
                <c:pt idx="8">
                  <c:v>37</c:v>
                </c:pt>
                <c:pt idx="9">
                  <c:v>52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103383424"/>
        <c:axId val="103385344"/>
      </c:lineChart>
      <c:dateAx>
        <c:axId val="10338342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385344"/>
        <c:crosses val="autoZero"/>
        <c:auto val="1"/>
        <c:lblOffset val="100"/>
      </c:dateAx>
      <c:valAx>
        <c:axId val="10338534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383424"/>
        <c:crosses val="autoZero"/>
        <c:crossBetween val="between"/>
        <c:majorUnit val="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 144)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4791997685864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TP!$I$386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TP!$I$387:$I$412</c:f>
              <c:numCache>
                <c:formatCode>General</c:formatCode>
                <c:ptCount val="26"/>
                <c:pt idx="0">
                  <c:v>3</c:v>
                </c:pt>
                <c:pt idx="1">
                  <c:v>11</c:v>
                </c:pt>
                <c:pt idx="2">
                  <c:v>82</c:v>
                </c:pt>
                <c:pt idx="3">
                  <c:v>49</c:v>
                </c:pt>
                <c:pt idx="4">
                  <c:v>32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26</c:v>
                </c:pt>
                <c:pt idx="14">
                  <c:v>25</c:v>
                </c:pt>
                <c:pt idx="15">
                  <c:v>167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118</c:v>
                </c:pt>
                <c:pt idx="20">
                  <c:v>32</c:v>
                </c:pt>
                <c:pt idx="21">
                  <c:v>91</c:v>
                </c:pt>
                <c:pt idx="22">
                  <c:v>4</c:v>
                </c:pt>
                <c:pt idx="23">
                  <c:v>12</c:v>
                </c:pt>
                <c:pt idx="24">
                  <c:v>6</c:v>
                </c:pt>
                <c:pt idx="25">
                  <c:v>27</c:v>
                </c:pt>
              </c:numCache>
            </c:numRef>
          </c:val>
        </c:ser>
        <c:ser>
          <c:idx val="1"/>
          <c:order val="1"/>
          <c:tx>
            <c:strRef>
              <c:f>TP!$K$386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TP!$K$387:$K$412</c:f>
              <c:numCache>
                <c:formatCode>General</c:formatCode>
                <c:ptCount val="26"/>
                <c:pt idx="0">
                  <c:v>71</c:v>
                </c:pt>
                <c:pt idx="1">
                  <c:v>27</c:v>
                </c:pt>
                <c:pt idx="2">
                  <c:v>7</c:v>
                </c:pt>
                <c:pt idx="3">
                  <c:v>10</c:v>
                </c:pt>
                <c:pt idx="4">
                  <c:v>20</c:v>
                </c:pt>
                <c:pt idx="5">
                  <c:v>27</c:v>
                </c:pt>
                <c:pt idx="6">
                  <c:v>50</c:v>
                </c:pt>
                <c:pt idx="7">
                  <c:v>226</c:v>
                </c:pt>
                <c:pt idx="8">
                  <c:v>74</c:v>
                </c:pt>
                <c:pt idx="9">
                  <c:v>51</c:v>
                </c:pt>
                <c:pt idx="10">
                  <c:v>140</c:v>
                </c:pt>
                <c:pt idx="11">
                  <c:v>70</c:v>
                </c:pt>
                <c:pt idx="12">
                  <c:v>65</c:v>
                </c:pt>
                <c:pt idx="13">
                  <c:v>69</c:v>
                </c:pt>
                <c:pt idx="14">
                  <c:v>53</c:v>
                </c:pt>
                <c:pt idx="15">
                  <c:v>18</c:v>
                </c:pt>
                <c:pt idx="16">
                  <c:v>12</c:v>
                </c:pt>
                <c:pt idx="17">
                  <c:v>0</c:v>
                </c:pt>
                <c:pt idx="18">
                  <c:v>4</c:v>
                </c:pt>
                <c:pt idx="19">
                  <c:v>38</c:v>
                </c:pt>
                <c:pt idx="20">
                  <c:v>13</c:v>
                </c:pt>
                <c:pt idx="21">
                  <c:v>30</c:v>
                </c:pt>
                <c:pt idx="22">
                  <c:v>22</c:v>
                </c:pt>
                <c:pt idx="23">
                  <c:v>20</c:v>
                </c:pt>
                <c:pt idx="24">
                  <c:v>30</c:v>
                </c:pt>
                <c:pt idx="25">
                  <c:v>14</c:v>
                </c:pt>
              </c:numCache>
            </c:numRef>
          </c:val>
        </c:ser>
        <c:ser>
          <c:idx val="2"/>
          <c:order val="2"/>
          <c:tx>
            <c:strRef>
              <c:f>TP!$M$386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TP!$M$387:$M$412</c:f>
              <c:numCache>
                <c:formatCode>General</c:formatCode>
                <c:ptCount val="26"/>
                <c:pt idx="0">
                  <c:v>90</c:v>
                </c:pt>
                <c:pt idx="1">
                  <c:v>24</c:v>
                </c:pt>
                <c:pt idx="2">
                  <c:v>52</c:v>
                </c:pt>
                <c:pt idx="3">
                  <c:v>30</c:v>
                </c:pt>
                <c:pt idx="4">
                  <c:v>34</c:v>
                </c:pt>
                <c:pt idx="5">
                  <c:v>31</c:v>
                </c:pt>
                <c:pt idx="6">
                  <c:v>61</c:v>
                </c:pt>
                <c:pt idx="7">
                  <c:v>4</c:v>
                </c:pt>
                <c:pt idx="8">
                  <c:v>98</c:v>
                </c:pt>
                <c:pt idx="9">
                  <c:v>238</c:v>
                </c:pt>
                <c:pt idx="10">
                  <c:v>164</c:v>
                </c:pt>
                <c:pt idx="11">
                  <c:v>113</c:v>
                </c:pt>
                <c:pt idx="12">
                  <c:v>76</c:v>
                </c:pt>
                <c:pt idx="13">
                  <c:v>36</c:v>
                </c:pt>
                <c:pt idx="14">
                  <c:v>100</c:v>
                </c:pt>
                <c:pt idx="15">
                  <c:v>9</c:v>
                </c:pt>
                <c:pt idx="16">
                  <c:v>29</c:v>
                </c:pt>
                <c:pt idx="17">
                  <c:v>16</c:v>
                </c:pt>
                <c:pt idx="18">
                  <c:v>20</c:v>
                </c:pt>
                <c:pt idx="19">
                  <c:v>67</c:v>
                </c:pt>
                <c:pt idx="20">
                  <c:v>65</c:v>
                </c:pt>
                <c:pt idx="21">
                  <c:v>2</c:v>
                </c:pt>
                <c:pt idx="22">
                  <c:v>57</c:v>
                </c:pt>
                <c:pt idx="23">
                  <c:v>82</c:v>
                </c:pt>
                <c:pt idx="24">
                  <c:v>132</c:v>
                </c:pt>
                <c:pt idx="25">
                  <c:v>152</c:v>
                </c:pt>
              </c:numCache>
            </c:numRef>
          </c:val>
        </c:ser>
        <c:ser>
          <c:idx val="3"/>
          <c:order val="3"/>
          <c:tx>
            <c:strRef>
              <c:f>TP!$O$386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TP!$A$387:$A$412</c:f>
              <c:numCache>
                <c:formatCode>m/d/yyyy</c:formatCode>
                <c:ptCount val="26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41122</c:v>
                </c:pt>
                <c:pt idx="10">
                  <c:v>41128</c:v>
                </c:pt>
                <c:pt idx="11">
                  <c:v>41130</c:v>
                </c:pt>
                <c:pt idx="12">
                  <c:v>41134</c:v>
                </c:pt>
                <c:pt idx="13">
                  <c:v>41137</c:v>
                </c:pt>
                <c:pt idx="14">
                  <c:v>41144</c:v>
                </c:pt>
                <c:pt idx="15">
                  <c:v>41145</c:v>
                </c:pt>
                <c:pt idx="16">
                  <c:v>41149</c:v>
                </c:pt>
                <c:pt idx="17">
                  <c:v>41151</c:v>
                </c:pt>
                <c:pt idx="18">
                  <c:v>41156</c:v>
                </c:pt>
                <c:pt idx="19">
                  <c:v>41157</c:v>
                </c:pt>
                <c:pt idx="20">
                  <c:v>41162</c:v>
                </c:pt>
                <c:pt idx="21">
                  <c:v>41163</c:v>
                </c:pt>
                <c:pt idx="22">
                  <c:v>41170</c:v>
                </c:pt>
                <c:pt idx="23">
                  <c:v>41173</c:v>
                </c:pt>
                <c:pt idx="24">
                  <c:v>41176</c:v>
                </c:pt>
                <c:pt idx="25">
                  <c:v>41178</c:v>
                </c:pt>
              </c:numCache>
            </c:numRef>
          </c:cat>
          <c:val>
            <c:numRef>
              <c:f>TP!$O$387:$O$412</c:f>
              <c:numCache>
                <c:formatCode>General</c:formatCode>
                <c:ptCount val="26"/>
                <c:pt idx="0">
                  <c:v>84</c:v>
                </c:pt>
                <c:pt idx="1">
                  <c:v>24</c:v>
                </c:pt>
                <c:pt idx="2">
                  <c:v>7</c:v>
                </c:pt>
                <c:pt idx="3">
                  <c:v>4</c:v>
                </c:pt>
                <c:pt idx="4">
                  <c:v>24</c:v>
                </c:pt>
                <c:pt idx="5">
                  <c:v>21</c:v>
                </c:pt>
                <c:pt idx="6">
                  <c:v>61</c:v>
                </c:pt>
                <c:pt idx="7">
                  <c:v>41</c:v>
                </c:pt>
                <c:pt idx="8">
                  <c:v>16</c:v>
                </c:pt>
                <c:pt idx="9">
                  <c:v>12</c:v>
                </c:pt>
                <c:pt idx="10">
                  <c:v>90</c:v>
                </c:pt>
                <c:pt idx="11">
                  <c:v>35</c:v>
                </c:pt>
                <c:pt idx="12">
                  <c:v>66</c:v>
                </c:pt>
                <c:pt idx="13">
                  <c:v>25</c:v>
                </c:pt>
                <c:pt idx="14">
                  <c:v>95</c:v>
                </c:pt>
                <c:pt idx="15">
                  <c:v>68</c:v>
                </c:pt>
                <c:pt idx="16">
                  <c:v>21</c:v>
                </c:pt>
                <c:pt idx="17">
                  <c:v>71</c:v>
                </c:pt>
                <c:pt idx="18">
                  <c:v>50</c:v>
                </c:pt>
                <c:pt idx="19">
                  <c:v>4</c:v>
                </c:pt>
                <c:pt idx="20">
                  <c:v>28</c:v>
                </c:pt>
                <c:pt idx="21">
                  <c:v>34</c:v>
                </c:pt>
                <c:pt idx="22">
                  <c:v>12</c:v>
                </c:pt>
                <c:pt idx="23">
                  <c:v>27</c:v>
                </c:pt>
                <c:pt idx="24">
                  <c:v>101</c:v>
                </c:pt>
                <c:pt idx="25">
                  <c:v>46</c:v>
                </c:pt>
              </c:numCache>
            </c:numRef>
          </c:val>
        </c:ser>
        <c:marker val="1"/>
        <c:axId val="95663616"/>
        <c:axId val="95665536"/>
      </c:lineChart>
      <c:dateAx>
        <c:axId val="956636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665536"/>
        <c:crosses val="autoZero"/>
        <c:auto val="1"/>
        <c:lblOffset val="100"/>
      </c:dateAx>
      <c:valAx>
        <c:axId val="9566553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663616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03408000"/>
        <c:axId val="103409536"/>
      </c:barChart>
      <c:catAx>
        <c:axId val="103408000"/>
        <c:scaling>
          <c:orientation val="minMax"/>
        </c:scaling>
        <c:axPos val="b"/>
        <c:tickLblPos val="nextTo"/>
        <c:crossAx val="103409536"/>
        <c:crosses val="autoZero"/>
        <c:auto val="1"/>
        <c:lblAlgn val="ctr"/>
        <c:lblOffset val="100"/>
      </c:catAx>
      <c:valAx>
        <c:axId val="103409536"/>
        <c:scaling>
          <c:orientation val="minMax"/>
        </c:scaling>
        <c:axPos val="l"/>
        <c:majorGridlines/>
        <c:tickLblPos val="nextTo"/>
        <c:crossAx val="103408000"/>
        <c:crosses val="autoZero"/>
        <c:crossBetween val="between"/>
      </c:valAx>
    </c:plotArea>
    <c:legend>
      <c:legendPos val="r"/>
    </c:legend>
    <c:plotVisOnly val="1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30961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59"/>
          <c:w val="0.85539547451776365"/>
          <c:h val="0.73710383245674493"/>
        </c:manualLayout>
      </c:layout>
      <c:lineChart>
        <c:grouping val="standard"/>
        <c:ser>
          <c:idx val="0"/>
          <c:order val="0"/>
          <c:tx>
            <c:strRef>
              <c:f>AV!$C$381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AV!$A$382:$A$408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</c:numCache>
            </c:numRef>
          </c:cat>
          <c:val>
            <c:numRef>
              <c:f>AV!$C$382:$C$408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AV!$D$381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AV!$A$382:$A$408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</c:numCache>
            </c:numRef>
          </c:cat>
          <c:val>
            <c:numRef>
              <c:f>AV!$D$382:$D$408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AV!$E$381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AV!$A$382:$A$408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</c:numCache>
            </c:numRef>
          </c:cat>
          <c:val>
            <c:numRef>
              <c:f>AV!$E$382:$E$408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AV!$F$381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AV!$A$382:$A$408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</c:numCache>
            </c:numRef>
          </c:cat>
          <c:val>
            <c:numRef>
              <c:f>AV!$F$382:$F$408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555840"/>
        <c:axId val="103558144"/>
      </c:lineChart>
      <c:dateAx>
        <c:axId val="10355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558144"/>
        <c:crosses val="autoZero"/>
        <c:auto val="1"/>
        <c:lblOffset val="100"/>
      </c:dateAx>
      <c:valAx>
        <c:axId val="10355814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555840"/>
        <c:crosses val="autoZero"/>
        <c:crossBetween val="between"/>
        <c:majorUnit val="1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666"/>
          <c:y val="4.03622239458303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53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AV!$B$381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AV!$A$382:$A$408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</c:numCache>
            </c:numRef>
          </c:cat>
          <c:val>
            <c:numRef>
              <c:f>AV!$B$382:$B$408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AV!$G$381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AV!$A$382:$A$408</c:f>
              <c:numCache>
                <c:formatCode>m/d/yyyy</c:formatCode>
                <c:ptCount val="27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</c:numCache>
            </c:numRef>
          </c:cat>
          <c:val>
            <c:numRef>
              <c:f>AV!$G$382:$G$408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529856"/>
        <c:axId val="103536512"/>
      </c:lineChart>
      <c:dateAx>
        <c:axId val="10352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536512"/>
        <c:crosses val="autoZero"/>
        <c:auto val="1"/>
        <c:lblOffset val="100"/>
      </c:dateAx>
      <c:valAx>
        <c:axId val="1035365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529856"/>
        <c:crosses val="autoZero"/>
        <c:crossBetween val="between"/>
        <c:majorUnit val="5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4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AV!$C$359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AV!$A$360:$A$374</c:f>
              <c:numCache>
                <c:formatCode>m/d/yyyy</c:formatCode>
                <c:ptCount val="1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</c:numCache>
            </c:numRef>
          </c:cat>
          <c:val>
            <c:numRef>
              <c:f>AV!$C$360:$C$374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2528512"/>
        <c:axId val="102547456"/>
      </c:lineChart>
      <c:dateAx>
        <c:axId val="10252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547456"/>
        <c:crosses val="autoZero"/>
        <c:auto val="1"/>
        <c:lblOffset val="100"/>
      </c:dateAx>
      <c:valAx>
        <c:axId val="10254745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2528512"/>
        <c:crosses val="autoZero"/>
        <c:crossBetween val="between"/>
        <c:majorUnit val="1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320560375133749"/>
          <c:y val="2.018111197291376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AV!$B$359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AV!$A$360:$A$374</c:f>
              <c:numCache>
                <c:formatCode>m/d/yyyy</c:formatCode>
                <c:ptCount val="1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</c:numCache>
            </c:numRef>
          </c:cat>
          <c:val>
            <c:numRef>
              <c:f>AV!$B$360:$B$374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AV!$D$359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AV!$A$360:$A$374</c:f>
              <c:numCache>
                <c:formatCode>m/d/yyyy</c:formatCode>
                <c:ptCount val="1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</c:numCache>
            </c:numRef>
          </c:cat>
          <c:val>
            <c:numRef>
              <c:f>AV!$D$360:$D$374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AV!$E$359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AV!$A$360:$A$374</c:f>
              <c:numCache>
                <c:formatCode>m/d/yyyy</c:formatCode>
                <c:ptCount val="1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</c:numCache>
            </c:numRef>
          </c:cat>
          <c:val>
            <c:numRef>
              <c:f>AV!$E$360:$E$374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3883904"/>
        <c:axId val="103886208"/>
      </c:lineChart>
      <c:dateAx>
        <c:axId val="10388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886208"/>
        <c:crosses val="autoZero"/>
        <c:auto val="1"/>
        <c:lblOffset val="100"/>
      </c:dateAx>
      <c:valAx>
        <c:axId val="1038862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883904"/>
        <c:crosses val="autoZero"/>
        <c:crossBetween val="between"/>
        <c:majorUnit val="5"/>
      </c:valAx>
    </c:plotArea>
    <c:plotVisOnly val="1"/>
  </c:chart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0976049896011532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AV!$F$326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AV!$A$327:$A$355</c:f>
              <c:numCache>
                <c:formatCode>m/d/yyyy</c:formatCode>
                <c:ptCount val="2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41163</c:v>
                </c:pt>
                <c:pt idx="23">
                  <c:v>41164</c:v>
                </c:pt>
                <c:pt idx="24">
                  <c:v>41166</c:v>
                </c:pt>
                <c:pt idx="25">
                  <c:v>41169</c:v>
                </c:pt>
                <c:pt idx="26">
                  <c:v>41172</c:v>
                </c:pt>
                <c:pt idx="27">
                  <c:v>41179</c:v>
                </c:pt>
                <c:pt idx="28">
                  <c:v>41180</c:v>
                </c:pt>
              </c:numCache>
            </c:numRef>
          </c:cat>
          <c:val>
            <c:numRef>
              <c:f>AV!$F$327:$F$355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03939456"/>
        <c:axId val="102569472"/>
      </c:lineChart>
      <c:dateAx>
        <c:axId val="10393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569472"/>
        <c:crosses val="autoZero"/>
        <c:auto val="1"/>
        <c:lblOffset val="100"/>
      </c:dateAx>
      <c:valAx>
        <c:axId val="10256947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939456"/>
        <c:crosses val="autoZero"/>
        <c:crossBetween val="between"/>
        <c:majorUnit val="1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7688"/>
          <c:y val="2.0181111972914362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AV!$B$326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AV!$A$327:$A$355</c:f>
              <c:numCache>
                <c:formatCode>m/d/yyyy</c:formatCode>
                <c:ptCount val="2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41163</c:v>
                </c:pt>
                <c:pt idx="23">
                  <c:v>41164</c:v>
                </c:pt>
                <c:pt idx="24">
                  <c:v>41166</c:v>
                </c:pt>
                <c:pt idx="25">
                  <c:v>41169</c:v>
                </c:pt>
                <c:pt idx="26">
                  <c:v>41172</c:v>
                </c:pt>
                <c:pt idx="27">
                  <c:v>41179</c:v>
                </c:pt>
                <c:pt idx="28">
                  <c:v>41180</c:v>
                </c:pt>
              </c:numCache>
            </c:numRef>
          </c:cat>
          <c:val>
            <c:numRef>
              <c:f>AV!$B$327:$B$355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AV!$C$326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AV!$A$327:$A$355</c:f>
              <c:numCache>
                <c:formatCode>m/d/yyyy</c:formatCode>
                <c:ptCount val="2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41163</c:v>
                </c:pt>
                <c:pt idx="23">
                  <c:v>41164</c:v>
                </c:pt>
                <c:pt idx="24">
                  <c:v>41166</c:v>
                </c:pt>
                <c:pt idx="25">
                  <c:v>41169</c:v>
                </c:pt>
                <c:pt idx="26">
                  <c:v>41172</c:v>
                </c:pt>
                <c:pt idx="27">
                  <c:v>41179</c:v>
                </c:pt>
                <c:pt idx="28">
                  <c:v>41180</c:v>
                </c:pt>
              </c:numCache>
            </c:numRef>
          </c:cat>
          <c:val>
            <c:numRef>
              <c:f>AV!$C$327:$C$355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AV!$D$326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AV!$A$327:$A$355</c:f>
              <c:numCache>
                <c:formatCode>m/d/yyyy</c:formatCode>
                <c:ptCount val="2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41163</c:v>
                </c:pt>
                <c:pt idx="23">
                  <c:v>41164</c:v>
                </c:pt>
                <c:pt idx="24">
                  <c:v>41166</c:v>
                </c:pt>
                <c:pt idx="25">
                  <c:v>41169</c:v>
                </c:pt>
                <c:pt idx="26">
                  <c:v>41172</c:v>
                </c:pt>
                <c:pt idx="27">
                  <c:v>41179</c:v>
                </c:pt>
                <c:pt idx="28">
                  <c:v>41180</c:v>
                </c:pt>
              </c:numCache>
            </c:numRef>
          </c:cat>
          <c:val>
            <c:numRef>
              <c:f>AV!$D$327:$D$355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AV!$E$326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AV!$A$327:$A$355</c:f>
              <c:numCache>
                <c:formatCode>m/d/yyyy</c:formatCode>
                <c:ptCount val="2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41163</c:v>
                </c:pt>
                <c:pt idx="23">
                  <c:v>41164</c:v>
                </c:pt>
                <c:pt idx="24">
                  <c:v>41166</c:v>
                </c:pt>
                <c:pt idx="25">
                  <c:v>41169</c:v>
                </c:pt>
                <c:pt idx="26">
                  <c:v>41172</c:v>
                </c:pt>
                <c:pt idx="27">
                  <c:v>41179</c:v>
                </c:pt>
                <c:pt idx="28">
                  <c:v>41180</c:v>
                </c:pt>
              </c:numCache>
            </c:numRef>
          </c:cat>
          <c:val>
            <c:numRef>
              <c:f>AV!$E$327:$E$355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03959936"/>
        <c:axId val="103982976"/>
      </c:lineChart>
      <c:dateAx>
        <c:axId val="10395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982976"/>
        <c:crosses val="autoZero"/>
        <c:auto val="1"/>
        <c:lblOffset val="100"/>
      </c:dateAx>
      <c:valAx>
        <c:axId val="1039829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959936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4026"/>
          <c:y val="2.018111197291439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AV!$B$295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AV!$A$296:$A$322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</c:numCache>
            </c:numRef>
          </c:cat>
          <c:val>
            <c:numRef>
              <c:f>AV!$B$296:$B$322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AV!$C$295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AV!$A$296:$A$322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</c:numCache>
            </c:numRef>
          </c:cat>
          <c:val>
            <c:numRef>
              <c:f>AV!$C$296:$C$322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AV!$D$295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AV!$A$296:$A$322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</c:numCache>
            </c:numRef>
          </c:cat>
          <c:val>
            <c:numRef>
              <c:f>AV!$D$296:$D$322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AV!$E$295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AV!$A$296:$A$322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</c:numCache>
            </c:numRef>
          </c:cat>
          <c:val>
            <c:numRef>
              <c:f>AV!$E$296:$E$322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120704"/>
        <c:axId val="104123008"/>
      </c:lineChart>
      <c:dateAx>
        <c:axId val="10412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123008"/>
        <c:crosses val="autoZero"/>
        <c:auto val="1"/>
        <c:lblOffset val="100"/>
      </c:dateAx>
      <c:valAx>
        <c:axId val="1041230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120704"/>
        <c:crosses val="autoZero"/>
        <c:crossBetween val="between"/>
        <c:majorUnit val="5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1708444288201737"/>
          <c:y val="2.0181111972914483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3710383245673305"/>
        </c:manualLayout>
      </c:layout>
      <c:lineChart>
        <c:grouping val="standard"/>
        <c:ser>
          <c:idx val="0"/>
          <c:order val="0"/>
          <c:tx>
            <c:strRef>
              <c:f>AV!$F$264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AV!$A$265:$A$289</c:f>
              <c:numCache>
                <c:formatCode>m/d/yyyy</c:formatCode>
                <c:ptCount val="25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</c:numCache>
            </c:numRef>
          </c:cat>
          <c:val>
            <c:numRef>
              <c:f>AV!$F$265:$F$291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2967936"/>
        <c:axId val="102986496"/>
      </c:lineChart>
      <c:dateAx>
        <c:axId val="10296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986496"/>
        <c:crosses val="autoZero"/>
        <c:auto val="1"/>
        <c:lblOffset val="100"/>
      </c:dateAx>
      <c:valAx>
        <c:axId val="10298649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2967936"/>
        <c:crosses val="autoZero"/>
        <c:crossBetween val="between"/>
        <c:majorUnit val="1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30829571017573776"/>
          <c:y val="2.0181111972914483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AV!$B$264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AV!$A$265:$A$291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</c:numCache>
            </c:numRef>
          </c:cat>
          <c:val>
            <c:numRef>
              <c:f>AV!$B$265:$B$291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AV!$C$264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AV!$A$265:$A$291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</c:numCache>
            </c:numRef>
          </c:cat>
          <c:val>
            <c:numRef>
              <c:f>AV!$C$265:$C$291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AV!$D$264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AV!$A$265:$A$291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</c:numCache>
            </c:numRef>
          </c:cat>
          <c:val>
            <c:numRef>
              <c:f>AV!$D$265:$D$291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AV!$E$264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AV!$A$265:$A$291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</c:numCache>
            </c:numRef>
          </c:cat>
          <c:val>
            <c:numRef>
              <c:f>AV!$E$265:$E$291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750272"/>
        <c:axId val="103765120"/>
      </c:lineChart>
      <c:dateAx>
        <c:axId val="10375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765120"/>
        <c:crosses val="autoZero"/>
        <c:auto val="1"/>
        <c:lblOffset val="100"/>
      </c:dateAx>
      <c:valAx>
        <c:axId val="103765120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750272"/>
        <c:crosses val="autoZero"/>
        <c:crossBetween val="between"/>
        <c:majorUnit val="5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176563102639480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TP!$H$366:$H$379</c:f>
              <c:numCache>
                <c:formatCode>General</c:formatCode>
                <c:ptCount val="14"/>
                <c:pt idx="0">
                  <c:v>327</c:v>
                </c:pt>
                <c:pt idx="1">
                  <c:v>1325</c:v>
                </c:pt>
                <c:pt idx="2">
                  <c:v>1428</c:v>
                </c:pt>
                <c:pt idx="3">
                  <c:v>482</c:v>
                </c:pt>
                <c:pt idx="4">
                  <c:v>1305</c:v>
                </c:pt>
                <c:pt idx="5">
                  <c:v>146</c:v>
                </c:pt>
                <c:pt idx="6">
                  <c:v>695</c:v>
                </c:pt>
                <c:pt idx="7">
                  <c:v>231</c:v>
                </c:pt>
                <c:pt idx="8">
                  <c:v>2196</c:v>
                </c:pt>
                <c:pt idx="9">
                  <c:v>894</c:v>
                </c:pt>
                <c:pt idx="10">
                  <c:v>897</c:v>
                </c:pt>
                <c:pt idx="11">
                  <c:v>326</c:v>
                </c:pt>
                <c:pt idx="12">
                  <c:v>272</c:v>
                </c:pt>
                <c:pt idx="13">
                  <c:v>157</c:v>
                </c:pt>
              </c:numCache>
            </c:numRef>
          </c:val>
        </c:ser>
        <c:marker val="1"/>
        <c:axId val="95763840"/>
        <c:axId val="95774208"/>
      </c:lineChart>
      <c:dateAx>
        <c:axId val="9576384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774208"/>
        <c:crosses val="autoZero"/>
        <c:auto val="1"/>
        <c:lblOffset val="100"/>
      </c:dateAx>
      <c:valAx>
        <c:axId val="95774208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763840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6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Q3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AV!$F$233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AV!$A$234:$A$260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AV!$F$234:$F$260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068800"/>
        <c:axId val="103070720"/>
      </c:lineChart>
      <c:dateAx>
        <c:axId val="10306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070720"/>
        <c:crosses val="autoZero"/>
        <c:auto val="1"/>
        <c:lblOffset val="100"/>
      </c:dateAx>
      <c:valAx>
        <c:axId val="10307072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068800"/>
        <c:crosses val="autoZero"/>
        <c:crossBetween val="between"/>
        <c:majorUnit val="1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965773999007271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AV!$B$233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AV!$A$234:$A$260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AV!$B$234:$B$260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AV!$C$233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AV!$A$234:$A$260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AV!$C$234:$C$260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AV!$D$233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AV!$A$234:$A$260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AV!$D$234:$D$260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AV!$E$233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AV!$A$234:$A$260</c:f>
              <c:numCache>
                <c:formatCode>m/d/yyyy</c:formatCode>
                <c:ptCount val="27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AV!$E$234:$E$260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445056"/>
        <c:axId val="104447360"/>
      </c:lineChart>
      <c:dateAx>
        <c:axId val="10444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447360"/>
        <c:crosses val="autoZero"/>
        <c:auto val="1"/>
        <c:lblOffset val="100"/>
      </c:dateAx>
      <c:valAx>
        <c:axId val="1044473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445056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271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AV!$F$202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AV!$A$203:$A$229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41122</c:v>
                </c:pt>
                <c:pt idx="12">
                  <c:v>41127</c:v>
                </c:pt>
                <c:pt idx="13">
                  <c:v>41129</c:v>
                </c:pt>
                <c:pt idx="14">
                  <c:v>41134</c:v>
                </c:pt>
                <c:pt idx="15">
                  <c:v>41138</c:v>
                </c:pt>
                <c:pt idx="16">
                  <c:v>41141</c:v>
                </c:pt>
                <c:pt idx="17">
                  <c:v>41143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41164</c:v>
                </c:pt>
                <c:pt idx="22">
                  <c:v>41166</c:v>
                </c:pt>
                <c:pt idx="23">
                  <c:v>41169</c:v>
                </c:pt>
                <c:pt idx="24">
                  <c:v>41170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AV!$F$203:$F$229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4599552"/>
        <c:axId val="104601472"/>
      </c:lineChart>
      <c:dateAx>
        <c:axId val="10459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601472"/>
        <c:crosses val="autoZero"/>
        <c:auto val="1"/>
        <c:lblOffset val="100"/>
      </c:dateAx>
      <c:valAx>
        <c:axId val="10460147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599552"/>
        <c:crosses val="autoZero"/>
        <c:crossBetween val="between"/>
        <c:majorUnit val="1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965773999007271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9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AV!$A$203:$A$229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41122</c:v>
                </c:pt>
                <c:pt idx="12">
                  <c:v>41127</c:v>
                </c:pt>
                <c:pt idx="13">
                  <c:v>41129</c:v>
                </c:pt>
                <c:pt idx="14">
                  <c:v>41134</c:v>
                </c:pt>
                <c:pt idx="15">
                  <c:v>41138</c:v>
                </c:pt>
                <c:pt idx="16">
                  <c:v>41141</c:v>
                </c:pt>
                <c:pt idx="17">
                  <c:v>41143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41164</c:v>
                </c:pt>
                <c:pt idx="22">
                  <c:v>41166</c:v>
                </c:pt>
                <c:pt idx="23">
                  <c:v>41169</c:v>
                </c:pt>
                <c:pt idx="24">
                  <c:v>41170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AV!$B$203:$B$229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AV!$C$202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AV!$A$203:$A$229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41122</c:v>
                </c:pt>
                <c:pt idx="12">
                  <c:v>41127</c:v>
                </c:pt>
                <c:pt idx="13">
                  <c:v>41129</c:v>
                </c:pt>
                <c:pt idx="14">
                  <c:v>41134</c:v>
                </c:pt>
                <c:pt idx="15">
                  <c:v>41138</c:v>
                </c:pt>
                <c:pt idx="16">
                  <c:v>41141</c:v>
                </c:pt>
                <c:pt idx="17">
                  <c:v>41143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41164</c:v>
                </c:pt>
                <c:pt idx="22">
                  <c:v>41166</c:v>
                </c:pt>
                <c:pt idx="23">
                  <c:v>41169</c:v>
                </c:pt>
                <c:pt idx="24">
                  <c:v>41170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AV!$C$203:$C$229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AV!$D$202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AV!$A$203:$A$229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41122</c:v>
                </c:pt>
                <c:pt idx="12">
                  <c:v>41127</c:v>
                </c:pt>
                <c:pt idx="13">
                  <c:v>41129</c:v>
                </c:pt>
                <c:pt idx="14">
                  <c:v>41134</c:v>
                </c:pt>
                <c:pt idx="15">
                  <c:v>41138</c:v>
                </c:pt>
                <c:pt idx="16">
                  <c:v>41141</c:v>
                </c:pt>
                <c:pt idx="17">
                  <c:v>41143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41164</c:v>
                </c:pt>
                <c:pt idx="22">
                  <c:v>41166</c:v>
                </c:pt>
                <c:pt idx="23">
                  <c:v>41169</c:v>
                </c:pt>
                <c:pt idx="24">
                  <c:v>41170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AV!$D$203:$D$229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AV!$E$202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AV!$A$203:$A$229</c:f>
              <c:numCache>
                <c:formatCode>m/d/yyyy</c:formatCode>
                <c:ptCount val="2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41101</c:v>
                </c:pt>
                <c:pt idx="4">
                  <c:v>41102</c:v>
                </c:pt>
                <c:pt idx="5">
                  <c:v>41102</c:v>
                </c:pt>
                <c:pt idx="6">
                  <c:v>41107</c:v>
                </c:pt>
                <c:pt idx="7">
                  <c:v>41110</c:v>
                </c:pt>
                <c:pt idx="8">
                  <c:v>41114</c:v>
                </c:pt>
                <c:pt idx="9">
                  <c:v>41116</c:v>
                </c:pt>
                <c:pt idx="10">
                  <c:v>41121</c:v>
                </c:pt>
                <c:pt idx="11">
                  <c:v>41122</c:v>
                </c:pt>
                <c:pt idx="12">
                  <c:v>41127</c:v>
                </c:pt>
                <c:pt idx="13">
                  <c:v>41129</c:v>
                </c:pt>
                <c:pt idx="14">
                  <c:v>41134</c:v>
                </c:pt>
                <c:pt idx="15">
                  <c:v>41138</c:v>
                </c:pt>
                <c:pt idx="16">
                  <c:v>41141</c:v>
                </c:pt>
                <c:pt idx="17">
                  <c:v>41143</c:v>
                </c:pt>
                <c:pt idx="18">
                  <c:v>41152</c:v>
                </c:pt>
                <c:pt idx="19">
                  <c:v>41156</c:v>
                </c:pt>
                <c:pt idx="20">
                  <c:v>41159</c:v>
                </c:pt>
                <c:pt idx="21">
                  <c:v>41164</c:v>
                </c:pt>
                <c:pt idx="22">
                  <c:v>41166</c:v>
                </c:pt>
                <c:pt idx="23">
                  <c:v>41169</c:v>
                </c:pt>
                <c:pt idx="24">
                  <c:v>41170</c:v>
                </c:pt>
                <c:pt idx="25">
                  <c:v>41176</c:v>
                </c:pt>
                <c:pt idx="26">
                  <c:v>41177</c:v>
                </c:pt>
              </c:numCache>
            </c:numRef>
          </c:cat>
          <c:val>
            <c:numRef>
              <c:f>AV!$E$203:$E$229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625088"/>
        <c:axId val="104643584"/>
      </c:lineChart>
      <c:dateAx>
        <c:axId val="10362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643584"/>
        <c:crosses val="autoZero"/>
        <c:auto val="1"/>
        <c:lblOffset val="100"/>
      </c:dateAx>
      <c:valAx>
        <c:axId val="1046435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625088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55069737786660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3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AV!$B$183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AV!$A$184:$A$197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AV!$B$184:$B$197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AV!$C$183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AV!$A$184:$A$197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AV!$C$184:$C$197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AV!$D$183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AV!$A$184:$A$197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AV!$D$184:$D$197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3"/>
          <c:order val="3"/>
          <c:tx>
            <c:strRef>
              <c:f>AV!$E$183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AV!$A$184:$A$197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AV!$E$184:$E$197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103723008"/>
        <c:axId val="103725312"/>
      </c:lineChart>
      <c:dateAx>
        <c:axId val="10372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725312"/>
        <c:crosses val="autoZero"/>
        <c:auto val="1"/>
        <c:lblOffset val="100"/>
      </c:dateAx>
      <c:valAx>
        <c:axId val="10372531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723008"/>
        <c:crosses val="autoZero"/>
        <c:crossBetween val="between"/>
        <c:majorUnit val="10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53661326069828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AV!$B$166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AV!$A$167:$A$179</c:f>
              <c:numCache>
                <c:formatCode>m/d/yyyy</c:formatCode>
                <c:ptCount val="13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</c:numCache>
            </c:numRef>
          </c:cat>
          <c:val>
            <c:numRef>
              <c:f>AV!$B$167:$B$179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AV!$C$166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</c:numCache>
            </c:numRef>
          </c:cat>
          <c:val>
            <c:numRef>
              <c:f>AV!$C$167:$C$179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AV!$D$166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</c:numCache>
            </c:numRef>
          </c:cat>
          <c:val>
            <c:numRef>
              <c:f>AV!$D$167:$D$179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AV!$E$166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AV!$E$167:$E$179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4309120"/>
        <c:axId val="104311424"/>
      </c:lineChart>
      <c:dateAx>
        <c:axId val="10430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11424"/>
        <c:crosses val="autoZero"/>
        <c:auto val="1"/>
        <c:lblOffset val="100"/>
      </c:dateAx>
      <c:valAx>
        <c:axId val="104311424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309120"/>
        <c:crosses val="autoZero"/>
        <c:crossBetween val="between"/>
        <c:majorUnit val="10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390562746476883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AV!$B$148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AV!$A$149:$A$162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AV!$B$149:$B$162</c:f>
              <c:numCache>
                <c:formatCode>General</c:formatCode>
                <c:ptCount val="14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AV!$C$148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AV!$A$149:$A$162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AV!$C$149:$C$162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AV!$D$148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AV!$A$149:$A$162</c:f>
              <c:numCache>
                <c:formatCode>m/d/yyyy</c:formatCode>
                <c:ptCount val="14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</c:numCache>
            </c:numRef>
          </c:cat>
          <c:val>
            <c:numRef>
              <c:f>AV!$D$149:$D$162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marker val="1"/>
        <c:axId val="105144320"/>
        <c:axId val="105146624"/>
      </c:lineChart>
      <c:dateAx>
        <c:axId val="10514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146624"/>
        <c:crosses val="autoZero"/>
        <c:auto val="1"/>
        <c:lblOffset val="100"/>
      </c:dateAx>
      <c:valAx>
        <c:axId val="105146624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144320"/>
        <c:crosses val="autoZero"/>
        <c:crossBetween val="between"/>
        <c:majorUnit val="10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AV!$B$105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AV!$A$106:$A$144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41120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41120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41120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  <c:pt idx="37">
                  <c:v>41173</c:v>
                </c:pt>
                <c:pt idx="38">
                  <c:v>41176</c:v>
                </c:pt>
              </c:numCache>
            </c:numRef>
          </c:cat>
          <c:val>
            <c:numRef>
              <c:f>AV!$B$106:$B$144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3</c:v>
                </c:pt>
                <c:pt idx="20">
                  <c:v>22</c:v>
                </c:pt>
                <c:pt idx="21">
                  <c:v>0</c:v>
                </c:pt>
                <c:pt idx="22">
                  <c:v>14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5</c:v>
                </c:pt>
                <c:pt idx="35">
                  <c:v>47</c:v>
                </c:pt>
                <c:pt idx="36">
                  <c:v>9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</c:ser>
        <c:marker val="1"/>
        <c:axId val="105163392"/>
        <c:axId val="105063168"/>
      </c:lineChart>
      <c:dateAx>
        <c:axId val="10516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063168"/>
        <c:crosses val="autoZero"/>
        <c:auto val="1"/>
        <c:lblOffset val="100"/>
      </c:dateAx>
      <c:valAx>
        <c:axId val="10506316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163392"/>
        <c:crosses val="autoZero"/>
        <c:crossBetween val="between"/>
        <c:majorUnit val="10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482393700162673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AV!$B$73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AV!$A$74:$A$101</c:f>
              <c:numCache>
                <c:formatCode>m/d/yyyy</c:formatCode>
                <c:ptCount val="28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41100</c:v>
                </c:pt>
                <c:pt idx="16">
                  <c:v>41107</c:v>
                </c:pt>
                <c:pt idx="17">
                  <c:v>41114</c:v>
                </c:pt>
                <c:pt idx="18">
                  <c:v>41121</c:v>
                </c:pt>
                <c:pt idx="19">
                  <c:v>41121</c:v>
                </c:pt>
                <c:pt idx="20">
                  <c:v>41129</c:v>
                </c:pt>
                <c:pt idx="21">
                  <c:v>41138</c:v>
                </c:pt>
                <c:pt idx="22">
                  <c:v>41141</c:v>
                </c:pt>
                <c:pt idx="23">
                  <c:v>41152</c:v>
                </c:pt>
                <c:pt idx="24">
                  <c:v>41158</c:v>
                </c:pt>
                <c:pt idx="25">
                  <c:v>41166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AV!$B$74:$B$101</c:f>
              <c:numCache>
                <c:formatCode>General</c:formatCode>
                <c:ptCount val="28"/>
                <c:pt idx="0">
                  <c:v>0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AV!$C$73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AV!$A$74:$A$101</c:f>
              <c:numCache>
                <c:formatCode>m/d/yyyy</c:formatCode>
                <c:ptCount val="28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41121</c:v>
                </c:pt>
                <c:pt idx="5">
                  <c:v>41121</c:v>
                </c:pt>
                <c:pt idx="6">
                  <c:v>41129</c:v>
                </c:pt>
                <c:pt idx="7">
                  <c:v>41138</c:v>
                </c:pt>
                <c:pt idx="8">
                  <c:v>41141</c:v>
                </c:pt>
                <c:pt idx="9">
                  <c:v>41152</c:v>
                </c:pt>
                <c:pt idx="10">
                  <c:v>41158</c:v>
                </c:pt>
                <c:pt idx="11">
                  <c:v>41166</c:v>
                </c:pt>
                <c:pt idx="12">
                  <c:v>41169</c:v>
                </c:pt>
                <c:pt idx="13">
                  <c:v>41180</c:v>
                </c:pt>
                <c:pt idx="14">
                  <c:v>41092</c:v>
                </c:pt>
                <c:pt idx="15">
                  <c:v>41100</c:v>
                </c:pt>
                <c:pt idx="16">
                  <c:v>41107</c:v>
                </c:pt>
                <c:pt idx="17">
                  <c:v>41114</c:v>
                </c:pt>
                <c:pt idx="18">
                  <c:v>41121</c:v>
                </c:pt>
                <c:pt idx="19">
                  <c:v>41121</c:v>
                </c:pt>
                <c:pt idx="20">
                  <c:v>41129</c:v>
                </c:pt>
                <c:pt idx="21">
                  <c:v>41138</c:v>
                </c:pt>
                <c:pt idx="22">
                  <c:v>41141</c:v>
                </c:pt>
                <c:pt idx="23">
                  <c:v>41152</c:v>
                </c:pt>
                <c:pt idx="24">
                  <c:v>41158</c:v>
                </c:pt>
                <c:pt idx="25">
                  <c:v>41166</c:v>
                </c:pt>
                <c:pt idx="26">
                  <c:v>41169</c:v>
                </c:pt>
                <c:pt idx="27">
                  <c:v>41180</c:v>
                </c:pt>
              </c:numCache>
            </c:numRef>
          </c:cat>
          <c:val>
            <c:numRef>
              <c:f>AV!$C$74:$C$101</c:f>
              <c:numCache>
                <c:formatCode>General</c:formatCode>
                <c:ptCount val="28"/>
                <c:pt idx="0">
                  <c:v>0</c:v>
                </c:pt>
                <c:pt idx="1">
                  <c:v>22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5215104"/>
        <c:axId val="105217408"/>
      </c:lineChart>
      <c:dateAx>
        <c:axId val="10521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17408"/>
        <c:crosses val="autoZero"/>
        <c:auto val="1"/>
        <c:lblOffset val="100"/>
      </c:dateAx>
      <c:valAx>
        <c:axId val="10521740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215104"/>
        <c:crosses val="autoZero"/>
        <c:crossBetween val="between"/>
        <c:majorUnit val="10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Q3 2012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3112252877445086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AV!$F$61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AV!$A$62:$A$66</c:f>
              <c:numCache>
                <c:formatCode>m/d/yyyy</c:formatCode>
                <c:ptCount val="5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</c:numCache>
            </c:numRef>
          </c:cat>
          <c:val>
            <c:numRef>
              <c:f>AV!$F$62:$F$66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105250176"/>
        <c:axId val="104142336"/>
      </c:lineChart>
      <c:dateAx>
        <c:axId val="10525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142336"/>
        <c:crosses val="autoZero"/>
        <c:auto val="1"/>
        <c:lblOffset val="100"/>
      </c:dateAx>
      <c:valAx>
        <c:axId val="104142336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250176"/>
        <c:crosses val="autoZero"/>
        <c:crossBetween val="between"/>
        <c:majorUnit val="2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059379999889320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83"/>
        </c:manualLayout>
      </c:layout>
      <c:lineChart>
        <c:grouping val="standard"/>
        <c:ser>
          <c:idx val="0"/>
          <c:order val="0"/>
          <c:tx>
            <c:strRef>
              <c:f>TP!$I$365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TP!$I$366:$I$379</c:f>
              <c:numCache>
                <c:formatCode>General</c:formatCode>
                <c:ptCount val="14"/>
                <c:pt idx="0">
                  <c:v>12</c:v>
                </c:pt>
                <c:pt idx="1">
                  <c:v>86</c:v>
                </c:pt>
                <c:pt idx="2">
                  <c:v>87</c:v>
                </c:pt>
                <c:pt idx="3">
                  <c:v>15</c:v>
                </c:pt>
                <c:pt idx="4">
                  <c:v>98</c:v>
                </c:pt>
                <c:pt idx="5">
                  <c:v>8</c:v>
                </c:pt>
                <c:pt idx="6">
                  <c:v>29</c:v>
                </c:pt>
                <c:pt idx="7">
                  <c:v>44</c:v>
                </c:pt>
                <c:pt idx="8">
                  <c:v>191</c:v>
                </c:pt>
                <c:pt idx="9">
                  <c:v>58</c:v>
                </c:pt>
                <c:pt idx="10">
                  <c:v>27</c:v>
                </c:pt>
                <c:pt idx="11">
                  <c:v>14</c:v>
                </c:pt>
                <c:pt idx="12">
                  <c:v>11</c:v>
                </c:pt>
                <c:pt idx="13">
                  <c:v>20</c:v>
                </c:pt>
              </c:numCache>
            </c:numRef>
          </c:val>
        </c:ser>
        <c:marker val="1"/>
        <c:axId val="95798400"/>
        <c:axId val="95800320"/>
      </c:lineChart>
      <c:dateAx>
        <c:axId val="957984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800320"/>
        <c:crosses val="autoZero"/>
        <c:auto val="1"/>
        <c:lblOffset val="100"/>
      </c:dateAx>
      <c:valAx>
        <c:axId val="95800320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798400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Q3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95112611116339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270132764702697"/>
        </c:manualLayout>
      </c:layout>
      <c:lineChart>
        <c:grouping val="standard"/>
        <c:ser>
          <c:idx val="0"/>
          <c:order val="0"/>
          <c:tx>
            <c:strRef>
              <c:f>AV!$B$61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AV!$A$62:$A$69</c:f>
              <c:numCache>
                <c:formatCode>m/d/yyyy</c:formatCode>
                <c:ptCount val="8"/>
                <c:pt idx="0">
                  <c:v>41092</c:v>
                </c:pt>
                <c:pt idx="1">
                  <c:v>41100</c:v>
                </c:pt>
                <c:pt idx="2">
                  <c:v>41107</c:v>
                </c:pt>
                <c:pt idx="3">
                  <c:v>41114</c:v>
                </c:pt>
                <c:pt idx="4">
                  <c:v>41120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</c:numCache>
            </c:numRef>
          </c:cat>
          <c:val>
            <c:numRef>
              <c:f>AV!$B$62:$B$69</c:f>
              <c:numCache>
                <c:formatCode>General</c:formatCode>
                <c:ptCount val="8"/>
                <c:pt idx="0">
                  <c:v>0</c:v>
                </c:pt>
                <c:pt idx="1">
                  <c:v>31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AV!$C$61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AV!$C$62:$C$69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</c:numCache>
            </c:numRef>
          </c:val>
        </c:ser>
        <c:ser>
          <c:idx val="2"/>
          <c:order val="2"/>
          <c:tx>
            <c:strRef>
              <c:f>AV!$D$61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AV!$D$62:$D$69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AV!$E$61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AV!$E$62:$E$69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marker val="1"/>
        <c:axId val="104217984"/>
        <c:axId val="104257408"/>
      </c:lineChart>
      <c:dateAx>
        <c:axId val="10421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257408"/>
        <c:crosses val="autoZero"/>
        <c:auto val="1"/>
        <c:lblOffset val="100"/>
        <c:majorUnit val="4"/>
        <c:majorTimeUnit val="days"/>
      </c:dateAx>
      <c:valAx>
        <c:axId val="10425740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217984"/>
        <c:crosses val="autoZero"/>
        <c:crossBetween val="between"/>
        <c:majorUnit val="1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Q3 2012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2297705407569202"/>
        </c:manualLayout>
      </c:layout>
      <c:lineChart>
        <c:grouping val="standard"/>
        <c:ser>
          <c:idx val="0"/>
          <c:order val="0"/>
          <c:tx>
            <c:strRef>
              <c:f>AV!$F$43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AV!$A$44:$A$57</c:f>
              <c:numCache>
                <c:formatCode>m/d/yyyy</c:formatCode>
                <c:ptCount val="14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AV!$F$44:$F$57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4827136"/>
        <c:axId val="104837504"/>
      </c:lineChart>
      <c:dateAx>
        <c:axId val="10482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837504"/>
        <c:crosses val="autoZero"/>
        <c:auto val="1"/>
        <c:lblOffset val="100"/>
      </c:dateAx>
      <c:valAx>
        <c:axId val="104837504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827136"/>
        <c:crosses val="autoZero"/>
        <c:crossBetween val="between"/>
        <c:majorUnit val="2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76070356919431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AV!$A$44:$A$57</c:f>
              <c:numCache>
                <c:formatCode>m/d/yyyy</c:formatCode>
                <c:ptCount val="14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AV!$B$44:$B$57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AV!$C$43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AV!$A$44:$A$57</c:f>
              <c:numCache>
                <c:formatCode>m/d/yyyy</c:formatCode>
                <c:ptCount val="14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AV!$C$44:$C$57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6</c:v>
                </c:pt>
                <c:pt idx="3" formatCode="0">
                  <c:v>3</c:v>
                </c:pt>
                <c:pt idx="4">
                  <c:v>0</c:v>
                </c:pt>
                <c:pt idx="5">
                  <c:v>0</c:v>
                </c:pt>
                <c:pt idx="6" formatCode="0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AV!$D$43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AV!$A$44:$A$57</c:f>
              <c:numCache>
                <c:formatCode>m/d/yyyy</c:formatCode>
                <c:ptCount val="14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AV!$D$44:$D$57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AV!$E$43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AV!$A$44:$A$57</c:f>
              <c:numCache>
                <c:formatCode>m/d/yyyy</c:formatCode>
                <c:ptCount val="14"/>
                <c:pt idx="0">
                  <c:v>41092</c:v>
                </c:pt>
                <c:pt idx="1">
                  <c:v>41103</c:v>
                </c:pt>
                <c:pt idx="2">
                  <c:v>41106</c:v>
                </c:pt>
                <c:pt idx="3">
                  <c:v>41113</c:v>
                </c:pt>
                <c:pt idx="4">
                  <c:v>41123</c:v>
                </c:pt>
                <c:pt idx="5">
                  <c:v>41124</c:v>
                </c:pt>
                <c:pt idx="6">
                  <c:v>41131</c:v>
                </c:pt>
                <c:pt idx="7">
                  <c:v>41137</c:v>
                </c:pt>
                <c:pt idx="8">
                  <c:v>41142</c:v>
                </c:pt>
                <c:pt idx="9">
                  <c:v>41148</c:v>
                </c:pt>
                <c:pt idx="10">
                  <c:v>41158</c:v>
                </c:pt>
                <c:pt idx="11">
                  <c:v>41165</c:v>
                </c:pt>
                <c:pt idx="12">
                  <c:v>41169</c:v>
                </c:pt>
                <c:pt idx="13">
                  <c:v>41180</c:v>
                </c:pt>
              </c:numCache>
            </c:numRef>
          </c:cat>
          <c:val>
            <c:numRef>
              <c:f>AV!$E$44:$E$57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5577856"/>
        <c:axId val="105575936"/>
      </c:lineChart>
      <c:dateAx>
        <c:axId val="1055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575936"/>
        <c:crosses val="autoZero"/>
        <c:auto val="1"/>
        <c:lblOffset val="100"/>
      </c:dateAx>
      <c:valAx>
        <c:axId val="10557593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577856"/>
        <c:crosses val="autoZero"/>
        <c:crossBetween val="between"/>
        <c:majorUnit val="1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24802749466217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AV!$B$4:$B$39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AV!$A$4:$A$39</c:f>
              <c:numCache>
                <c:formatCode>m/d/yyyy</c:formatCode>
                <c:ptCount val="36"/>
                <c:pt idx="0">
                  <c:v>41092</c:v>
                </c:pt>
                <c:pt idx="1">
                  <c:v>41102</c:v>
                </c:pt>
                <c:pt idx="2">
                  <c:v>41110</c:v>
                </c:pt>
                <c:pt idx="3">
                  <c:v>41114</c:v>
                </c:pt>
                <c:pt idx="4">
                  <c:v>41120</c:v>
                </c:pt>
                <c:pt idx="5">
                  <c:v>41127</c:v>
                </c:pt>
                <c:pt idx="6">
                  <c:v>41134</c:v>
                </c:pt>
                <c:pt idx="7">
                  <c:v>41143</c:v>
                </c:pt>
                <c:pt idx="8">
                  <c:v>41158</c:v>
                </c:pt>
                <c:pt idx="9">
                  <c:v>41164</c:v>
                </c:pt>
                <c:pt idx="10">
                  <c:v>41171</c:v>
                </c:pt>
                <c:pt idx="11">
                  <c:v>41176</c:v>
                </c:pt>
                <c:pt idx="12">
                  <c:v>41092</c:v>
                </c:pt>
                <c:pt idx="13">
                  <c:v>41102</c:v>
                </c:pt>
                <c:pt idx="14">
                  <c:v>41110</c:v>
                </c:pt>
                <c:pt idx="15">
                  <c:v>41116</c:v>
                </c:pt>
                <c:pt idx="16">
                  <c:v>41120</c:v>
                </c:pt>
                <c:pt idx="17">
                  <c:v>41127</c:v>
                </c:pt>
                <c:pt idx="18">
                  <c:v>41134</c:v>
                </c:pt>
                <c:pt idx="19">
                  <c:v>41143</c:v>
                </c:pt>
                <c:pt idx="20">
                  <c:v>41158</c:v>
                </c:pt>
                <c:pt idx="21">
                  <c:v>41164</c:v>
                </c:pt>
                <c:pt idx="22">
                  <c:v>41171</c:v>
                </c:pt>
                <c:pt idx="23">
                  <c:v>41176</c:v>
                </c:pt>
                <c:pt idx="24">
                  <c:v>41092</c:v>
                </c:pt>
                <c:pt idx="25">
                  <c:v>41102</c:v>
                </c:pt>
                <c:pt idx="26">
                  <c:v>41110</c:v>
                </c:pt>
                <c:pt idx="27">
                  <c:v>41116</c:v>
                </c:pt>
                <c:pt idx="28">
                  <c:v>41120</c:v>
                </c:pt>
                <c:pt idx="29">
                  <c:v>41127</c:v>
                </c:pt>
                <c:pt idx="30">
                  <c:v>41134</c:v>
                </c:pt>
                <c:pt idx="31">
                  <c:v>41143</c:v>
                </c:pt>
                <c:pt idx="32">
                  <c:v>41158</c:v>
                </c:pt>
                <c:pt idx="33">
                  <c:v>41164</c:v>
                </c:pt>
                <c:pt idx="34">
                  <c:v>41171</c:v>
                </c:pt>
                <c:pt idx="35">
                  <c:v>41176</c:v>
                </c:pt>
              </c:numCache>
            </c:numRef>
          </c:cat>
          <c:val>
            <c:numRef>
              <c:f>AV!$C$4:$C$15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</c:ser>
        <c:marker val="1"/>
        <c:axId val="104735872"/>
        <c:axId val="104738176"/>
      </c:lineChart>
      <c:dateAx>
        <c:axId val="10473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38176"/>
        <c:crosses val="autoZero"/>
        <c:auto val="1"/>
        <c:lblOffset val="100"/>
      </c:dateAx>
      <c:valAx>
        <c:axId val="10473817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735872"/>
        <c:crosses val="autoZero"/>
        <c:crossBetween val="between"/>
        <c:majorUnit val="1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4753408"/>
        <c:axId val="104677376"/>
      </c:barChart>
      <c:catAx>
        <c:axId val="104753408"/>
        <c:scaling>
          <c:orientation val="minMax"/>
        </c:scaling>
        <c:delete val="1"/>
        <c:axPos val="b"/>
        <c:tickLblPos val="none"/>
        <c:crossAx val="104677376"/>
        <c:crosses val="autoZero"/>
        <c:auto val="1"/>
        <c:lblAlgn val="ctr"/>
        <c:lblOffset val="100"/>
      </c:catAx>
      <c:valAx>
        <c:axId val="104677376"/>
        <c:scaling>
          <c:orientation val="minMax"/>
        </c:scaling>
        <c:delete val="1"/>
        <c:axPos val="l"/>
        <c:numFmt formatCode="General" sourceLinked="1"/>
        <c:tickLblPos val="none"/>
        <c:crossAx val="104753408"/>
        <c:crosses val="autoZero"/>
        <c:crossBetween val="between"/>
      </c:valAx>
    </c:plotArea>
    <c:plotVisOnly val="1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7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SV!$B$825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SV!$B$826:$B$852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SV!$E$825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SV!$E$826:$E$852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SV!$B$825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SV!$B$880:$B$906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SV!$C$825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SV!$C$880:$C$906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SV!$D$825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SV!$D$880:$D$906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SV!$E$825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SV!$E$880:$E$906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5461632"/>
        <c:axId val="105472768"/>
      </c:lineChart>
      <c:dateAx>
        <c:axId val="1054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472768"/>
        <c:crosses val="autoZero"/>
        <c:auto val="1"/>
        <c:lblOffset val="100"/>
      </c:dateAx>
      <c:valAx>
        <c:axId val="10547276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461632"/>
        <c:crosses val="autoZero"/>
        <c:crossBetween val="between"/>
        <c:majorUnit val="1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SV!$H$825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SV!$H$826:$H$852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SV!$H$825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SV!$H$880:$H$906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5918848"/>
        <c:axId val="105935232"/>
      </c:lineChart>
      <c:dateAx>
        <c:axId val="10591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935232"/>
        <c:crosses val="autoZero"/>
        <c:auto val="1"/>
        <c:lblOffset val="100"/>
      </c:dateAx>
      <c:valAx>
        <c:axId val="10593523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918848"/>
        <c:crosses val="autoZero"/>
        <c:crossBetween val="between"/>
        <c:majorUnit val="2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6.0239411342369814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1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SV!$C$825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SV!$C$826:$C$852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SV!$D$825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SV!$D$826:$D$852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SV!$B$825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SV!$B$880:$B$906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SV!$C$825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SV!$C$853:$C$879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SV!$D$825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SV!$D$853:$D$879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SV!$E$825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SV!$E$853:$E$879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SV!$F$825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SV!$F$853:$F$879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SV!$G$825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SV!$A$826:$A$906</c:f>
              <c:numCache>
                <c:formatCode>m/d/yyyy</c:formatCode>
                <c:ptCount val="81"/>
                <c:pt idx="0">
                  <c:v>41092</c:v>
                </c:pt>
                <c:pt idx="1">
                  <c:v>41093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41121</c:v>
                </c:pt>
                <c:pt idx="9">
                  <c:v>41121</c:v>
                </c:pt>
                <c:pt idx="10">
                  <c:v>41122</c:v>
                </c:pt>
                <c:pt idx="11">
                  <c:v>41128</c:v>
                </c:pt>
                <c:pt idx="12">
                  <c:v>41130</c:v>
                </c:pt>
                <c:pt idx="13">
                  <c:v>41134</c:v>
                </c:pt>
                <c:pt idx="14">
                  <c:v>41137</c:v>
                </c:pt>
                <c:pt idx="15">
                  <c:v>41144</c:v>
                </c:pt>
                <c:pt idx="16">
                  <c:v>41145</c:v>
                </c:pt>
                <c:pt idx="17">
                  <c:v>41149</c:v>
                </c:pt>
                <c:pt idx="18">
                  <c:v>41151</c:v>
                </c:pt>
                <c:pt idx="19">
                  <c:v>41156</c:v>
                </c:pt>
                <c:pt idx="20">
                  <c:v>41157</c:v>
                </c:pt>
                <c:pt idx="21">
                  <c:v>41162</c:v>
                </c:pt>
                <c:pt idx="22">
                  <c:v>41163</c:v>
                </c:pt>
                <c:pt idx="23">
                  <c:v>41170</c:v>
                </c:pt>
                <c:pt idx="24">
                  <c:v>41173</c:v>
                </c:pt>
                <c:pt idx="25">
                  <c:v>41176</c:v>
                </c:pt>
                <c:pt idx="26">
                  <c:v>41178</c:v>
                </c:pt>
                <c:pt idx="27">
                  <c:v>41092</c:v>
                </c:pt>
                <c:pt idx="28">
                  <c:v>41093</c:v>
                </c:pt>
                <c:pt idx="29">
                  <c:v>41100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41121</c:v>
                </c:pt>
                <c:pt idx="36">
                  <c:v>41121</c:v>
                </c:pt>
                <c:pt idx="37">
                  <c:v>41122</c:v>
                </c:pt>
                <c:pt idx="38">
                  <c:v>41128</c:v>
                </c:pt>
                <c:pt idx="39">
                  <c:v>41130</c:v>
                </c:pt>
                <c:pt idx="40">
                  <c:v>41134</c:v>
                </c:pt>
                <c:pt idx="41">
                  <c:v>41137</c:v>
                </c:pt>
                <c:pt idx="42">
                  <c:v>41144</c:v>
                </c:pt>
                <c:pt idx="43">
                  <c:v>41145</c:v>
                </c:pt>
                <c:pt idx="44">
                  <c:v>41149</c:v>
                </c:pt>
                <c:pt idx="45">
                  <c:v>41151</c:v>
                </c:pt>
                <c:pt idx="46">
                  <c:v>41156</c:v>
                </c:pt>
                <c:pt idx="47">
                  <c:v>41157</c:v>
                </c:pt>
                <c:pt idx="48">
                  <c:v>41162</c:v>
                </c:pt>
                <c:pt idx="49">
                  <c:v>41163</c:v>
                </c:pt>
                <c:pt idx="50">
                  <c:v>41170</c:v>
                </c:pt>
                <c:pt idx="51">
                  <c:v>41173</c:v>
                </c:pt>
                <c:pt idx="52">
                  <c:v>41176</c:v>
                </c:pt>
                <c:pt idx="53">
                  <c:v>41178</c:v>
                </c:pt>
                <c:pt idx="54">
                  <c:v>41092</c:v>
                </c:pt>
                <c:pt idx="55">
                  <c:v>41093</c:v>
                </c:pt>
                <c:pt idx="56">
                  <c:v>41100</c:v>
                </c:pt>
                <c:pt idx="57">
                  <c:v>41103</c:v>
                </c:pt>
                <c:pt idx="58">
                  <c:v>41106</c:v>
                </c:pt>
                <c:pt idx="59">
                  <c:v>41108</c:v>
                </c:pt>
                <c:pt idx="60">
                  <c:v>41113</c:v>
                </c:pt>
                <c:pt idx="61">
                  <c:v>41115</c:v>
                </c:pt>
                <c:pt idx="62">
                  <c:v>41121</c:v>
                </c:pt>
                <c:pt idx="63">
                  <c:v>41121</c:v>
                </c:pt>
                <c:pt idx="64">
                  <c:v>41122</c:v>
                </c:pt>
                <c:pt idx="65">
                  <c:v>41128</c:v>
                </c:pt>
                <c:pt idx="66">
                  <c:v>41130</c:v>
                </c:pt>
                <c:pt idx="67">
                  <c:v>41134</c:v>
                </c:pt>
                <c:pt idx="68">
                  <c:v>41137</c:v>
                </c:pt>
                <c:pt idx="69">
                  <c:v>41144</c:v>
                </c:pt>
                <c:pt idx="70">
                  <c:v>41145</c:v>
                </c:pt>
                <c:pt idx="71">
                  <c:v>41149</c:v>
                </c:pt>
                <c:pt idx="72">
                  <c:v>41151</c:v>
                </c:pt>
                <c:pt idx="73">
                  <c:v>41156</c:v>
                </c:pt>
                <c:pt idx="74">
                  <c:v>41157</c:v>
                </c:pt>
                <c:pt idx="75">
                  <c:v>41162</c:v>
                </c:pt>
                <c:pt idx="76">
                  <c:v>41163</c:v>
                </c:pt>
                <c:pt idx="77">
                  <c:v>41170</c:v>
                </c:pt>
                <c:pt idx="78">
                  <c:v>41173</c:v>
                </c:pt>
                <c:pt idx="79">
                  <c:v>41176</c:v>
                </c:pt>
                <c:pt idx="80">
                  <c:v>41178</c:v>
                </c:pt>
              </c:numCache>
            </c:numRef>
          </c:cat>
          <c:val>
            <c:numRef>
              <c:f>SV!$G$853:$G$879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000768"/>
        <c:axId val="106003456"/>
      </c:lineChart>
      <c:dateAx>
        <c:axId val="10600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003456"/>
        <c:crosses val="autoZero"/>
        <c:auto val="1"/>
        <c:lblOffset val="100"/>
      </c:dateAx>
      <c:valAx>
        <c:axId val="10600345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000768"/>
        <c:crosses val="autoZero"/>
        <c:crossBetween val="between"/>
        <c:majorUnit val="1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SV!$B$706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SV!$B$722:$B$736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6205184"/>
        <c:axId val="106207104"/>
      </c:lineChart>
      <c:dateAx>
        <c:axId val="10620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207104"/>
        <c:crosses val="autoZero"/>
        <c:auto val="1"/>
        <c:lblOffset val="100"/>
      </c:dateAx>
      <c:valAx>
        <c:axId val="10620710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205184"/>
        <c:crosses val="autoZero"/>
        <c:crossBetween val="between"/>
        <c:majorUnit val="1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SV!$H$706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SV!$H$707:$H$721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SV!$H$706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SV!$H$737:$H$751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SV!$I$706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SV!$I$737:$I$751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6233216"/>
        <c:axId val="106325888"/>
      </c:lineChart>
      <c:dateAx>
        <c:axId val="10623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325888"/>
        <c:crosses val="autoZero"/>
        <c:auto val="1"/>
        <c:lblOffset val="100"/>
      </c:dateAx>
      <c:valAx>
        <c:axId val="10632588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233216"/>
        <c:crosses val="autoZero"/>
        <c:crossBetween val="between"/>
        <c:majorUnit val="2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3021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TP!$B$366:$B$379</c:f>
              <c:numCache>
                <c:formatCode>General</c:formatCode>
                <c:ptCount val="14"/>
                <c:pt idx="0">
                  <c:v>151</c:v>
                </c:pt>
                <c:pt idx="1">
                  <c:v>0</c:v>
                </c:pt>
                <c:pt idx="2">
                  <c:v>248</c:v>
                </c:pt>
                <c:pt idx="3">
                  <c:v>5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15</c:v>
                </c:pt>
                <c:pt idx="8">
                  <c:v>402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106</c:v>
                </c:pt>
              </c:numCache>
            </c:numRef>
          </c:val>
        </c:ser>
        <c:ser>
          <c:idx val="1"/>
          <c:order val="1"/>
          <c:tx>
            <c:strRef>
              <c:f>TP!$D$365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TP!$D$366:$D$379</c:f>
              <c:numCache>
                <c:formatCode>General</c:formatCode>
                <c:ptCount val="14"/>
                <c:pt idx="0">
                  <c:v>68</c:v>
                </c:pt>
                <c:pt idx="1">
                  <c:v>1</c:v>
                </c:pt>
                <c:pt idx="2">
                  <c:v>72</c:v>
                </c:pt>
                <c:pt idx="3">
                  <c:v>24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114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133</c:v>
                </c:pt>
              </c:numCache>
            </c:numRef>
          </c:val>
        </c:ser>
        <c:ser>
          <c:idx val="2"/>
          <c:order val="2"/>
          <c:tx>
            <c:strRef>
              <c:f>TP!$F$365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TP!$F$366:$F$379</c:f>
              <c:numCache>
                <c:formatCode>General</c:formatCode>
                <c:ptCount val="14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34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27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TP!$J$365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TP!$J$366:$J$379</c:f>
              <c:numCache>
                <c:formatCode>General</c:formatCode>
                <c:ptCount val="14"/>
                <c:pt idx="0">
                  <c:v>27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18</c:v>
                </c:pt>
                <c:pt idx="6">
                  <c:v>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2</c:v>
                </c:pt>
                <c:pt idx="11">
                  <c:v>10</c:v>
                </c:pt>
                <c:pt idx="12">
                  <c:v>22</c:v>
                </c:pt>
                <c:pt idx="13">
                  <c:v>14</c:v>
                </c:pt>
              </c:numCache>
            </c:numRef>
          </c:val>
        </c:ser>
        <c:ser>
          <c:idx val="4"/>
          <c:order val="4"/>
          <c:tx>
            <c:strRef>
              <c:f>TP!$L$365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TP!$L$366:$L$379</c:f>
              <c:numCache>
                <c:formatCode>General</c:formatCode>
                <c:ptCount val="14"/>
                <c:pt idx="0">
                  <c:v>44</c:v>
                </c:pt>
                <c:pt idx="1">
                  <c:v>22</c:v>
                </c:pt>
                <c:pt idx="2">
                  <c:v>5</c:v>
                </c:pt>
                <c:pt idx="3">
                  <c:v>2</c:v>
                </c:pt>
                <c:pt idx="4">
                  <c:v>12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14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15</c:v>
                </c:pt>
              </c:numCache>
            </c:numRef>
          </c:val>
        </c:ser>
        <c:ser>
          <c:idx val="5"/>
          <c:order val="5"/>
          <c:tx>
            <c:strRef>
              <c:f>TP!$N$365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TP!$N$366:$N$379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39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TP!$P$365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TP!$P$366:$P$379</c:f>
              <c:numCache>
                <c:formatCode>General</c:formatCode>
                <c:ptCount val="14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20</c:v>
                </c:pt>
                <c:pt idx="6">
                  <c:v>4</c:v>
                </c:pt>
                <c:pt idx="7">
                  <c:v>39</c:v>
                </c:pt>
                <c:pt idx="8">
                  <c:v>4</c:v>
                </c:pt>
                <c:pt idx="9">
                  <c:v>1</c:v>
                </c:pt>
                <c:pt idx="10">
                  <c:v>57</c:v>
                </c:pt>
                <c:pt idx="11">
                  <c:v>18</c:v>
                </c:pt>
                <c:pt idx="12">
                  <c:v>18</c:v>
                </c:pt>
                <c:pt idx="13">
                  <c:v>5</c:v>
                </c:pt>
              </c:numCache>
            </c:numRef>
          </c:val>
        </c:ser>
        <c:ser>
          <c:idx val="7"/>
          <c:order val="7"/>
          <c:tx>
            <c:strRef>
              <c:f>TP!$R$365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TP!$R$366:$R$379</c:f>
              <c:numCache>
                <c:formatCode>General</c:formatCode>
                <c:ptCount val="14"/>
                <c:pt idx="0">
                  <c:v>0</c:v>
                </c:pt>
                <c:pt idx="1">
                  <c:v>202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37</c:v>
                </c:pt>
                <c:pt idx="8">
                  <c:v>5</c:v>
                </c:pt>
                <c:pt idx="9">
                  <c:v>5</c:v>
                </c:pt>
                <c:pt idx="10">
                  <c:v>89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TP!$T$365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TP!$T$366:$T$379</c:f>
              <c:numCache>
                <c:formatCode>General</c:formatCode>
                <c:ptCount val="14"/>
                <c:pt idx="0">
                  <c:v>8</c:v>
                </c:pt>
                <c:pt idx="1">
                  <c:v>27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</c:v>
                </c:pt>
                <c:pt idx="8">
                  <c:v>6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6031872"/>
        <c:axId val="96033792"/>
      </c:lineChart>
      <c:dateAx>
        <c:axId val="960318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033792"/>
        <c:crosses val="autoZero"/>
        <c:auto val="1"/>
        <c:lblOffset val="100"/>
      </c:dateAx>
      <c:valAx>
        <c:axId val="9603379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031872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6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4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SV!$C$706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SV!$C$707:$C$721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SV!$C$706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SV!$C$722:$C$736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SV!$D$706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SV!$D$722:$D$736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SV!$E$706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SV!$E$722:$E$736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SV!$D$705</c:f>
              <c:strCache>
                <c:ptCount val="1"/>
                <c:pt idx="0">
                  <c:v>TAMC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(SV!$B$737:$B$751,SV!$C$737:$C$751,SV!$D$737:$D$751,SV!$E$737:$E$751,SV!$F$737:$F$751,SV!$G$737:$G$751)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</c:ser>
        <c:marker val="1"/>
        <c:axId val="106285312"/>
        <c:axId val="106296832"/>
      </c:lineChart>
      <c:dateAx>
        <c:axId val="10628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296832"/>
        <c:crosses val="autoZero"/>
        <c:auto val="1"/>
        <c:lblOffset val="100"/>
      </c:dateAx>
      <c:valAx>
        <c:axId val="10629683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285312"/>
        <c:crosses val="autoZero"/>
        <c:crossBetween val="between"/>
        <c:majorUnit val="1"/>
      </c:valAx>
    </c:plotArea>
    <c:plotVisOnly val="1"/>
  </c:chart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7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SV!$B$706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SV!$B$707:$B$721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SV!$D$706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SV!$D$707:$D$721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SV!$E$706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SV!$A$707:$A$751</c:f>
              <c:numCache>
                <c:formatCode>m/d/yyyy</c:formatCode>
                <c:ptCount val="45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41124</c:v>
                </c:pt>
                <c:pt idx="11">
                  <c:v>41130</c:v>
                </c:pt>
                <c:pt idx="12">
                  <c:v>41131</c:v>
                </c:pt>
                <c:pt idx="13">
                  <c:v>41136</c:v>
                </c:pt>
                <c:pt idx="14">
                  <c:v>41144</c:v>
                </c:pt>
                <c:pt idx="15">
                  <c:v>41092</c:v>
                </c:pt>
                <c:pt idx="16">
                  <c:v>41093</c:v>
                </c:pt>
                <c:pt idx="17">
                  <c:v>41101</c:v>
                </c:pt>
                <c:pt idx="18">
                  <c:v>41103</c:v>
                </c:pt>
                <c:pt idx="19">
                  <c:v>41106</c:v>
                </c:pt>
                <c:pt idx="20">
                  <c:v>41109</c:v>
                </c:pt>
                <c:pt idx="21">
                  <c:v>41113</c:v>
                </c:pt>
                <c:pt idx="22">
                  <c:v>41117</c:v>
                </c:pt>
                <c:pt idx="23">
                  <c:v>41123</c:v>
                </c:pt>
                <c:pt idx="24">
                  <c:v>41124</c:v>
                </c:pt>
                <c:pt idx="25">
                  <c:v>41124</c:v>
                </c:pt>
                <c:pt idx="26">
                  <c:v>41130</c:v>
                </c:pt>
                <c:pt idx="27">
                  <c:v>41131</c:v>
                </c:pt>
                <c:pt idx="28">
                  <c:v>41136</c:v>
                </c:pt>
                <c:pt idx="29">
                  <c:v>41144</c:v>
                </c:pt>
                <c:pt idx="30">
                  <c:v>41092</c:v>
                </c:pt>
                <c:pt idx="31">
                  <c:v>41093</c:v>
                </c:pt>
                <c:pt idx="32">
                  <c:v>41101</c:v>
                </c:pt>
                <c:pt idx="33">
                  <c:v>41103</c:v>
                </c:pt>
                <c:pt idx="34">
                  <c:v>41106</c:v>
                </c:pt>
                <c:pt idx="35">
                  <c:v>41109</c:v>
                </c:pt>
                <c:pt idx="36">
                  <c:v>41113</c:v>
                </c:pt>
                <c:pt idx="37">
                  <c:v>41117</c:v>
                </c:pt>
                <c:pt idx="38">
                  <c:v>41123</c:v>
                </c:pt>
                <c:pt idx="39">
                  <c:v>41124</c:v>
                </c:pt>
                <c:pt idx="40">
                  <c:v>41124</c:v>
                </c:pt>
                <c:pt idx="41">
                  <c:v>41130</c:v>
                </c:pt>
                <c:pt idx="42">
                  <c:v>41131</c:v>
                </c:pt>
                <c:pt idx="43">
                  <c:v>41136</c:v>
                </c:pt>
                <c:pt idx="44">
                  <c:v>41144</c:v>
                </c:pt>
              </c:numCache>
            </c:numRef>
          </c:cat>
          <c:val>
            <c:numRef>
              <c:f>SV!$E$707:$E$721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5278848"/>
        <c:axId val="105285888"/>
      </c:lineChart>
      <c:dateAx>
        <c:axId val="10527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85888"/>
        <c:crosses val="autoZero"/>
        <c:auto val="1"/>
        <c:lblOffset val="100"/>
      </c:dateAx>
      <c:valAx>
        <c:axId val="10528588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278848"/>
        <c:crosses val="autoZero"/>
        <c:crossBetween val="between"/>
        <c:majorUnit val="5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1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SV!$B$617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SV!$A$675:$A$702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41124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SV!$B$675:$B$702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SV!$C$617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SV!$A$675:$A$702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41124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SV!$C$675:$C$702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SV!$D$617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SV!$A$675:$A$702</c:f>
              <c:numCache>
                <c:formatCode>m/d/yyyy</c:formatCode>
                <c:ptCount val="28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41124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41152</c:v>
                </c:pt>
                <c:pt idx="20">
                  <c:v>41156</c:v>
                </c:pt>
                <c:pt idx="21">
                  <c:v>41159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</c:numCache>
            </c:numRef>
          </c:cat>
          <c:val>
            <c:numRef>
              <c:f>SV!$D$675:$D$702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6708992"/>
        <c:axId val="106711296"/>
      </c:lineChart>
      <c:dateAx>
        <c:axId val="1067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711296"/>
        <c:crosses val="autoZero"/>
        <c:auto val="1"/>
        <c:lblOffset val="100"/>
      </c:dateAx>
      <c:valAx>
        <c:axId val="10671129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708992"/>
        <c:crosses val="autoZero"/>
        <c:crossBetween val="between"/>
        <c:majorUnit val="1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602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SV!$I$617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SV!$I$618:$I$674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SV!$J$617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SV!$I$646:$I$674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06757504"/>
        <c:axId val="106747392"/>
      </c:lineChart>
      <c:dateAx>
        <c:axId val="10675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747392"/>
        <c:crosses val="autoZero"/>
        <c:auto val="1"/>
        <c:lblOffset val="100"/>
      </c:dateAx>
      <c:valAx>
        <c:axId val="106747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757504"/>
        <c:crosses val="autoZero"/>
        <c:crossBetween val="between"/>
        <c:majorUnit val="3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2377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SV!$B$617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SV!$B$618:$B$674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SV!$C$559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SV!$C$618:$C$674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SV!$D$559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SV!$D$618:$D$674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0</c:v>
                </c:pt>
                <c:pt idx="44">
                  <c:v>2</c:v>
                </c:pt>
                <c:pt idx="45">
                  <c:v>49</c:v>
                </c:pt>
                <c:pt idx="46">
                  <c:v>79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1">
                  <c:v>24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SV!$E$617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SV!$E$618:$E$674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SV!$F$617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SV!$F$646:$F$674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SV!$G$617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SV!$G$646:$G$674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SV!$H$617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SV!$A$618:$A$674</c:f>
              <c:numCache>
                <c:formatCode>m/d/yyyy</c:formatCode>
                <c:ptCount val="57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41103</c:v>
                </c:pt>
                <c:pt idx="4">
                  <c:v>41106</c:v>
                </c:pt>
                <c:pt idx="5">
                  <c:v>41107</c:v>
                </c:pt>
                <c:pt idx="6">
                  <c:v>41113</c:v>
                </c:pt>
                <c:pt idx="7">
                  <c:v>41114</c:v>
                </c:pt>
                <c:pt idx="8">
                  <c:v>41122</c:v>
                </c:pt>
                <c:pt idx="9">
                  <c:v>41123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41143</c:v>
                </c:pt>
                <c:pt idx="15">
                  <c:v>41144</c:v>
                </c:pt>
                <c:pt idx="16">
                  <c:v>41149</c:v>
                </c:pt>
                <c:pt idx="17">
                  <c:v>41150</c:v>
                </c:pt>
                <c:pt idx="18">
                  <c:v>41151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41164</c:v>
                </c:pt>
                <c:pt idx="23">
                  <c:v>41166</c:v>
                </c:pt>
                <c:pt idx="24">
                  <c:v>41169</c:v>
                </c:pt>
                <c:pt idx="25">
                  <c:v>41172</c:v>
                </c:pt>
                <c:pt idx="26">
                  <c:v>41179</c:v>
                </c:pt>
                <c:pt idx="27">
                  <c:v>41180</c:v>
                </c:pt>
                <c:pt idx="28">
                  <c:v>41092</c:v>
                </c:pt>
                <c:pt idx="29">
                  <c:v>41096</c:v>
                </c:pt>
                <c:pt idx="30">
                  <c:v>41100</c:v>
                </c:pt>
                <c:pt idx="31">
                  <c:v>41103</c:v>
                </c:pt>
                <c:pt idx="32">
                  <c:v>41106</c:v>
                </c:pt>
                <c:pt idx="33">
                  <c:v>41107</c:v>
                </c:pt>
                <c:pt idx="34">
                  <c:v>41113</c:v>
                </c:pt>
                <c:pt idx="35">
                  <c:v>41114</c:v>
                </c:pt>
                <c:pt idx="36">
                  <c:v>41122</c:v>
                </c:pt>
                <c:pt idx="37">
                  <c:v>41123</c:v>
                </c:pt>
                <c:pt idx="38">
                  <c:v>41127</c:v>
                </c:pt>
                <c:pt idx="39">
                  <c:v>41128</c:v>
                </c:pt>
                <c:pt idx="40">
                  <c:v>41134</c:v>
                </c:pt>
                <c:pt idx="41">
                  <c:v>41135</c:v>
                </c:pt>
                <c:pt idx="42">
                  <c:v>41143</c:v>
                </c:pt>
                <c:pt idx="43">
                  <c:v>41144</c:v>
                </c:pt>
                <c:pt idx="44">
                  <c:v>41149</c:v>
                </c:pt>
                <c:pt idx="45">
                  <c:v>41150</c:v>
                </c:pt>
                <c:pt idx="46">
                  <c:v>41151</c:v>
                </c:pt>
                <c:pt idx="47">
                  <c:v>41152</c:v>
                </c:pt>
                <c:pt idx="48">
                  <c:v>41156</c:v>
                </c:pt>
                <c:pt idx="49">
                  <c:v>41159</c:v>
                </c:pt>
                <c:pt idx="50">
                  <c:v>41163</c:v>
                </c:pt>
                <c:pt idx="51">
                  <c:v>41164</c:v>
                </c:pt>
                <c:pt idx="52">
                  <c:v>41166</c:v>
                </c:pt>
                <c:pt idx="53">
                  <c:v>41169</c:v>
                </c:pt>
                <c:pt idx="54">
                  <c:v>41172</c:v>
                </c:pt>
                <c:pt idx="55">
                  <c:v>41179</c:v>
                </c:pt>
                <c:pt idx="56">
                  <c:v>41180</c:v>
                </c:pt>
              </c:numCache>
            </c:numRef>
          </c:cat>
          <c:val>
            <c:numRef>
              <c:f>SV!$H$646:$H$674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08938752"/>
        <c:axId val="108940672"/>
      </c:lineChart>
      <c:dateAx>
        <c:axId val="10893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940672"/>
        <c:crosses val="autoZero"/>
        <c:auto val="1"/>
        <c:lblOffset val="100"/>
      </c:dateAx>
      <c:valAx>
        <c:axId val="1089406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  <a:endParaRPr lang="en-US" sz="1000" baseline="30000"/>
              </a:p>
            </c:rich>
          </c:tx>
        </c:title>
        <c:numFmt formatCode="General" sourceLinked="1"/>
        <c:tickLblPos val="nextTo"/>
        <c:crossAx val="108938752"/>
        <c:crosses val="autoZero"/>
        <c:crossBetween val="between"/>
        <c:majorUnit val="3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2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1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SV!$H$559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SV!$H$560:$H$613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SV!$I$559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SV!$I$560:$I$613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9064192"/>
        <c:axId val="109066496"/>
      </c:lineChart>
      <c:dateAx>
        <c:axId val="10906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066496"/>
        <c:crosses val="autoZero"/>
        <c:auto val="1"/>
        <c:lblOffset val="100"/>
      </c:dateAx>
      <c:valAx>
        <c:axId val="10906649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064192"/>
        <c:crosses val="autoZero"/>
        <c:crossBetween val="between"/>
        <c:majorUnit val="2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17802050981888"/>
          <c:y val="0"/>
        </c:manualLayout>
      </c:layout>
    </c:title>
    <c:plotArea>
      <c:layout>
        <c:manualLayout>
          <c:layoutTarget val="inner"/>
          <c:xMode val="edge"/>
          <c:yMode val="edge"/>
          <c:x val="5.3539298783694747E-2"/>
          <c:y val="0.13930528985082524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SV!$B$559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SV!$B$560:$B$613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SV!$C$559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SV!$C$560:$C$613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SV!$D$559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SV!$D$560:$D$613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SV!$E$559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SV!$E$560:$E$613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SV!$F$559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SV!$F$560:$F$613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SV!$G$559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SV!$A$560:$A$613</c:f>
              <c:numCache>
                <c:formatCode>m/d/yyyy</c:formatCode>
                <c:ptCount val="54"/>
                <c:pt idx="0">
                  <c:v>41092</c:v>
                </c:pt>
                <c:pt idx="1">
                  <c:v>41096</c:v>
                </c:pt>
                <c:pt idx="2">
                  <c:v>41099</c:v>
                </c:pt>
                <c:pt idx="3">
                  <c:v>41103</c:v>
                </c:pt>
                <c:pt idx="4">
                  <c:v>41106</c:v>
                </c:pt>
                <c:pt idx="5">
                  <c:v>41108</c:v>
                </c:pt>
                <c:pt idx="6">
                  <c:v>41113</c:v>
                </c:pt>
                <c:pt idx="7">
                  <c:v>41115</c:v>
                </c:pt>
                <c:pt idx="8">
                  <c:v>41122</c:v>
                </c:pt>
                <c:pt idx="9">
                  <c:v>41123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41159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41179</c:v>
                </c:pt>
                <c:pt idx="26">
                  <c:v>41180</c:v>
                </c:pt>
                <c:pt idx="27">
                  <c:v>41092</c:v>
                </c:pt>
                <c:pt idx="28">
                  <c:v>41096</c:v>
                </c:pt>
                <c:pt idx="29">
                  <c:v>41099</c:v>
                </c:pt>
                <c:pt idx="30">
                  <c:v>41103</c:v>
                </c:pt>
                <c:pt idx="31">
                  <c:v>41106</c:v>
                </c:pt>
                <c:pt idx="32">
                  <c:v>41108</c:v>
                </c:pt>
                <c:pt idx="33">
                  <c:v>41113</c:v>
                </c:pt>
                <c:pt idx="34">
                  <c:v>41115</c:v>
                </c:pt>
                <c:pt idx="35">
                  <c:v>41122</c:v>
                </c:pt>
                <c:pt idx="36">
                  <c:v>41123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41159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41179</c:v>
                </c:pt>
                <c:pt idx="53">
                  <c:v>41180</c:v>
                </c:pt>
              </c:numCache>
            </c:numRef>
          </c:cat>
          <c:val>
            <c:numRef>
              <c:f>SV!$G$560:$G$613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9116416"/>
        <c:axId val="105779584"/>
      </c:lineChart>
      <c:dateAx>
        <c:axId val="10911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779584"/>
        <c:crosses val="autoZero"/>
        <c:auto val="1"/>
        <c:lblOffset val="100"/>
      </c:dateAx>
      <c:valAx>
        <c:axId val="105779584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116416"/>
        <c:crosses val="autoZero"/>
        <c:crossBetween val="between"/>
        <c:majorUnit val="1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2 CFU, Action  &gt; 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SV!$B$472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SV!$B$527:$B$553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SV!$C$472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SV!$C$527:$C$553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SV!$D$472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SV!$D$527:$D$553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SV!$E$472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SV!$E$527:$E$553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655744"/>
        <c:axId val="106658432"/>
      </c:lineChart>
      <c:dateAx>
        <c:axId val="10665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6658432"/>
        <c:crosses val="autoZero"/>
        <c:auto val="1"/>
        <c:lblOffset val="100"/>
      </c:dateAx>
      <c:valAx>
        <c:axId val="10665843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06655744"/>
        <c:crosses val="autoZero"/>
        <c:crossBetween val="between"/>
        <c:majorUnit val="1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96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SV!$F$387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SV!$A$473:$A$526</c:f>
              <c:numCache>
                <c:formatCode>m/d/yyyy</c:formatCode>
                <c:ptCount val="54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</c:numCache>
            </c:numRef>
          </c:cat>
          <c:val>
            <c:numRef>
              <c:f>SV!$F$388:$F$441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9472384"/>
        <c:axId val="109486848"/>
      </c:lineChart>
      <c:dateAx>
        <c:axId val="10947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486848"/>
        <c:crosses val="autoZero"/>
        <c:auto val="1"/>
        <c:lblOffset val="100"/>
      </c:dateAx>
      <c:valAx>
        <c:axId val="10948684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472384"/>
        <c:crosses val="autoZero"/>
        <c:crossBetween val="between"/>
        <c:majorUnit val="2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424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SV!$B$472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SV!$B$473:$B$526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SV!$C$472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SV!$C$473:$C$526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SV!$D$472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SV!$D$473:$D$526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SV!$E$472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SV!$A$473:$A$553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41128</c:v>
                </c:pt>
                <c:pt idx="11">
                  <c:v>41131</c:v>
                </c:pt>
                <c:pt idx="12">
                  <c:v>41135</c:v>
                </c:pt>
                <c:pt idx="13">
                  <c:v>41137</c:v>
                </c:pt>
                <c:pt idx="14">
                  <c:v>41142</c:v>
                </c:pt>
                <c:pt idx="15">
                  <c:v>41144</c:v>
                </c:pt>
                <c:pt idx="16">
                  <c:v>41148</c:v>
                </c:pt>
                <c:pt idx="17">
                  <c:v>41149</c:v>
                </c:pt>
                <c:pt idx="18">
                  <c:v>41150</c:v>
                </c:pt>
                <c:pt idx="19">
                  <c:v>41156</c:v>
                </c:pt>
                <c:pt idx="20">
                  <c:v>41158</c:v>
                </c:pt>
                <c:pt idx="21">
                  <c:v>41163</c:v>
                </c:pt>
                <c:pt idx="22">
                  <c:v>41165</c:v>
                </c:pt>
                <c:pt idx="23">
                  <c:v>41169</c:v>
                </c:pt>
                <c:pt idx="24">
                  <c:v>41172</c:v>
                </c:pt>
                <c:pt idx="25">
                  <c:v>41177</c:v>
                </c:pt>
                <c:pt idx="26">
                  <c:v>41179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41128</c:v>
                </c:pt>
                <c:pt idx="38">
                  <c:v>41131</c:v>
                </c:pt>
                <c:pt idx="39">
                  <c:v>41135</c:v>
                </c:pt>
                <c:pt idx="40">
                  <c:v>41137</c:v>
                </c:pt>
                <c:pt idx="41">
                  <c:v>41142</c:v>
                </c:pt>
                <c:pt idx="42">
                  <c:v>41144</c:v>
                </c:pt>
                <c:pt idx="43">
                  <c:v>41148</c:v>
                </c:pt>
                <c:pt idx="44">
                  <c:v>41149</c:v>
                </c:pt>
                <c:pt idx="45">
                  <c:v>41150</c:v>
                </c:pt>
                <c:pt idx="46">
                  <c:v>41156</c:v>
                </c:pt>
                <c:pt idx="47">
                  <c:v>41158</c:v>
                </c:pt>
                <c:pt idx="48">
                  <c:v>41163</c:v>
                </c:pt>
                <c:pt idx="49">
                  <c:v>41165</c:v>
                </c:pt>
                <c:pt idx="50">
                  <c:v>41169</c:v>
                </c:pt>
                <c:pt idx="51">
                  <c:v>41172</c:v>
                </c:pt>
                <c:pt idx="52">
                  <c:v>41177</c:v>
                </c:pt>
                <c:pt idx="53">
                  <c:v>41179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41128</c:v>
                </c:pt>
                <c:pt idx="65">
                  <c:v>41131</c:v>
                </c:pt>
                <c:pt idx="66">
                  <c:v>41135</c:v>
                </c:pt>
                <c:pt idx="67">
                  <c:v>41137</c:v>
                </c:pt>
                <c:pt idx="68">
                  <c:v>41142</c:v>
                </c:pt>
                <c:pt idx="69">
                  <c:v>41144</c:v>
                </c:pt>
                <c:pt idx="70">
                  <c:v>41148</c:v>
                </c:pt>
                <c:pt idx="71">
                  <c:v>41149</c:v>
                </c:pt>
                <c:pt idx="72">
                  <c:v>41150</c:v>
                </c:pt>
                <c:pt idx="73">
                  <c:v>41156</c:v>
                </c:pt>
                <c:pt idx="74">
                  <c:v>41158</c:v>
                </c:pt>
                <c:pt idx="75">
                  <c:v>41163</c:v>
                </c:pt>
                <c:pt idx="76">
                  <c:v>41165</c:v>
                </c:pt>
                <c:pt idx="77">
                  <c:v>41169</c:v>
                </c:pt>
                <c:pt idx="78">
                  <c:v>41172</c:v>
                </c:pt>
                <c:pt idx="79">
                  <c:v>41177</c:v>
                </c:pt>
                <c:pt idx="80">
                  <c:v>41179</c:v>
                </c:pt>
              </c:numCache>
            </c:numRef>
          </c:cat>
          <c:val>
            <c:numRef>
              <c:f>SV!$E$473:$E$526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9584384"/>
        <c:axId val="109587072"/>
      </c:lineChart>
      <c:dateAx>
        <c:axId val="10958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587072"/>
        <c:crosses val="autoZero"/>
        <c:auto val="1"/>
        <c:lblOffset val="100"/>
      </c:dateAx>
      <c:valAx>
        <c:axId val="10958707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584384"/>
        <c:crosses val="autoZero"/>
        <c:crossBetween val="between"/>
        <c:majorUnit val="1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3021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TP!$C$366:$C$379</c:f>
              <c:numCache>
                <c:formatCode>General</c:formatCode>
                <c:ptCount val="14"/>
                <c:pt idx="0">
                  <c:v>8</c:v>
                </c:pt>
                <c:pt idx="1">
                  <c:v>0</c:v>
                </c:pt>
                <c:pt idx="2">
                  <c:v>26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11</c:v>
                </c:pt>
              </c:numCache>
            </c:numRef>
          </c:val>
        </c:ser>
        <c:ser>
          <c:idx val="1"/>
          <c:order val="1"/>
          <c:tx>
            <c:strRef>
              <c:f>TP!$E$365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TP!$E$366:$E$379</c:f>
              <c:numCache>
                <c:formatCode>General</c:formatCode>
                <c:ptCount val="14"/>
                <c:pt idx="0">
                  <c:v>8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</c:numCache>
            </c:numRef>
          </c:val>
        </c:ser>
        <c:ser>
          <c:idx val="2"/>
          <c:order val="2"/>
          <c:tx>
            <c:strRef>
              <c:f>TP!$G$365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TP!$G$366:$G$379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TP!$K$365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TP!$K$366:$K$379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TP!$M$365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TP!$M$366:$M$379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TP!$O$365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TP!$O$366:$O$379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TP!$Q$365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TP!$Q$366:$Q$379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TP!$S$365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TP!$S$366:$S$379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TP!$U$365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TP!$A$366:$A$379</c:f>
              <c:numCache>
                <c:formatCode>m/d/yyyy</c:formatCode>
                <c:ptCount val="14"/>
                <c:pt idx="0">
                  <c:v>41092</c:v>
                </c:pt>
                <c:pt idx="1">
                  <c:v>41093</c:v>
                </c:pt>
                <c:pt idx="2">
                  <c:v>41101</c:v>
                </c:pt>
                <c:pt idx="3">
                  <c:v>41103</c:v>
                </c:pt>
                <c:pt idx="4">
                  <c:v>41106</c:v>
                </c:pt>
                <c:pt idx="5">
                  <c:v>41109</c:v>
                </c:pt>
                <c:pt idx="6">
                  <c:v>41113</c:v>
                </c:pt>
                <c:pt idx="7">
                  <c:v>41117</c:v>
                </c:pt>
                <c:pt idx="8">
                  <c:v>41123</c:v>
                </c:pt>
                <c:pt idx="9">
                  <c:v>41124</c:v>
                </c:pt>
                <c:pt idx="10">
                  <c:v>41130</c:v>
                </c:pt>
                <c:pt idx="11">
                  <c:v>41131</c:v>
                </c:pt>
                <c:pt idx="12">
                  <c:v>41136</c:v>
                </c:pt>
                <c:pt idx="13">
                  <c:v>41144</c:v>
                </c:pt>
              </c:numCache>
            </c:numRef>
          </c:cat>
          <c:val>
            <c:numRef>
              <c:f>TP!$U$366:$U$379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5516544"/>
        <c:axId val="95518080"/>
      </c:lineChart>
      <c:dateAx>
        <c:axId val="955165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518080"/>
        <c:crosses val="autoZero"/>
        <c:auto val="1"/>
        <c:lblOffset val="100"/>
      </c:dateAx>
      <c:valAx>
        <c:axId val="9551808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516544"/>
        <c:crosses val="autoZero"/>
        <c:crossBetween val="between"/>
        <c:majorUnit val="2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5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accent1"/>
                </a:solidFill>
              </a:rPr>
              <a:t> Action 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SV!$B$387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SV!$B$442:$B$468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SV!$C$387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SV!$C$442:$C$468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SV!$D$387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SV!$D$442:$D$468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374272"/>
        <c:axId val="106376576"/>
      </c:lineChart>
      <c:dateAx>
        <c:axId val="10637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376576"/>
        <c:crosses val="autoZero"/>
        <c:auto val="1"/>
        <c:lblOffset val="100"/>
      </c:dateAx>
      <c:valAx>
        <c:axId val="10637657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374272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SV!$F$304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SV!$F$388:$F$441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6446848"/>
        <c:axId val="106448768"/>
      </c:lineChart>
      <c:dateAx>
        <c:axId val="1064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448768"/>
        <c:crosses val="autoZero"/>
        <c:auto val="1"/>
        <c:lblOffset val="100"/>
      </c:dateAx>
      <c:valAx>
        <c:axId val="10644876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446848"/>
        <c:crosses val="autoZero"/>
        <c:crossBetween val="between"/>
        <c:majorUnit val="2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596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3"/>
          <c:w val="0.86456505230795355"/>
          <c:h val="0.72409702633700312"/>
        </c:manualLayout>
      </c:layout>
      <c:lineChart>
        <c:grouping val="standard"/>
        <c:ser>
          <c:idx val="0"/>
          <c:order val="0"/>
          <c:tx>
            <c:strRef>
              <c:f>SV!$B$387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SV!$B$388:$B$441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SV!$C$387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SV!$C$388:$C$441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SV!$D$387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SV!$D$388:$D$441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SV!$E$387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SV!$A$388:$A$468</c:f>
              <c:numCache>
                <c:formatCode>m/d/yyyy</c:formatCode>
                <c:ptCount val="81"/>
                <c:pt idx="0">
                  <c:v>41092</c:v>
                </c:pt>
                <c:pt idx="1">
                  <c:v>41095</c:v>
                </c:pt>
                <c:pt idx="2">
                  <c:v>41099</c:v>
                </c:pt>
                <c:pt idx="3">
                  <c:v>41102</c:v>
                </c:pt>
                <c:pt idx="4">
                  <c:v>41108</c:v>
                </c:pt>
                <c:pt idx="5">
                  <c:v>41110</c:v>
                </c:pt>
                <c:pt idx="6">
                  <c:v>41115</c:v>
                </c:pt>
                <c:pt idx="7">
                  <c:v>41116</c:v>
                </c:pt>
                <c:pt idx="8">
                  <c:v>41120</c:v>
                </c:pt>
                <c:pt idx="9">
                  <c:v>41121</c:v>
                </c:pt>
                <c:pt idx="10">
                  <c:v>41127</c:v>
                </c:pt>
                <c:pt idx="11">
                  <c:v>41128</c:v>
                </c:pt>
                <c:pt idx="12">
                  <c:v>41134</c:v>
                </c:pt>
                <c:pt idx="13">
                  <c:v>41135</c:v>
                </c:pt>
                <c:pt idx="14">
                  <c:v>41142</c:v>
                </c:pt>
                <c:pt idx="15">
                  <c:v>41143</c:v>
                </c:pt>
                <c:pt idx="16">
                  <c:v>41149</c:v>
                </c:pt>
                <c:pt idx="17">
                  <c:v>41150</c:v>
                </c:pt>
                <c:pt idx="18">
                  <c:v>41156</c:v>
                </c:pt>
                <c:pt idx="19">
                  <c:v>41159</c:v>
                </c:pt>
                <c:pt idx="20">
                  <c:v>41163</c:v>
                </c:pt>
                <c:pt idx="21">
                  <c:v>41164</c:v>
                </c:pt>
                <c:pt idx="22">
                  <c:v>41169</c:v>
                </c:pt>
                <c:pt idx="23">
                  <c:v>41171</c:v>
                </c:pt>
                <c:pt idx="24">
                  <c:v>41172</c:v>
                </c:pt>
                <c:pt idx="25">
                  <c:v>41176</c:v>
                </c:pt>
                <c:pt idx="26">
                  <c:v>41177</c:v>
                </c:pt>
                <c:pt idx="27">
                  <c:v>41092</c:v>
                </c:pt>
                <c:pt idx="28">
                  <c:v>41095</c:v>
                </c:pt>
                <c:pt idx="29">
                  <c:v>41099</c:v>
                </c:pt>
                <c:pt idx="30">
                  <c:v>41102</c:v>
                </c:pt>
                <c:pt idx="31">
                  <c:v>41108</c:v>
                </c:pt>
                <c:pt idx="32">
                  <c:v>41110</c:v>
                </c:pt>
                <c:pt idx="33">
                  <c:v>41115</c:v>
                </c:pt>
                <c:pt idx="34">
                  <c:v>41116</c:v>
                </c:pt>
                <c:pt idx="35">
                  <c:v>41120</c:v>
                </c:pt>
                <c:pt idx="36">
                  <c:v>41121</c:v>
                </c:pt>
                <c:pt idx="37">
                  <c:v>41127</c:v>
                </c:pt>
                <c:pt idx="38">
                  <c:v>41128</c:v>
                </c:pt>
                <c:pt idx="39">
                  <c:v>41134</c:v>
                </c:pt>
                <c:pt idx="40">
                  <c:v>41135</c:v>
                </c:pt>
                <c:pt idx="41">
                  <c:v>41142</c:v>
                </c:pt>
                <c:pt idx="42">
                  <c:v>41143</c:v>
                </c:pt>
                <c:pt idx="43">
                  <c:v>41149</c:v>
                </c:pt>
                <c:pt idx="44">
                  <c:v>41150</c:v>
                </c:pt>
                <c:pt idx="45">
                  <c:v>41156</c:v>
                </c:pt>
                <c:pt idx="46">
                  <c:v>41159</c:v>
                </c:pt>
                <c:pt idx="47">
                  <c:v>41163</c:v>
                </c:pt>
                <c:pt idx="48">
                  <c:v>41164</c:v>
                </c:pt>
                <c:pt idx="49">
                  <c:v>41169</c:v>
                </c:pt>
                <c:pt idx="50">
                  <c:v>41171</c:v>
                </c:pt>
                <c:pt idx="51">
                  <c:v>41172</c:v>
                </c:pt>
                <c:pt idx="52">
                  <c:v>41176</c:v>
                </c:pt>
                <c:pt idx="53">
                  <c:v>41177</c:v>
                </c:pt>
                <c:pt idx="54">
                  <c:v>41092</c:v>
                </c:pt>
                <c:pt idx="55">
                  <c:v>41095</c:v>
                </c:pt>
                <c:pt idx="56">
                  <c:v>41099</c:v>
                </c:pt>
                <c:pt idx="57">
                  <c:v>41102</c:v>
                </c:pt>
                <c:pt idx="58">
                  <c:v>41108</c:v>
                </c:pt>
                <c:pt idx="59">
                  <c:v>41110</c:v>
                </c:pt>
                <c:pt idx="60">
                  <c:v>41115</c:v>
                </c:pt>
                <c:pt idx="61">
                  <c:v>41116</c:v>
                </c:pt>
                <c:pt idx="62">
                  <c:v>41120</c:v>
                </c:pt>
                <c:pt idx="63">
                  <c:v>41121</c:v>
                </c:pt>
                <c:pt idx="64">
                  <c:v>41127</c:v>
                </c:pt>
                <c:pt idx="65">
                  <c:v>41128</c:v>
                </c:pt>
                <c:pt idx="66">
                  <c:v>41134</c:v>
                </c:pt>
                <c:pt idx="67">
                  <c:v>41135</c:v>
                </c:pt>
                <c:pt idx="68">
                  <c:v>41142</c:v>
                </c:pt>
                <c:pt idx="69">
                  <c:v>41143</c:v>
                </c:pt>
                <c:pt idx="70">
                  <c:v>41149</c:v>
                </c:pt>
                <c:pt idx="71">
                  <c:v>41150</c:v>
                </c:pt>
                <c:pt idx="72">
                  <c:v>41156</c:v>
                </c:pt>
                <c:pt idx="73">
                  <c:v>41159</c:v>
                </c:pt>
                <c:pt idx="74">
                  <c:v>41163</c:v>
                </c:pt>
                <c:pt idx="75">
                  <c:v>41164</c:v>
                </c:pt>
                <c:pt idx="76">
                  <c:v>41169</c:v>
                </c:pt>
                <c:pt idx="77">
                  <c:v>41171</c:v>
                </c:pt>
                <c:pt idx="78">
                  <c:v>41172</c:v>
                </c:pt>
                <c:pt idx="79">
                  <c:v>41176</c:v>
                </c:pt>
                <c:pt idx="80">
                  <c:v>41177</c:v>
                </c:pt>
              </c:numCache>
            </c:numRef>
          </c:cat>
          <c:val>
            <c:numRef>
              <c:f>SV!$E$388:$E$441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6505344"/>
        <c:axId val="106524672"/>
      </c:lineChart>
      <c:dateAx>
        <c:axId val="10650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524672"/>
        <c:crosses val="autoZero"/>
        <c:auto val="1"/>
        <c:lblOffset val="100"/>
      </c:dateAx>
      <c:valAx>
        <c:axId val="106524672"/>
        <c:scaling>
          <c:orientation val="minMax"/>
          <c:max val="1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/>
        </c:title>
        <c:numFmt formatCode="General" sourceLinked="1"/>
        <c:tickLblPos val="nextTo"/>
        <c:crossAx val="106505344"/>
        <c:crosses val="autoZero"/>
        <c:crossBetween val="between"/>
        <c:majorUnit val="2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190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3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SV!$B$304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SV!$B$357:$B$383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SV!$C$304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SV!$C$357:$C$383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SV!$D$304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SV!$D$357:$D$383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SV!$E$304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SV!$E$357:$E$383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9361024"/>
        <c:axId val="109384064"/>
      </c:lineChart>
      <c:dateAx>
        <c:axId val="10936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384064"/>
        <c:crosses val="autoZero"/>
        <c:auto val="1"/>
        <c:lblOffset val="100"/>
      </c:dateAx>
      <c:valAx>
        <c:axId val="109384064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361024"/>
        <c:crosses val="autoZero"/>
        <c:crossBetween val="between"/>
        <c:majorUnit val="1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3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SV!$F$304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SV!$F$305:$F$356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09416832"/>
        <c:axId val="109418752"/>
      </c:lineChart>
      <c:dateAx>
        <c:axId val="10941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418752"/>
        <c:crosses val="autoZero"/>
        <c:auto val="1"/>
        <c:lblOffset val="100"/>
      </c:dateAx>
      <c:valAx>
        <c:axId val="10941875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416832"/>
        <c:crosses val="autoZero"/>
        <c:crossBetween val="between"/>
        <c:majorUnit val="2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71075980785661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8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SV!$B$304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SV!$B$305:$B$356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SV!$C$304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SV!$C$305:$C$356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SV!$D$304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SV!$D$305:$D$356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SV!$E$304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SV!$A$305:$A$383</c:f>
              <c:numCache>
                <c:formatCode>m/d/yyyy</c:formatCode>
                <c:ptCount val="79"/>
                <c:pt idx="0">
                  <c:v>41092</c:v>
                </c:pt>
                <c:pt idx="1">
                  <c:v>41096</c:v>
                </c:pt>
                <c:pt idx="2">
                  <c:v>41100</c:v>
                </c:pt>
                <c:pt idx="3">
                  <c:v>41102</c:v>
                </c:pt>
                <c:pt idx="4">
                  <c:v>41102</c:v>
                </c:pt>
                <c:pt idx="5">
                  <c:v>41107</c:v>
                </c:pt>
                <c:pt idx="6">
                  <c:v>41110</c:v>
                </c:pt>
                <c:pt idx="7">
                  <c:v>41114</c:v>
                </c:pt>
                <c:pt idx="8">
                  <c:v>41116</c:v>
                </c:pt>
                <c:pt idx="9">
                  <c:v>41121</c:v>
                </c:pt>
                <c:pt idx="10">
                  <c:v>41122</c:v>
                </c:pt>
                <c:pt idx="11">
                  <c:v>41127</c:v>
                </c:pt>
                <c:pt idx="12">
                  <c:v>41129</c:v>
                </c:pt>
                <c:pt idx="13">
                  <c:v>41134</c:v>
                </c:pt>
                <c:pt idx="14">
                  <c:v>41138</c:v>
                </c:pt>
                <c:pt idx="15">
                  <c:v>41141</c:v>
                </c:pt>
                <c:pt idx="16">
                  <c:v>41143</c:v>
                </c:pt>
                <c:pt idx="17">
                  <c:v>41152</c:v>
                </c:pt>
                <c:pt idx="18">
                  <c:v>41156</c:v>
                </c:pt>
                <c:pt idx="19">
                  <c:v>41159</c:v>
                </c:pt>
                <c:pt idx="20">
                  <c:v>41164</c:v>
                </c:pt>
                <c:pt idx="21">
                  <c:v>41166</c:v>
                </c:pt>
                <c:pt idx="22">
                  <c:v>41169</c:v>
                </c:pt>
                <c:pt idx="23">
                  <c:v>41170</c:v>
                </c:pt>
                <c:pt idx="24">
                  <c:v>41176</c:v>
                </c:pt>
                <c:pt idx="25">
                  <c:v>41177</c:v>
                </c:pt>
                <c:pt idx="26">
                  <c:v>41092</c:v>
                </c:pt>
                <c:pt idx="27">
                  <c:v>41096</c:v>
                </c:pt>
                <c:pt idx="28">
                  <c:v>41100</c:v>
                </c:pt>
                <c:pt idx="29">
                  <c:v>41102</c:v>
                </c:pt>
                <c:pt idx="30">
                  <c:v>41102</c:v>
                </c:pt>
                <c:pt idx="31">
                  <c:v>41107</c:v>
                </c:pt>
                <c:pt idx="32">
                  <c:v>41110</c:v>
                </c:pt>
                <c:pt idx="33">
                  <c:v>41114</c:v>
                </c:pt>
                <c:pt idx="34">
                  <c:v>41116</c:v>
                </c:pt>
                <c:pt idx="35">
                  <c:v>41121</c:v>
                </c:pt>
                <c:pt idx="36">
                  <c:v>41122</c:v>
                </c:pt>
                <c:pt idx="37">
                  <c:v>41127</c:v>
                </c:pt>
                <c:pt idx="38">
                  <c:v>41129</c:v>
                </c:pt>
                <c:pt idx="39">
                  <c:v>41134</c:v>
                </c:pt>
                <c:pt idx="40">
                  <c:v>41138</c:v>
                </c:pt>
                <c:pt idx="41">
                  <c:v>41141</c:v>
                </c:pt>
                <c:pt idx="42">
                  <c:v>41143</c:v>
                </c:pt>
                <c:pt idx="43">
                  <c:v>41152</c:v>
                </c:pt>
                <c:pt idx="44">
                  <c:v>41156</c:v>
                </c:pt>
                <c:pt idx="45">
                  <c:v>41159</c:v>
                </c:pt>
                <c:pt idx="46">
                  <c:v>41164</c:v>
                </c:pt>
                <c:pt idx="47">
                  <c:v>41166</c:v>
                </c:pt>
                <c:pt idx="48">
                  <c:v>41169</c:v>
                </c:pt>
                <c:pt idx="49">
                  <c:v>41170</c:v>
                </c:pt>
                <c:pt idx="50">
                  <c:v>41176</c:v>
                </c:pt>
                <c:pt idx="51">
                  <c:v>41177</c:v>
                </c:pt>
                <c:pt idx="52">
                  <c:v>41092</c:v>
                </c:pt>
                <c:pt idx="53">
                  <c:v>41096</c:v>
                </c:pt>
                <c:pt idx="54">
                  <c:v>41100</c:v>
                </c:pt>
                <c:pt idx="55">
                  <c:v>41101</c:v>
                </c:pt>
                <c:pt idx="56">
                  <c:v>41102</c:v>
                </c:pt>
                <c:pt idx="57">
                  <c:v>41102</c:v>
                </c:pt>
                <c:pt idx="58">
                  <c:v>41107</c:v>
                </c:pt>
                <c:pt idx="59">
                  <c:v>41110</c:v>
                </c:pt>
                <c:pt idx="60">
                  <c:v>41114</c:v>
                </c:pt>
                <c:pt idx="61">
                  <c:v>41116</c:v>
                </c:pt>
                <c:pt idx="62">
                  <c:v>41121</c:v>
                </c:pt>
                <c:pt idx="63">
                  <c:v>41122</c:v>
                </c:pt>
                <c:pt idx="64">
                  <c:v>41127</c:v>
                </c:pt>
                <c:pt idx="65">
                  <c:v>41129</c:v>
                </c:pt>
                <c:pt idx="66">
                  <c:v>41134</c:v>
                </c:pt>
                <c:pt idx="67">
                  <c:v>41138</c:v>
                </c:pt>
                <c:pt idx="68">
                  <c:v>41141</c:v>
                </c:pt>
                <c:pt idx="69">
                  <c:v>41143</c:v>
                </c:pt>
                <c:pt idx="70">
                  <c:v>41152</c:v>
                </c:pt>
                <c:pt idx="71">
                  <c:v>41156</c:v>
                </c:pt>
                <c:pt idx="72">
                  <c:v>41159</c:v>
                </c:pt>
                <c:pt idx="73">
                  <c:v>41164</c:v>
                </c:pt>
                <c:pt idx="74">
                  <c:v>41166</c:v>
                </c:pt>
                <c:pt idx="75">
                  <c:v>41169</c:v>
                </c:pt>
                <c:pt idx="76">
                  <c:v>41170</c:v>
                </c:pt>
                <c:pt idx="77">
                  <c:v>41176</c:v>
                </c:pt>
                <c:pt idx="78">
                  <c:v>41177</c:v>
                </c:pt>
              </c:numCache>
            </c:numRef>
          </c:cat>
          <c:val>
            <c:numRef>
              <c:f>SV!$E$305:$E$356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10032384"/>
        <c:axId val="110034304"/>
      </c:lineChart>
      <c:dateAx>
        <c:axId val="11003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034304"/>
        <c:crosses val="autoZero"/>
        <c:auto val="1"/>
        <c:lblOffset val="100"/>
      </c:dateAx>
      <c:valAx>
        <c:axId val="11003430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0032384"/>
        <c:crosses val="autoZero"/>
        <c:crossBetween val="between"/>
        <c:majorUnit val="2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4.0362223945827926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2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SV!$B$256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SV!$B$257:$B$298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SV!$C$256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SV!$C$257:$C$298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</c:numCache>
            </c:numRef>
          </c:val>
        </c:ser>
        <c:ser>
          <c:idx val="2"/>
          <c:order val="2"/>
          <c:tx>
            <c:strRef>
              <c:f>SV!$D$256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SV!$D$257:$D$298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SV!$E$256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SV!$E$257:$E$298</c:f>
              <c:numCache>
                <c:formatCode>General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6"/>
          <c:order val="4"/>
          <c:tx>
            <c:strRef>
              <c:f>SV!$F$256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SV!$F$257:$F$298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SV!$G$256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SV!$G$257:$G$298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SV!$H$256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SV!$A$257:$A$298</c:f>
              <c:numCache>
                <c:formatCode>m/d/yyyy</c:formatCode>
                <c:ptCount val="42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  <c:pt idx="28">
                  <c:v>41092</c:v>
                </c:pt>
                <c:pt idx="29">
                  <c:v>41101</c:v>
                </c:pt>
                <c:pt idx="30">
                  <c:v>41109</c:v>
                </c:pt>
                <c:pt idx="31">
                  <c:v>41117</c:v>
                </c:pt>
                <c:pt idx="32">
                  <c:v>41124</c:v>
                </c:pt>
                <c:pt idx="33">
                  <c:v>41124</c:v>
                </c:pt>
                <c:pt idx="34">
                  <c:v>41130</c:v>
                </c:pt>
                <c:pt idx="35">
                  <c:v>41136</c:v>
                </c:pt>
                <c:pt idx="36">
                  <c:v>41145</c:v>
                </c:pt>
                <c:pt idx="37">
                  <c:v>41151</c:v>
                </c:pt>
                <c:pt idx="38">
                  <c:v>41157</c:v>
                </c:pt>
                <c:pt idx="39">
                  <c:v>41162</c:v>
                </c:pt>
                <c:pt idx="40">
                  <c:v>41173</c:v>
                </c:pt>
                <c:pt idx="41">
                  <c:v>41178</c:v>
                </c:pt>
              </c:numCache>
            </c:numRef>
          </c:cat>
          <c:val>
            <c:numRef>
              <c:f>SV!$H$257:$H$298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</c:ser>
        <c:marker val="1"/>
        <c:axId val="109301760"/>
        <c:axId val="109304832"/>
      </c:lineChart>
      <c:dateAx>
        <c:axId val="1093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304832"/>
        <c:crosses val="autoZero"/>
        <c:auto val="1"/>
        <c:lblOffset val="100"/>
      </c:dateAx>
      <c:valAx>
        <c:axId val="10930483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301760"/>
        <c:crosses val="autoZero"/>
        <c:crossBetween val="between"/>
        <c:majorUnit val="5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470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57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SV!$B$226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SV!$B$227:$B$252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SV!$C$226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SV!$C$227:$C$252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SV!$D$226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SV!$D$227:$D$252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SV!$E$226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SV!$E$227:$E$252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SV!$F$226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SV!$F$227:$F$252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SV!$G$226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SV!$G$227:$G$252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SV!$H$226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SV!$H$227:$H$252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SV!$I$226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SV!$I$227:$I$252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SV!$J$226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SV!$J$227:$J$252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SV!$K$226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SV!$A$227:$A$252</c:f>
              <c:numCache>
                <c:formatCode>m/d/yyyy</c:formatCode>
                <c:ptCount val="26"/>
                <c:pt idx="0">
                  <c:v>41092</c:v>
                </c:pt>
                <c:pt idx="1">
                  <c:v>41099</c:v>
                </c:pt>
                <c:pt idx="2">
                  <c:v>41108</c:v>
                </c:pt>
                <c:pt idx="3">
                  <c:v>41115</c:v>
                </c:pt>
                <c:pt idx="4">
                  <c:v>41122</c:v>
                </c:pt>
                <c:pt idx="5">
                  <c:v>41129</c:v>
                </c:pt>
                <c:pt idx="6">
                  <c:v>41138</c:v>
                </c:pt>
                <c:pt idx="7">
                  <c:v>41141</c:v>
                </c:pt>
                <c:pt idx="8">
                  <c:v>41152</c:v>
                </c:pt>
                <c:pt idx="9">
                  <c:v>41159</c:v>
                </c:pt>
                <c:pt idx="10">
                  <c:v>41166</c:v>
                </c:pt>
                <c:pt idx="11">
                  <c:v>41169</c:v>
                </c:pt>
                <c:pt idx="12">
                  <c:v>41177</c:v>
                </c:pt>
                <c:pt idx="13">
                  <c:v>41092</c:v>
                </c:pt>
                <c:pt idx="14">
                  <c:v>41099</c:v>
                </c:pt>
                <c:pt idx="15">
                  <c:v>41108</c:v>
                </c:pt>
                <c:pt idx="16">
                  <c:v>41115</c:v>
                </c:pt>
                <c:pt idx="17">
                  <c:v>41122</c:v>
                </c:pt>
                <c:pt idx="18">
                  <c:v>41129</c:v>
                </c:pt>
                <c:pt idx="19">
                  <c:v>41138</c:v>
                </c:pt>
                <c:pt idx="20">
                  <c:v>41141</c:v>
                </c:pt>
                <c:pt idx="21">
                  <c:v>41152</c:v>
                </c:pt>
                <c:pt idx="22">
                  <c:v>41159</c:v>
                </c:pt>
                <c:pt idx="23">
                  <c:v>41166</c:v>
                </c:pt>
                <c:pt idx="24">
                  <c:v>41169</c:v>
                </c:pt>
                <c:pt idx="25">
                  <c:v>41177</c:v>
                </c:pt>
              </c:numCache>
            </c:numRef>
          </c:cat>
          <c:val>
            <c:numRef>
              <c:f>SV!$K$227:$K$252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9959040"/>
        <c:axId val="109859200"/>
      </c:lineChart>
      <c:dateAx>
        <c:axId val="10995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859200"/>
        <c:crosses val="autoZero"/>
        <c:auto val="1"/>
        <c:lblOffset val="100"/>
      </c:dateAx>
      <c:valAx>
        <c:axId val="10985920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959040"/>
        <c:crosses val="autoZero"/>
        <c:crossBetween val="between"/>
        <c:majorUnit val="5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469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7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SV!$B$193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SV!$A$194:$A$221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</c:numCache>
            </c:numRef>
          </c:cat>
          <c:val>
            <c:numRef>
              <c:f>SV!$B$194:$B$221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SV!$C$193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SV!$A$194:$A$221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</c:numCache>
            </c:numRef>
          </c:cat>
          <c:val>
            <c:numRef>
              <c:f>SV!$C$194:$C$221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SV!$D$193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SV!$A$194:$A$221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</c:numCache>
            </c:numRef>
          </c:cat>
          <c:val>
            <c:numRef>
              <c:f>SV!$D$194:$D$221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SV!$E$193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SV!$A$194:$A$221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</c:numCache>
            </c:numRef>
          </c:cat>
          <c:val>
            <c:numRef>
              <c:f>SV!$E$194:$E$221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SV!$F$193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SV!$A$194:$A$221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</c:numCache>
            </c:numRef>
          </c:cat>
          <c:val>
            <c:numRef>
              <c:f>SV!$F$194:$F$221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SV!$G$193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SV!$A$194:$A$221</c:f>
              <c:numCache>
                <c:formatCode>m/d/yyyy</c:formatCode>
                <c:ptCount val="28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41124</c:v>
                </c:pt>
                <c:pt idx="5">
                  <c:v>41124</c:v>
                </c:pt>
                <c:pt idx="6">
                  <c:v>41130</c:v>
                </c:pt>
                <c:pt idx="7">
                  <c:v>41136</c:v>
                </c:pt>
                <c:pt idx="8">
                  <c:v>41145</c:v>
                </c:pt>
                <c:pt idx="9">
                  <c:v>41151</c:v>
                </c:pt>
                <c:pt idx="10">
                  <c:v>41157</c:v>
                </c:pt>
                <c:pt idx="11">
                  <c:v>41162</c:v>
                </c:pt>
                <c:pt idx="12">
                  <c:v>41173</c:v>
                </c:pt>
                <c:pt idx="13">
                  <c:v>41178</c:v>
                </c:pt>
                <c:pt idx="14">
                  <c:v>41092</c:v>
                </c:pt>
                <c:pt idx="15">
                  <c:v>41101</c:v>
                </c:pt>
                <c:pt idx="16">
                  <c:v>41109</c:v>
                </c:pt>
                <c:pt idx="17">
                  <c:v>41117</c:v>
                </c:pt>
                <c:pt idx="18">
                  <c:v>41124</c:v>
                </c:pt>
                <c:pt idx="19">
                  <c:v>41124</c:v>
                </c:pt>
                <c:pt idx="20">
                  <c:v>41130</c:v>
                </c:pt>
                <c:pt idx="21">
                  <c:v>41136</c:v>
                </c:pt>
                <c:pt idx="22">
                  <c:v>41145</c:v>
                </c:pt>
                <c:pt idx="23">
                  <c:v>41151</c:v>
                </c:pt>
                <c:pt idx="24">
                  <c:v>41157</c:v>
                </c:pt>
                <c:pt idx="25">
                  <c:v>41162</c:v>
                </c:pt>
                <c:pt idx="26">
                  <c:v>41173</c:v>
                </c:pt>
                <c:pt idx="27">
                  <c:v>41178</c:v>
                </c:pt>
              </c:numCache>
            </c:numRef>
          </c:cat>
          <c:val>
            <c:numRef>
              <c:f>SV!$G$194:$G$221</c:f>
              <c:numCache>
                <c:formatCode>General</c:formatCode>
                <c:ptCount val="28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0432256"/>
        <c:axId val="110434560"/>
      </c:lineChart>
      <c:dateAx>
        <c:axId val="11043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434560"/>
        <c:crosses val="autoZero"/>
        <c:auto val="1"/>
        <c:lblOffset val="100"/>
      </c:dateAx>
      <c:valAx>
        <c:axId val="11043456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  <a:endParaRPr lang="en-US" sz="1000" baseline="30000"/>
              </a:p>
            </c:rich>
          </c:tx>
        </c:title>
        <c:numFmt formatCode="General" sourceLinked="1"/>
        <c:tickLblPos val="nextTo"/>
        <c:crossAx val="110432256"/>
        <c:crosses val="autoZero"/>
        <c:crossBetween val="between"/>
        <c:majorUnit val="5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Q1 2012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SV!$B$150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SV!$A$151:$A$189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41120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41120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41120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  <c:pt idx="37">
                  <c:v>41173</c:v>
                </c:pt>
                <c:pt idx="38">
                  <c:v>41176</c:v>
                </c:pt>
              </c:numCache>
            </c:numRef>
          </c:cat>
          <c:val>
            <c:numRef>
              <c:f>SV!$B$151:$B$189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SV!$A$151:$A$189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41120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41120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41120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  <c:pt idx="37">
                  <c:v>41173</c:v>
                </c:pt>
                <c:pt idx="38">
                  <c:v>41176</c:v>
                </c:pt>
              </c:numCache>
            </c:numRef>
          </c:cat>
          <c:val>
            <c:numRef>
              <c:f>SV!$C$151:$C$189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SV!$A$151:$A$189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41120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41120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41120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  <c:pt idx="37">
                  <c:v>41173</c:v>
                </c:pt>
                <c:pt idx="38">
                  <c:v>41176</c:v>
                </c:pt>
              </c:numCache>
            </c:numRef>
          </c:cat>
          <c:val>
            <c:numRef>
              <c:f>SV!$D$151:$D$189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SV!$A$151:$A$189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41120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41120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41120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  <c:pt idx="37">
                  <c:v>41173</c:v>
                </c:pt>
                <c:pt idx="38">
                  <c:v>41176</c:v>
                </c:pt>
              </c:numCache>
            </c:numRef>
          </c:cat>
          <c:val>
            <c:numRef>
              <c:f>SV!$E$151:$E$189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SV!$A$151:$A$189</c:f>
              <c:numCache>
                <c:formatCode>m/d/yyyy</c:formatCode>
                <c:ptCount val="39"/>
                <c:pt idx="0">
                  <c:v>41092</c:v>
                </c:pt>
                <c:pt idx="1">
                  <c:v>41101</c:v>
                </c:pt>
                <c:pt idx="2">
                  <c:v>41109</c:v>
                </c:pt>
                <c:pt idx="3">
                  <c:v>41117</c:v>
                </c:pt>
                <c:pt idx="4">
                  <c:v>41120</c:v>
                </c:pt>
                <c:pt idx="5">
                  <c:v>41130</c:v>
                </c:pt>
                <c:pt idx="6">
                  <c:v>41136</c:v>
                </c:pt>
                <c:pt idx="7">
                  <c:v>41145</c:v>
                </c:pt>
                <c:pt idx="8">
                  <c:v>41151</c:v>
                </c:pt>
                <c:pt idx="9">
                  <c:v>41157</c:v>
                </c:pt>
                <c:pt idx="10">
                  <c:v>41162</c:v>
                </c:pt>
                <c:pt idx="11">
                  <c:v>41173</c:v>
                </c:pt>
                <c:pt idx="12">
                  <c:v>41176</c:v>
                </c:pt>
                <c:pt idx="13">
                  <c:v>41092</c:v>
                </c:pt>
                <c:pt idx="14">
                  <c:v>41101</c:v>
                </c:pt>
                <c:pt idx="15">
                  <c:v>41109</c:v>
                </c:pt>
                <c:pt idx="16">
                  <c:v>41117</c:v>
                </c:pt>
                <c:pt idx="17">
                  <c:v>41120</c:v>
                </c:pt>
                <c:pt idx="18">
                  <c:v>41130</c:v>
                </c:pt>
                <c:pt idx="19">
                  <c:v>41136</c:v>
                </c:pt>
                <c:pt idx="20">
                  <c:v>41145</c:v>
                </c:pt>
                <c:pt idx="21">
                  <c:v>41151</c:v>
                </c:pt>
                <c:pt idx="22">
                  <c:v>41157</c:v>
                </c:pt>
                <c:pt idx="23">
                  <c:v>41162</c:v>
                </c:pt>
                <c:pt idx="24">
                  <c:v>41173</c:v>
                </c:pt>
                <c:pt idx="25">
                  <c:v>41176</c:v>
                </c:pt>
                <c:pt idx="26">
                  <c:v>41092</c:v>
                </c:pt>
                <c:pt idx="27">
                  <c:v>41101</c:v>
                </c:pt>
                <c:pt idx="28">
                  <c:v>41109</c:v>
                </c:pt>
                <c:pt idx="29">
                  <c:v>41117</c:v>
                </c:pt>
                <c:pt idx="30">
                  <c:v>41120</c:v>
                </c:pt>
                <c:pt idx="31">
                  <c:v>41130</c:v>
                </c:pt>
                <c:pt idx="32">
                  <c:v>41136</c:v>
                </c:pt>
                <c:pt idx="33">
                  <c:v>41145</c:v>
                </c:pt>
                <c:pt idx="34">
                  <c:v>41151</c:v>
                </c:pt>
                <c:pt idx="35">
                  <c:v>41157</c:v>
                </c:pt>
                <c:pt idx="36">
                  <c:v>41162</c:v>
                </c:pt>
                <c:pt idx="37">
                  <c:v>41173</c:v>
                </c:pt>
                <c:pt idx="38">
                  <c:v>41176</c:v>
                </c:pt>
              </c:numCache>
            </c:numRef>
          </c:cat>
          <c:val>
            <c:numRef>
              <c:f>SV!$F$151:$F$189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</c:numCache>
            </c:numRef>
          </c:val>
        </c:ser>
        <c:marker val="1"/>
        <c:axId val="110543616"/>
        <c:axId val="110545920"/>
      </c:lineChart>
      <c:dateAx>
        <c:axId val="11054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545920"/>
        <c:crosses val="autoZero"/>
        <c:auto val="1"/>
        <c:lblOffset val="100"/>
      </c:dateAx>
      <c:valAx>
        <c:axId val="11054592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10543616"/>
        <c:crosses val="autoZero"/>
        <c:crossBetween val="between"/>
        <c:majorUnit val="5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3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4.bin"/></Relationships>
</file>

<file path=xl/chart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5.bin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75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76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77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78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7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80.bin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62"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5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workbookViewId="0"/>
  </sheetViews>
  <pageMargins left="0.7" right="0.7" top="0.75" bottom="0.75" header="0.3" footer="0.3"/>
  <pageSetup orientation="landscape" verticalDpi="1200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workbookViewId="0"/>
  </sheetViews>
  <pageMargins left="0.7" right="0.7" top="0.75" bottom="0.75" header="0.3" footer="0.3"/>
  <pageSetup orientation="landscape" verticalDpi="1200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9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0.07616</cdr:x>
      <cdr:y>0.32676</cdr:y>
    </cdr:from>
    <cdr:to>
      <cdr:x>0.92968</cdr:x>
      <cdr:y>0.32676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205633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0.07532</cdr:x>
      <cdr:y>0.51187</cdr:y>
    </cdr:from>
    <cdr:to>
      <cdr:x>0.93081</cdr:x>
      <cdr:y>0.51345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3049" y="3221182"/>
          <a:ext cx="7417223" cy="99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0.51737</cdr:y>
    </cdr:from>
    <cdr:to>
      <cdr:x>0.93081</cdr:x>
      <cdr:y>0.51896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0379" y="3255818"/>
          <a:ext cx="7399894" cy="100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0.07294</cdr:x>
      <cdr:y>0.44265</cdr:y>
    </cdr:from>
    <cdr:to>
      <cdr:x>0.92646</cdr:x>
      <cdr:y>0.44265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2415" y="2785573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0.0771</cdr:x>
      <cdr:y>0.59082</cdr:y>
    </cdr:from>
    <cdr:to>
      <cdr:x>0.92874</cdr:x>
      <cdr:y>0.59211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8461" y="3718028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0.5579</cdr:y>
    </cdr:from>
    <cdr:to>
      <cdr:x>0.9482</cdr:x>
      <cdr:y>0.5609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406" y="351087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0.61022</cdr:x>
      <cdr:y>0.19539</cdr:y>
    </cdr:from>
    <cdr:to>
      <cdr:x>0.76502</cdr:x>
      <cdr:y>0.2463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290705" y="1229591"/>
          <a:ext cx="1342159" cy="320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28,</a:t>
          </a:r>
          <a:r>
            <a:rPr lang="en-US" sz="1100" baseline="0"/>
            <a:t> 93, 26 </a:t>
          </a:r>
          <a:r>
            <a:rPr lang="en-US" sz="1100" b="0" i="0" baseline="0">
              <a:latin typeface="+mn-lt"/>
              <a:ea typeface="+mn-ea"/>
              <a:cs typeface="+mn-cs"/>
            </a:rPr>
            <a:t>CFU/m</a:t>
          </a:r>
          <a:r>
            <a:rPr lang="en-US" sz="1100" b="0" i="0" baseline="30000">
              <a:latin typeface="+mn-lt"/>
              <a:ea typeface="+mn-ea"/>
              <a:cs typeface="+mn-cs"/>
            </a:rPr>
            <a:t>3</a:t>
          </a:r>
          <a:endParaRPr lang="en-US" sz="1100" b="0" i="0" baseline="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aseline="0"/>
            <a:t> </a:t>
          </a:r>
          <a:endParaRPr lang="en-US" sz="1100"/>
        </a:p>
      </cdr:txBody>
    </cdr:sp>
  </cdr:relSizeAnchor>
  <cdr:relSizeAnchor xmlns:cdr="http://schemas.openxmlformats.org/drawingml/2006/chartDrawing">
    <cdr:from>
      <cdr:x>0.72108</cdr:x>
      <cdr:y>0.18025</cdr:y>
    </cdr:from>
    <cdr:to>
      <cdr:x>0.76003</cdr:x>
      <cdr:y>0.26281</cdr:y>
    </cdr:to>
    <cdr:sp macro="" textlink="">
      <cdr:nvSpPr>
        <cdr:cNvPr id="9" name="Right Brace 8"/>
        <cdr:cNvSpPr/>
      </cdr:nvSpPr>
      <cdr:spPr>
        <a:xfrm xmlns:a="http://schemas.openxmlformats.org/drawingml/2006/main">
          <a:off x="6251864" y="1134341"/>
          <a:ext cx="337704" cy="519545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0.32964</cdr:y>
    </cdr:from>
    <cdr:to>
      <cdr:x>0.92746</cdr:x>
      <cdr:y>0.32964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07441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0.07268</cdr:x>
      <cdr:y>0.51052</cdr:y>
    </cdr:from>
    <cdr:to>
      <cdr:x>0.92432</cdr:x>
      <cdr:y>0.51181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30174" y="3212722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0.59139</cdr:y>
    </cdr:from>
    <cdr:to>
      <cdr:x>0.92746</cdr:x>
      <cdr:y>0.59139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74" y="372162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0.74179</cdr:y>
    </cdr:from>
    <cdr:to>
      <cdr:x>0.92652</cdr:x>
      <cdr:y>0.74308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24" y="4668112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0.07623</cdr:x>
      <cdr:y>0.44199</cdr:y>
    </cdr:from>
    <cdr:to>
      <cdr:x>0.92975</cdr:x>
      <cdr:y>0.44199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926" y="2781427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0.07768</cdr:x>
      <cdr:y>0.59167</cdr:y>
    </cdr:from>
    <cdr:to>
      <cdr:x>0.93436</cdr:x>
      <cdr:y>0.5932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3485" y="3723409"/>
          <a:ext cx="7427576" cy="962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0.64166</cdr:y>
    </cdr:from>
    <cdr:to>
      <cdr:x>0.93146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7949"/>
          <a:ext cx="7426673" cy="110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0.17468</cdr:x>
      <cdr:y>0.16952</cdr:y>
    </cdr:from>
    <cdr:to>
      <cdr:x>0.20214</cdr:x>
      <cdr:y>0.24823</cdr:y>
    </cdr:to>
    <cdr:sp macro="" textlink="">
      <cdr:nvSpPr>
        <cdr:cNvPr id="4" name="Left Brace 3"/>
        <cdr:cNvSpPr/>
      </cdr:nvSpPr>
      <cdr:spPr>
        <a:xfrm xmlns:a="http://schemas.openxmlformats.org/drawingml/2006/main">
          <a:off x="1514474" y="1066801"/>
          <a:ext cx="238125" cy="495300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0.19115</cdr:x>
      <cdr:y>0.17558</cdr:y>
    </cdr:from>
    <cdr:to>
      <cdr:x>0.32628</cdr:x>
      <cdr:y>0.23763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57350" y="1104900"/>
          <a:ext cx="11715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43</a:t>
          </a:r>
          <a:r>
            <a:rPr lang="en-US" sz="1100" baseline="0"/>
            <a:t> </a:t>
          </a:r>
          <a:r>
            <a:rPr lang="en-US" sz="1100" b="0" i="0" baseline="0">
              <a:latin typeface="+mn-lt"/>
              <a:ea typeface="+mn-ea"/>
              <a:cs typeface="+mn-cs"/>
            </a:rPr>
            <a:t>CFU/m</a:t>
          </a:r>
          <a:r>
            <a:rPr lang="en-US" sz="1100" b="0" i="0" baseline="30000">
              <a:latin typeface="+mn-lt"/>
              <a:ea typeface="+mn-ea"/>
              <a:cs typeface="+mn-cs"/>
            </a:rPr>
            <a:t>3</a:t>
          </a:r>
          <a:endParaRPr lang="en-US" sz="1100" b="0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0.5718</cdr:y>
    </cdr:from>
    <cdr:to>
      <cdr:x>0.9277</cdr:x>
      <cdr:y>0.57309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598333"/>
          <a:ext cx="7383910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0.93146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0.57827</cdr:y>
    </cdr:from>
    <cdr:to>
      <cdr:x>0.93427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1" y="3639037"/>
          <a:ext cx="7449039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0.92676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7576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0.58215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0.57956</cdr:y>
    </cdr:from>
    <cdr:to>
      <cdr:x>0.92864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47179"/>
          <a:ext cx="7400192" cy="24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9205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0.0781</cdr:x>
      <cdr:y>0.26605</cdr:y>
    </cdr:from>
    <cdr:to>
      <cdr:x>0.92974</cdr:x>
      <cdr:y>0.26605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77130" y="1674274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0.56486</cdr:y>
    </cdr:from>
    <cdr:to>
      <cdr:x>0.93146</cdr:x>
      <cdr:y>0.56616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305" y="3554680"/>
          <a:ext cx="7424632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0.51746</cdr:y>
    </cdr:from>
    <cdr:to>
      <cdr:x>0.93333</cdr:x>
      <cdr:y>0.51876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3140" y="3256410"/>
          <a:ext cx="7449039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0.66235</cdr:y>
    </cdr:from>
    <cdr:to>
      <cdr:x>0.93146</cdr:x>
      <cdr:y>0.66624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282" y="4168204"/>
          <a:ext cx="7424615" cy="244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0.58085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55321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0.56921</cdr:y>
    </cdr:from>
    <cdr:to>
      <cdr:x>0.92864</cdr:x>
      <cdr:y>0.5718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3582051"/>
          <a:ext cx="7400192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0.26779</cdr:y>
    </cdr:from>
    <cdr:to>
      <cdr:x>0.92864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26133" y="-163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4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0.26462</cdr:y>
    </cdr:from>
    <cdr:to>
      <cdr:x>0.93243</cdr:x>
      <cdr:y>0.26462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364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0.45263</cdr:y>
    </cdr:from>
    <cdr:to>
      <cdr:x>0.93002</cdr:x>
      <cdr:y>0.45521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2862761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0.93002</cdr:x>
      <cdr:y>0.51454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615" y="3252932"/>
          <a:ext cx="7494838" cy="1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0.58985</cdr:y>
    </cdr:from>
    <cdr:to>
      <cdr:x>0.92958</cdr:x>
      <cdr:y>0.59243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711927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0.39172</cdr:y>
    </cdr:from>
    <cdr:to>
      <cdr:x>0.93239</cdr:x>
      <cdr:y>0.39172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465122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0.54987</cdr:y>
    </cdr:from>
    <cdr:to>
      <cdr:x>0.9284</cdr:x>
      <cdr:y>0.55245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460352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0.06632</cdr:x>
      <cdr:y>0.64088</cdr:y>
    </cdr:from>
    <cdr:to>
      <cdr:x>0.9311</cdr:x>
      <cdr:y>0.64088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4986" y="403307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0.07251</cdr:x>
      <cdr:y>0.74014</cdr:y>
    </cdr:from>
    <cdr:to>
      <cdr:x>0.93216</cdr:x>
      <cdr:y>0.74032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28650" y="4657725"/>
          <a:ext cx="7453399" cy="11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0.52842</cdr:x>
      <cdr:y>0.17103</cdr:y>
    </cdr:from>
    <cdr:to>
      <cdr:x>0.56358</cdr:x>
      <cdr:y>0.23158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4581525" y="1076325"/>
          <a:ext cx="304800" cy="381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0.78989</cdr:x>
      <cdr:y>0.16952</cdr:y>
    </cdr:from>
    <cdr:to>
      <cdr:x>0.82724</cdr:x>
      <cdr:y>0.24217</cdr:y>
    </cdr:to>
    <cdr:sp macro="" textlink="">
      <cdr:nvSpPr>
        <cdr:cNvPr id="6" name="Left Brace 5"/>
        <cdr:cNvSpPr/>
      </cdr:nvSpPr>
      <cdr:spPr>
        <a:xfrm xmlns:a="http://schemas.openxmlformats.org/drawingml/2006/main">
          <a:off x="6848475" y="1066800"/>
          <a:ext cx="323850" cy="457200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0.65806</cdr:x>
      <cdr:y>0.1559</cdr:y>
    </cdr:from>
    <cdr:to>
      <cdr:x>0.68442</cdr:x>
      <cdr:y>0.21947</cdr:y>
    </cdr:to>
    <cdr:sp macro="" textlink="">
      <cdr:nvSpPr>
        <cdr:cNvPr id="7" name="Left Brace 6"/>
        <cdr:cNvSpPr/>
      </cdr:nvSpPr>
      <cdr:spPr>
        <a:xfrm xmlns:a="http://schemas.openxmlformats.org/drawingml/2006/main">
          <a:off x="5705475" y="981075"/>
          <a:ext cx="228600" cy="400050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0.42516</cdr:x>
      <cdr:y>0.17255</cdr:y>
    </cdr:from>
    <cdr:to>
      <cdr:x>0.546</cdr:x>
      <cdr:y>0.23461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686176" y="1085850"/>
          <a:ext cx="10477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22 </a:t>
          </a:r>
          <a:r>
            <a:rPr lang="en-US" sz="1100" b="0" i="0" baseline="0">
              <a:latin typeface="+mn-lt"/>
              <a:ea typeface="+mn-ea"/>
              <a:cs typeface="+mn-cs"/>
            </a:rPr>
            <a:t>CFU/25 cm</a:t>
          </a:r>
          <a:r>
            <a:rPr lang="en-US" sz="1100" b="0" i="0" baseline="30000">
              <a:latin typeface="+mn-lt"/>
              <a:ea typeface="+mn-ea"/>
              <a:cs typeface="+mn-cs"/>
            </a:rPr>
            <a:t>2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0.81296</cdr:x>
      <cdr:y>0.16801</cdr:y>
    </cdr:from>
    <cdr:to>
      <cdr:x>0.94918</cdr:x>
      <cdr:y>0.24671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048500" y="1057275"/>
          <a:ext cx="11811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TNTC and 24 </a:t>
          </a:r>
          <a:r>
            <a:rPr lang="en-US" sz="1100" b="0" i="0" baseline="0">
              <a:latin typeface="+mn-lt"/>
              <a:ea typeface="+mn-ea"/>
              <a:cs typeface="+mn-cs"/>
            </a:rPr>
            <a:t>CFU/25 cm</a:t>
          </a:r>
          <a:r>
            <a:rPr lang="en-US" sz="1100" b="0" i="0" baseline="30000">
              <a:latin typeface="+mn-lt"/>
              <a:ea typeface="+mn-ea"/>
              <a:cs typeface="+mn-cs"/>
            </a:rPr>
            <a:t>2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0.67124</cdr:x>
      <cdr:y>0.15439</cdr:y>
    </cdr:from>
    <cdr:to>
      <cdr:x>0.77341</cdr:x>
      <cdr:y>0.26336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819775" y="971550"/>
          <a:ext cx="885825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latin typeface="+mn-lt"/>
              <a:ea typeface="+mn-ea"/>
              <a:cs typeface="+mn-cs"/>
            </a:rPr>
            <a:t>49 and 79 </a:t>
          </a:r>
          <a:r>
            <a:rPr lang="en-US" sz="1100" b="0" i="0" baseline="0">
              <a:latin typeface="+mn-lt"/>
              <a:ea typeface="+mn-ea"/>
              <a:cs typeface="+mn-cs"/>
            </a:rPr>
            <a:t>CFU/25 cm</a:t>
          </a:r>
          <a:r>
            <a:rPr lang="en-US" sz="1100" b="0" i="0" baseline="30000">
              <a:latin typeface="+mn-lt"/>
              <a:ea typeface="+mn-ea"/>
              <a:cs typeface="+mn-cs"/>
            </a:rPr>
            <a:t>2</a:t>
          </a:r>
          <a:endParaRPr lang="en-US"/>
        </a:p>
        <a:p xmlns:a="http://schemas.openxmlformats.org/drawingml/2006/main">
          <a:endParaRPr lang="en-US" sz="1100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0.05333</cdr:x>
      <cdr:y>0.26542</cdr:y>
    </cdr:from>
    <cdr:to>
      <cdr:x>0.91811</cdr:x>
      <cdr:y>0.26542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62367" y="167031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0.05443</cdr:x>
      <cdr:y>0.51417</cdr:y>
    </cdr:from>
    <cdr:to>
      <cdr:x>0.9164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71892" y="323567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0.49432</cdr:y>
    </cdr:from>
    <cdr:to>
      <cdr:x>0.95162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11078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0.44055</cdr:y>
    </cdr:from>
    <cdr:to>
      <cdr:x>0.93243</cdr:x>
      <cdr:y>0.44055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772403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0.06958</cdr:x>
      <cdr:y>0.58862</cdr:y>
    </cdr:from>
    <cdr:to>
      <cdr:x>0.93014</cdr:x>
      <cdr:y>0.59198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03250" y="3704167"/>
          <a:ext cx="7461250" cy="211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0.25718</cdr:y>
    </cdr:from>
    <cdr:to>
      <cdr:x>0.93239</cdr:x>
      <cdr:y>0.25718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61845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0.06639</cdr:x>
      <cdr:y>0.49657</cdr:y>
    </cdr:from>
    <cdr:to>
      <cdr:x>0.9277</cdr:x>
      <cdr:y>0.4978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608" y="3124913"/>
          <a:ext cx="7467725" cy="77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0.06765</cdr:x>
      <cdr:y>0.713</cdr:y>
    </cdr:from>
    <cdr:to>
      <cdr:x>0.93243</cdr:x>
      <cdr:y>0.713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5" y="4486913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0.6053</cdr:y>
    </cdr:from>
    <cdr:to>
      <cdr:x>0.93239</cdr:x>
      <cdr:y>0.6053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80917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0.7042</cdr:y>
    </cdr:from>
    <cdr:to>
      <cdr:x>0.92958</cdr:x>
      <cdr:y>0.70678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8" y="443156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0.51287</cdr:y>
    </cdr:from>
    <cdr:to>
      <cdr:x>0.93243</cdr:x>
      <cdr:y>0.51287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322748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284651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0.50333</cdr:y>
    </cdr:from>
    <cdr:to>
      <cdr:x>0.93239</cdr:x>
      <cdr:y>0.50333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6747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0.64902</cdr:y>
    </cdr:from>
    <cdr:to>
      <cdr:x>0.92858</cdr:x>
      <cdr:y>0.6516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08426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0.92958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73461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0.06854</cdr:x>
      <cdr:y>0.26003</cdr:y>
    </cdr:from>
    <cdr:to>
      <cdr:x>0.93146</cdr:x>
      <cdr:y>0.26003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95" y="1636346"/>
          <a:ext cx="748160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0.93239</cdr:x>
      <cdr:y>0.57568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97884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0.92958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73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0.5705</cdr:y>
    </cdr:from>
    <cdr:to>
      <cdr:x>0.93052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54" y="3590192"/>
          <a:ext cx="748160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0.26908</cdr:y>
    </cdr:from>
    <cdr:to>
      <cdr:x>0.93146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93333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0.5925</cdr:y>
    </cdr:from>
    <cdr:to>
      <cdr:x>0.93615</cdr:x>
      <cdr:y>0.5925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728590"/>
          <a:ext cx="745718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0.07324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5000" y="1685192"/>
          <a:ext cx="742461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0.60026</cdr:y>
    </cdr:from>
    <cdr:to>
      <cdr:x>0.92958</cdr:x>
      <cdr:y>0.60155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0577" y="3777436"/>
          <a:ext cx="7449038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0.07512</cdr:x>
      <cdr:y>0.45019</cdr:y>
    </cdr:from>
    <cdr:to>
      <cdr:x>0.93239</cdr:x>
      <cdr:y>0.45278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1282" y="2833077"/>
          <a:ext cx="7432756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0.59767</cdr:y>
    </cdr:from>
    <cdr:to>
      <cdr:x>0.93239</cdr:x>
      <cdr:y>0.59896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761153"/>
          <a:ext cx="7432756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0.28072</cdr:y>
    </cdr:from>
    <cdr:to>
      <cdr:x>0.92864</cdr:x>
      <cdr:y>0.28202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766603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</cdr:x>
      <cdr:y>0.59855</cdr:y>
    </cdr:from>
    <cdr:to>
      <cdr:x>0.92794</cdr:x>
      <cdr:y>0.59855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1547" y="3766698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0.08045</cdr:x>
      <cdr:y>0.43833</cdr:y>
    </cdr:from>
    <cdr:to>
      <cdr:x>0.92928</cdr:x>
      <cdr:y>0.43963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97555" y="2758394"/>
          <a:ext cx="7359519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0.58344</cdr:y>
    </cdr:from>
    <cdr:to>
      <cdr:x>0.92676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3173" y="3671577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0.07418</cdr:x>
      <cdr:y>0.26909</cdr:y>
    </cdr:from>
    <cdr:to>
      <cdr:x>0.92864</cdr:x>
      <cdr:y>0.27038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3146" y="1693358"/>
          <a:ext cx="74083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0.0723</cdr:x>
      <cdr:y>0.57568</cdr:y>
    </cdr:from>
    <cdr:to>
      <cdr:x>0.93051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6873" y="3622752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0.07618</cdr:x>
      <cdr:y>0.27795</cdr:y>
    </cdr:from>
    <cdr:to>
      <cdr:x>0.9378</cdr:x>
      <cdr:y>0.27796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495" y="1749169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0.57296</cdr:y>
    </cdr:from>
    <cdr:to>
      <cdr:x>0.93239</cdr:x>
      <cdr:y>0.57296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305" y="3605660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0.4987</cdr:y>
    </cdr:from>
    <cdr:to>
      <cdr:x>0.94918</cdr:x>
      <cdr:y>0.5017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13834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0.08854</cdr:x>
      <cdr:y>0.28878</cdr:y>
    </cdr:from>
    <cdr:to>
      <cdr:x>0.94457</cdr:x>
      <cdr:y>0.28892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654" y="181728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0.62484</cdr:y>
    </cdr:from>
    <cdr:to>
      <cdr:x>0.9514</cdr:x>
      <cdr:y>0.62784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6" y="393211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0.08546</cdr:x>
      <cdr:y>0.69546</cdr:y>
    </cdr:from>
    <cdr:to>
      <cdr:x>0.94619</cdr:x>
      <cdr:y>0.69846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40913" y="437656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0.08745</cdr:x>
      <cdr:y>0.53966</cdr:y>
    </cdr:from>
    <cdr:to>
      <cdr:x>0.94348</cdr:x>
      <cdr:y>0.5398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8242" y="339610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0.08967</cdr:x>
      <cdr:y>0.71834</cdr:y>
    </cdr:from>
    <cdr:to>
      <cdr:x>0.95187</cdr:x>
      <cdr:y>0.71902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7478" y="4520543"/>
          <a:ext cx="7475401" cy="42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0.62634</cdr:y>
    </cdr:from>
    <cdr:to>
      <cdr:x>0.94648</cdr:x>
      <cdr:y>0.62648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41" y="3941585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0.19584</cdr:x>
      <cdr:y>0.16312</cdr:y>
    </cdr:from>
    <cdr:to>
      <cdr:x>0.24378</cdr:x>
      <cdr:y>0.24293</cdr:y>
    </cdr:to>
    <cdr:sp macro="" textlink="">
      <cdr:nvSpPr>
        <cdr:cNvPr id="6" name="Left Brace 5"/>
        <cdr:cNvSpPr/>
      </cdr:nvSpPr>
      <cdr:spPr>
        <a:xfrm xmlns:a="http://schemas.openxmlformats.org/drawingml/2006/main">
          <a:off x="1697948" y="1026521"/>
          <a:ext cx="415636" cy="502228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0.23678</cdr:x>
      <cdr:y>0.1755</cdr:y>
    </cdr:from>
    <cdr:to>
      <cdr:x>0.42155</cdr:x>
      <cdr:y>0.25669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052971" y="1104452"/>
          <a:ext cx="1601932" cy="510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562 and 516 </a:t>
          </a:r>
          <a:r>
            <a:rPr lang="en-US" sz="1100" b="0" i="0" baseline="0">
              <a:latin typeface="+mn-lt"/>
              <a:ea typeface="+mn-ea"/>
              <a:cs typeface="+mn-cs"/>
            </a:rPr>
            <a:t>5.0-µm Particles /ft</a:t>
          </a:r>
          <a:r>
            <a:rPr lang="en-US" sz="1100" b="0" i="0" baseline="30000">
              <a:latin typeface="+mn-lt"/>
              <a:ea typeface="+mn-ea"/>
              <a:cs typeface="+mn-cs"/>
            </a:rPr>
            <a:t>3</a:t>
          </a:r>
          <a:endParaRPr lang="en-US" b="0"/>
        </a:p>
        <a:p xmlns:a="http://schemas.openxmlformats.org/drawingml/2006/main">
          <a:r>
            <a:rPr lang="en-US" sz="1100"/>
            <a:t> 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0.08869</cdr:x>
      <cdr:y>0.58985</cdr:y>
    </cdr:from>
    <cdr:to>
      <cdr:x>0.94942</cdr:x>
      <cdr:y>0.59285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984" y="371195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0.09047</cdr:x>
      <cdr:y>0.26976</cdr:y>
    </cdr:from>
    <cdr:to>
      <cdr:x>0.94957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414" y="1697601"/>
          <a:ext cx="744855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0.08989</cdr:x>
      <cdr:y>0.62064</cdr:y>
    </cdr:from>
    <cdr:to>
      <cdr:x>0.95287</cdr:x>
      <cdr:y>0.62132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9373" y="3905723"/>
          <a:ext cx="7482165" cy="42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0.37775</cdr:y>
    </cdr:from>
    <cdr:to>
      <cdr:x>0.94648</cdr:x>
      <cdr:y>0.37789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3771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0.08488</cdr:x>
      <cdr:y>0.6232</cdr:y>
    </cdr:from>
    <cdr:to>
      <cdr:x>0.94677</cdr:x>
      <cdr:y>0.62373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35916" y="3921797"/>
          <a:ext cx="7472745" cy="336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0.08744</cdr:x>
      <cdr:y>0.47857</cdr:y>
    </cdr:from>
    <cdr:to>
      <cdr:x>0.94347</cdr:x>
      <cdr:y>0.47871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8080" y="3011659"/>
          <a:ext cx="7421944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0.59288</cdr:y>
    </cdr:from>
    <cdr:to>
      <cdr:x>0.95162</cdr:x>
      <cdr:y>0.59588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45" y="3730986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0.5046</cdr:y>
    </cdr:from>
    <cdr:to>
      <cdr:x>0.9493</cdr:x>
      <cdr:y>0.5076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31" y="317543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0.29436</cdr:y>
    </cdr:from>
    <cdr:to>
      <cdr:x>0.94428</cdr:x>
      <cdr:y>0.2945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169" y="18524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25211" y="-1167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0.09011</cdr:x>
      <cdr:y>0.55955</cdr:y>
    </cdr:from>
    <cdr:to>
      <cdr:x>0.95084</cdr:x>
      <cdr:y>0.56255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1292" y="35212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0.09067</cdr:x>
      <cdr:y>0.56506</cdr:y>
    </cdr:from>
    <cdr:to>
      <cdr:x>0.9514</cdr:x>
      <cdr:y>0.56806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5" y="355590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0.26707</cdr:y>
    </cdr:from>
    <cdr:to>
      <cdr:x>0.94648</cdr:x>
      <cdr:y>0.26721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066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0.55756</cdr:y>
    </cdr:from>
    <cdr:to>
      <cdr:x>0.95096</cdr:x>
      <cdr:y>0.56056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29" y="350876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0.56689</cdr:y>
    </cdr:from>
    <cdr:to>
      <cdr:x>0.95162</cdr:x>
      <cdr:y>0.56989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6744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4876" y="-17318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0.55848</cdr:y>
    </cdr:from>
    <cdr:to>
      <cdr:x>0.95162</cdr:x>
      <cdr:y>0.56148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452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0.27167</cdr:y>
    </cdr:from>
    <cdr:to>
      <cdr:x>0.93146</cdr:x>
      <cdr:y>0.27167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115" y="1709615"/>
          <a:ext cx="7318822" cy="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0.5718</cdr:y>
    </cdr:from>
    <cdr:to>
      <cdr:x>0.93427</cdr:x>
      <cdr:y>0.57309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7090" y="3598364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X414"/>
  <sheetViews>
    <sheetView topLeftCell="A43" zoomScale="80" zoomScaleNormal="80" workbookViewId="0">
      <pane xSplit="1" topLeftCell="B1" activePane="topRight" state="frozen"/>
      <selection pane="topRight" activeCell="W290" sqref="W290"/>
    </sheetView>
  </sheetViews>
  <sheetFormatPr defaultRowHeight="12.75"/>
  <cols>
    <col min="1" max="1" width="18.85546875" style="2" customWidth="1"/>
    <col min="2" max="8" width="9.140625" style="2"/>
    <col min="9" max="9" width="13.5703125" style="2" customWidth="1"/>
    <col min="10" max="12" width="9.140625" style="2"/>
    <col min="13" max="13" width="12.5703125" style="2" customWidth="1"/>
    <col min="14" max="14" width="9.140625" style="2"/>
    <col min="15" max="15" width="11.28515625" style="2" customWidth="1"/>
    <col min="16" max="22" width="9.140625" style="2"/>
    <col min="23" max="23" width="11.7109375" style="2" customWidth="1"/>
    <col min="24" max="26" width="9.140625" style="2"/>
    <col min="27" max="27" width="12" style="2" customWidth="1"/>
    <col min="28" max="28" width="13.28515625" style="2" customWidth="1"/>
    <col min="29" max="29" width="13.5703125" style="2" customWidth="1"/>
    <col min="30" max="30" width="31" style="2" customWidth="1"/>
    <col min="31" max="32" width="9.140625" style="2" customWidth="1"/>
    <col min="33" max="16384" width="9.140625" style="2"/>
  </cols>
  <sheetData>
    <row r="1" spans="1:36">
      <c r="A1" s="112" t="s">
        <v>38</v>
      </c>
      <c r="AF1" s="11"/>
    </row>
    <row r="2" spans="1:36">
      <c r="A2" s="1" t="s">
        <v>48</v>
      </c>
      <c r="B2" s="102"/>
      <c r="AF2" s="11"/>
    </row>
    <row r="3" spans="1:36">
      <c r="A3" s="160" t="s">
        <v>0</v>
      </c>
      <c r="B3" s="161" t="s">
        <v>1</v>
      </c>
      <c r="C3" s="162" t="s">
        <v>2</v>
      </c>
      <c r="D3" s="162" t="s">
        <v>1</v>
      </c>
      <c r="E3" s="162" t="s">
        <v>2</v>
      </c>
      <c r="F3" s="162" t="s">
        <v>1</v>
      </c>
      <c r="G3" s="162" t="s">
        <v>2</v>
      </c>
      <c r="H3" s="161" t="s">
        <v>3</v>
      </c>
      <c r="I3" s="162" t="s">
        <v>4</v>
      </c>
      <c r="J3" s="162" t="s">
        <v>3</v>
      </c>
      <c r="K3" s="162" t="s">
        <v>4</v>
      </c>
      <c r="L3" s="162" t="s">
        <v>3</v>
      </c>
      <c r="M3" s="162" t="s">
        <v>4</v>
      </c>
      <c r="N3" s="163" t="s">
        <v>6</v>
      </c>
      <c r="O3" s="162" t="s">
        <v>7</v>
      </c>
      <c r="P3" s="163" t="s">
        <v>8</v>
      </c>
      <c r="AF3" s="11"/>
    </row>
    <row r="4" spans="1:36">
      <c r="A4" s="113">
        <v>41092</v>
      </c>
      <c r="B4" s="31">
        <v>712</v>
      </c>
      <c r="C4" s="34">
        <v>83</v>
      </c>
      <c r="D4" s="34">
        <v>722</v>
      </c>
      <c r="E4" s="34">
        <v>111</v>
      </c>
      <c r="F4" s="34">
        <v>905</v>
      </c>
      <c r="G4" s="34">
        <v>117</v>
      </c>
      <c r="H4" s="31">
        <v>1315</v>
      </c>
      <c r="I4" s="32">
        <v>77</v>
      </c>
      <c r="J4" s="32">
        <v>804</v>
      </c>
      <c r="K4" s="32">
        <v>46</v>
      </c>
      <c r="L4" s="32">
        <v>768</v>
      </c>
      <c r="M4" s="32">
        <v>43</v>
      </c>
      <c r="N4" s="31"/>
      <c r="O4" s="54" t="s">
        <v>90</v>
      </c>
      <c r="P4" s="51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11"/>
      <c r="AG4" s="32"/>
      <c r="AH4" s="32"/>
      <c r="AI4" s="32"/>
      <c r="AJ4" s="32"/>
    </row>
    <row r="5" spans="1:36">
      <c r="A5" s="14">
        <v>41102</v>
      </c>
      <c r="B5" s="32">
        <v>469</v>
      </c>
      <c r="C5" s="32">
        <v>39</v>
      </c>
      <c r="D5" s="32">
        <v>156</v>
      </c>
      <c r="E5" s="32">
        <v>16</v>
      </c>
      <c r="F5" s="32">
        <v>167</v>
      </c>
      <c r="G5" s="39">
        <v>12</v>
      </c>
      <c r="H5" s="32">
        <v>2250</v>
      </c>
      <c r="I5" s="32">
        <v>18</v>
      </c>
      <c r="J5" s="32">
        <v>1012</v>
      </c>
      <c r="K5" s="32">
        <v>9</v>
      </c>
      <c r="L5" s="32">
        <v>544</v>
      </c>
      <c r="M5" s="32">
        <v>0</v>
      </c>
      <c r="N5" s="31"/>
      <c r="O5" s="52" t="s">
        <v>101</v>
      </c>
      <c r="P5" s="51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11"/>
      <c r="AG5" s="32"/>
      <c r="AH5" s="32"/>
      <c r="AI5" s="32"/>
      <c r="AJ5" s="32"/>
    </row>
    <row r="6" spans="1:36">
      <c r="A6" s="11">
        <v>41110</v>
      </c>
      <c r="B6" s="31">
        <v>112</v>
      </c>
      <c r="C6" s="32">
        <v>12</v>
      </c>
      <c r="D6" s="32">
        <v>287</v>
      </c>
      <c r="E6" s="32">
        <v>52</v>
      </c>
      <c r="F6" s="32">
        <v>198</v>
      </c>
      <c r="G6" s="32">
        <v>8</v>
      </c>
      <c r="H6" s="31">
        <v>222</v>
      </c>
      <c r="I6" s="32">
        <v>32</v>
      </c>
      <c r="J6" s="32">
        <v>476</v>
      </c>
      <c r="K6" s="32">
        <v>89</v>
      </c>
      <c r="L6" s="32">
        <v>423</v>
      </c>
      <c r="M6" s="32">
        <v>46</v>
      </c>
      <c r="N6" s="31"/>
      <c r="O6" s="54" t="s">
        <v>127</v>
      </c>
      <c r="P6" s="51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11"/>
      <c r="AG6" s="32"/>
      <c r="AH6" s="32"/>
      <c r="AI6" s="32"/>
      <c r="AJ6" s="32"/>
    </row>
    <row r="7" spans="1:36">
      <c r="A7" s="11">
        <v>41114</v>
      </c>
      <c r="B7" s="31">
        <v>907</v>
      </c>
      <c r="C7" s="32">
        <v>49</v>
      </c>
      <c r="D7" s="32">
        <v>638</v>
      </c>
      <c r="E7" s="32">
        <v>45</v>
      </c>
      <c r="F7" s="32">
        <v>353</v>
      </c>
      <c r="G7" s="32">
        <v>32</v>
      </c>
      <c r="H7" s="31">
        <v>434</v>
      </c>
      <c r="I7" s="32">
        <v>29</v>
      </c>
      <c r="J7" s="32">
        <v>118</v>
      </c>
      <c r="K7" s="32">
        <v>5</v>
      </c>
      <c r="L7" s="32">
        <v>121</v>
      </c>
      <c r="M7" s="32">
        <v>3</v>
      </c>
      <c r="N7" s="31"/>
      <c r="O7" s="54" t="s">
        <v>129</v>
      </c>
      <c r="P7" s="51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11"/>
      <c r="AG7" s="32"/>
      <c r="AH7" s="32"/>
      <c r="AI7" s="32"/>
      <c r="AJ7" s="32"/>
    </row>
    <row r="8" spans="1:36">
      <c r="A8" s="11">
        <v>41127</v>
      </c>
      <c r="B8" s="31">
        <v>189</v>
      </c>
      <c r="C8" s="32">
        <v>11</v>
      </c>
      <c r="D8" s="32">
        <v>391</v>
      </c>
      <c r="E8" s="32">
        <v>10</v>
      </c>
      <c r="F8" s="32">
        <v>260</v>
      </c>
      <c r="G8" s="32">
        <v>16</v>
      </c>
      <c r="H8" s="31">
        <v>163</v>
      </c>
      <c r="I8" s="32">
        <v>15</v>
      </c>
      <c r="J8" s="32">
        <v>193</v>
      </c>
      <c r="K8" s="32">
        <v>9</v>
      </c>
      <c r="L8" s="32">
        <v>181</v>
      </c>
      <c r="M8" s="32">
        <v>9</v>
      </c>
      <c r="N8" s="31"/>
      <c r="O8" s="52" t="s">
        <v>156</v>
      </c>
      <c r="P8" s="5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11"/>
      <c r="AG8" s="32"/>
      <c r="AH8" s="32"/>
      <c r="AI8" s="32"/>
      <c r="AJ8" s="32"/>
    </row>
    <row r="9" spans="1:36">
      <c r="A9" s="11">
        <v>41134</v>
      </c>
      <c r="B9" s="31">
        <v>76</v>
      </c>
      <c r="C9" s="32">
        <v>8</v>
      </c>
      <c r="D9" s="32">
        <v>4</v>
      </c>
      <c r="E9" s="32">
        <v>1</v>
      </c>
      <c r="F9" s="32">
        <v>3</v>
      </c>
      <c r="G9" s="32">
        <v>0</v>
      </c>
      <c r="H9" s="31">
        <v>171</v>
      </c>
      <c r="I9" s="32">
        <v>24</v>
      </c>
      <c r="J9" s="32">
        <v>43</v>
      </c>
      <c r="K9" s="32">
        <v>3</v>
      </c>
      <c r="L9" s="32">
        <v>8</v>
      </c>
      <c r="M9" s="32">
        <v>3</v>
      </c>
      <c r="N9" s="31"/>
      <c r="O9" s="60" t="s">
        <v>186</v>
      </c>
      <c r="P9" s="5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11"/>
      <c r="AG9" s="32"/>
      <c r="AH9" s="32"/>
      <c r="AI9" s="32"/>
      <c r="AJ9" s="32"/>
    </row>
    <row r="10" spans="1:36">
      <c r="A10" s="11">
        <v>41143</v>
      </c>
      <c r="B10" s="34">
        <v>394</v>
      </c>
      <c r="C10" s="32">
        <v>28</v>
      </c>
      <c r="D10" s="32">
        <v>508</v>
      </c>
      <c r="E10" s="32">
        <v>16</v>
      </c>
      <c r="F10" s="32">
        <v>178</v>
      </c>
      <c r="G10" s="32">
        <v>6</v>
      </c>
      <c r="H10" s="34">
        <v>350</v>
      </c>
      <c r="I10" s="32">
        <v>12</v>
      </c>
      <c r="J10" s="32">
        <v>201</v>
      </c>
      <c r="K10" s="32">
        <v>2</v>
      </c>
      <c r="L10" s="32">
        <v>105</v>
      </c>
      <c r="M10" s="32">
        <v>10</v>
      </c>
      <c r="N10" s="31"/>
      <c r="O10" s="54" t="s">
        <v>188</v>
      </c>
      <c r="P10" s="5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11"/>
      <c r="AG10" s="32"/>
      <c r="AH10" s="32"/>
      <c r="AI10" s="32"/>
      <c r="AJ10" s="32"/>
    </row>
    <row r="11" spans="1:36">
      <c r="A11" s="11">
        <v>41158</v>
      </c>
      <c r="B11" s="31">
        <v>282</v>
      </c>
      <c r="C11" s="32">
        <v>21</v>
      </c>
      <c r="D11" s="32">
        <v>361</v>
      </c>
      <c r="E11" s="32">
        <v>31</v>
      </c>
      <c r="F11" s="32">
        <v>360</v>
      </c>
      <c r="G11" s="32">
        <v>12</v>
      </c>
      <c r="H11" s="31">
        <v>252</v>
      </c>
      <c r="I11" s="32">
        <v>11</v>
      </c>
      <c r="J11" s="32">
        <v>344</v>
      </c>
      <c r="K11" s="32">
        <v>20</v>
      </c>
      <c r="L11" s="32">
        <v>298</v>
      </c>
      <c r="M11" s="32">
        <v>5</v>
      </c>
      <c r="N11" s="31"/>
      <c r="O11" s="54" t="s">
        <v>236</v>
      </c>
      <c r="P11" s="5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11"/>
      <c r="AG11" s="32"/>
      <c r="AH11" s="32"/>
      <c r="AI11" s="32"/>
      <c r="AJ11" s="32"/>
    </row>
    <row r="12" spans="1:36">
      <c r="A12" s="11">
        <v>41164</v>
      </c>
      <c r="B12" s="31">
        <v>1970</v>
      </c>
      <c r="C12" s="32">
        <v>87</v>
      </c>
      <c r="D12" s="32">
        <v>1293</v>
      </c>
      <c r="E12" s="32">
        <v>59</v>
      </c>
      <c r="F12" s="32">
        <v>1178</v>
      </c>
      <c r="G12" s="32">
        <v>57</v>
      </c>
      <c r="H12" s="31">
        <v>1821</v>
      </c>
      <c r="I12" s="32">
        <v>75</v>
      </c>
      <c r="J12" s="32">
        <v>1847</v>
      </c>
      <c r="K12" s="32">
        <v>70</v>
      </c>
      <c r="L12" s="32">
        <v>1269</v>
      </c>
      <c r="M12" s="32">
        <v>37</v>
      </c>
      <c r="N12" s="31"/>
      <c r="O12" s="54" t="s">
        <v>257</v>
      </c>
      <c r="P12" s="5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11"/>
      <c r="AG12" s="32"/>
      <c r="AH12" s="32"/>
      <c r="AI12" s="32"/>
      <c r="AJ12" s="32"/>
    </row>
    <row r="13" spans="1:36">
      <c r="A13" s="11">
        <v>41171</v>
      </c>
      <c r="B13" s="31">
        <v>1814</v>
      </c>
      <c r="C13" s="32">
        <v>68</v>
      </c>
      <c r="D13" s="32">
        <v>1540</v>
      </c>
      <c r="E13" s="32">
        <v>59</v>
      </c>
      <c r="F13" s="32">
        <v>1176</v>
      </c>
      <c r="G13" s="32">
        <v>51</v>
      </c>
      <c r="H13" s="31">
        <v>1322</v>
      </c>
      <c r="I13" s="32">
        <v>60</v>
      </c>
      <c r="J13" s="32">
        <v>1276</v>
      </c>
      <c r="K13" s="32">
        <v>38</v>
      </c>
      <c r="L13" s="32">
        <v>934</v>
      </c>
      <c r="M13" s="32">
        <v>52</v>
      </c>
      <c r="N13" s="31"/>
      <c r="O13" s="54" t="s">
        <v>263</v>
      </c>
      <c r="P13" s="5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11"/>
      <c r="AG13" s="32"/>
      <c r="AH13" s="32"/>
      <c r="AI13" s="32"/>
      <c r="AJ13" s="32"/>
    </row>
    <row r="14" spans="1:36" ht="13.5" thickBot="1">
      <c r="A14" s="12">
        <v>41176</v>
      </c>
      <c r="B14" s="36">
        <v>591</v>
      </c>
      <c r="C14" s="37">
        <v>31</v>
      </c>
      <c r="D14" s="37">
        <v>89</v>
      </c>
      <c r="E14" s="37">
        <v>6</v>
      </c>
      <c r="F14" s="37">
        <v>45</v>
      </c>
      <c r="G14" s="37">
        <v>1</v>
      </c>
      <c r="H14" s="36">
        <v>262</v>
      </c>
      <c r="I14" s="37">
        <v>17</v>
      </c>
      <c r="J14" s="37">
        <v>137</v>
      </c>
      <c r="K14" s="37">
        <v>10</v>
      </c>
      <c r="L14" s="37">
        <v>95</v>
      </c>
      <c r="M14" s="37">
        <v>12</v>
      </c>
      <c r="N14" s="36"/>
      <c r="O14" s="53" t="s">
        <v>277</v>
      </c>
      <c r="P14" s="5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11"/>
      <c r="AG14" s="32"/>
      <c r="AH14" s="32"/>
      <c r="AI14" s="32"/>
      <c r="AJ14" s="32"/>
    </row>
    <row r="15" spans="1:36">
      <c r="A15" s="14">
        <v>41092</v>
      </c>
      <c r="B15" s="31">
        <v>208</v>
      </c>
      <c r="C15" s="32">
        <v>13</v>
      </c>
      <c r="D15" s="32">
        <v>123</v>
      </c>
      <c r="E15" s="32">
        <v>3</v>
      </c>
      <c r="F15" s="32">
        <v>124</v>
      </c>
      <c r="G15" s="32">
        <v>8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31"/>
      <c r="O15" s="54" t="s">
        <v>90</v>
      </c>
      <c r="P15" s="5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1"/>
      <c r="AG15" s="32"/>
      <c r="AH15" s="32"/>
      <c r="AI15" s="32"/>
      <c r="AJ15" s="32"/>
    </row>
    <row r="16" spans="1:36">
      <c r="A16" s="14">
        <v>41102</v>
      </c>
      <c r="B16" s="31">
        <v>517</v>
      </c>
      <c r="C16" s="32">
        <v>12</v>
      </c>
      <c r="D16" s="32">
        <v>672</v>
      </c>
      <c r="E16" s="32">
        <v>15</v>
      </c>
      <c r="F16" s="32">
        <v>154</v>
      </c>
      <c r="G16" s="32">
        <v>10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31"/>
      <c r="O16" s="52" t="s">
        <v>101</v>
      </c>
      <c r="P16" s="5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11"/>
      <c r="AG16" s="32"/>
      <c r="AH16" s="32"/>
      <c r="AI16" s="32"/>
      <c r="AJ16" s="32"/>
    </row>
    <row r="17" spans="1:36">
      <c r="A17" s="11">
        <v>41110</v>
      </c>
      <c r="B17" s="31">
        <v>17</v>
      </c>
      <c r="C17" s="32">
        <v>3</v>
      </c>
      <c r="D17" s="32">
        <v>22</v>
      </c>
      <c r="E17" s="32">
        <v>1</v>
      </c>
      <c r="F17" s="32">
        <v>21</v>
      </c>
      <c r="G17" s="32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31"/>
      <c r="O17" s="54" t="s">
        <v>127</v>
      </c>
      <c r="P17" s="5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11"/>
      <c r="AG17" s="32"/>
      <c r="AH17" s="32"/>
      <c r="AI17" s="32"/>
      <c r="AJ17" s="32"/>
    </row>
    <row r="18" spans="1:36">
      <c r="A18" s="11">
        <v>41116</v>
      </c>
      <c r="B18" s="31">
        <v>111</v>
      </c>
      <c r="C18" s="32">
        <v>17</v>
      </c>
      <c r="D18" s="32">
        <v>84</v>
      </c>
      <c r="E18" s="32">
        <v>7</v>
      </c>
      <c r="F18" s="32">
        <v>66</v>
      </c>
      <c r="G18" s="32">
        <v>10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31"/>
      <c r="O18" s="54" t="s">
        <v>139</v>
      </c>
      <c r="P18" s="5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11"/>
      <c r="AG18" s="32"/>
      <c r="AH18" s="32"/>
      <c r="AI18" s="32"/>
      <c r="AJ18" s="32"/>
    </row>
    <row r="19" spans="1:36">
      <c r="A19" s="11">
        <v>41127</v>
      </c>
      <c r="B19" s="31">
        <v>72</v>
      </c>
      <c r="C19" s="32">
        <v>2</v>
      </c>
      <c r="D19" s="32">
        <v>235</v>
      </c>
      <c r="E19" s="32">
        <v>28</v>
      </c>
      <c r="F19" s="32">
        <v>123</v>
      </c>
      <c r="G19" s="32">
        <v>21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31"/>
      <c r="O19" s="52" t="s">
        <v>156</v>
      </c>
      <c r="P19" s="5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11"/>
      <c r="AG19" s="32"/>
      <c r="AH19" s="32"/>
      <c r="AI19" s="32"/>
      <c r="AJ19" s="32"/>
    </row>
    <row r="20" spans="1:36">
      <c r="A20" s="11">
        <v>41134</v>
      </c>
      <c r="B20" s="31">
        <v>19</v>
      </c>
      <c r="C20" s="32">
        <v>1</v>
      </c>
      <c r="D20" s="32">
        <v>4</v>
      </c>
      <c r="E20" s="32">
        <v>0</v>
      </c>
      <c r="F20" s="32">
        <v>1</v>
      </c>
      <c r="G20" s="32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31"/>
      <c r="O20" s="60" t="s">
        <v>186</v>
      </c>
      <c r="P20" s="5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11"/>
      <c r="AG20" s="32"/>
      <c r="AH20" s="32"/>
      <c r="AI20" s="32"/>
      <c r="AJ20" s="32"/>
    </row>
    <row r="21" spans="1:36">
      <c r="A21" s="11">
        <v>41143</v>
      </c>
      <c r="B21" s="31">
        <v>144</v>
      </c>
      <c r="C21" s="32">
        <v>11</v>
      </c>
      <c r="D21" s="32">
        <v>131</v>
      </c>
      <c r="E21" s="32">
        <v>13</v>
      </c>
      <c r="F21" s="32">
        <v>93</v>
      </c>
      <c r="G21" s="32">
        <v>11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1"/>
      <c r="O21" s="52" t="s">
        <v>188</v>
      </c>
      <c r="P21" s="5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11"/>
      <c r="AG21" s="32"/>
      <c r="AH21" s="32"/>
      <c r="AI21" s="32"/>
      <c r="AJ21" s="32"/>
    </row>
    <row r="22" spans="1:36">
      <c r="A22" s="11">
        <v>41158</v>
      </c>
      <c r="B22" s="31">
        <v>35</v>
      </c>
      <c r="C22" s="32">
        <v>4</v>
      </c>
      <c r="D22" s="32">
        <v>70</v>
      </c>
      <c r="E22" s="32">
        <v>5</v>
      </c>
      <c r="F22" s="32">
        <v>127</v>
      </c>
      <c r="G22" s="32">
        <v>23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1"/>
      <c r="O22" s="54" t="s">
        <v>236</v>
      </c>
      <c r="P22" s="5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11"/>
      <c r="AG22" s="32"/>
      <c r="AH22" s="32"/>
      <c r="AI22" s="32"/>
      <c r="AJ22" s="32"/>
    </row>
    <row r="23" spans="1:36">
      <c r="A23" s="11">
        <v>41164</v>
      </c>
      <c r="B23" s="31">
        <v>132</v>
      </c>
      <c r="C23" s="32">
        <v>18</v>
      </c>
      <c r="D23" s="32">
        <v>84</v>
      </c>
      <c r="E23" s="32">
        <v>15</v>
      </c>
      <c r="F23" s="32">
        <v>55</v>
      </c>
      <c r="G23" s="32">
        <v>7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1"/>
      <c r="O23" s="54" t="s">
        <v>257</v>
      </c>
      <c r="P23" s="5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11"/>
      <c r="AG23" s="32"/>
      <c r="AH23" s="32"/>
      <c r="AI23" s="32"/>
      <c r="AJ23" s="32"/>
    </row>
    <row r="24" spans="1:36">
      <c r="A24" s="11">
        <v>41171</v>
      </c>
      <c r="B24" s="31">
        <v>271</v>
      </c>
      <c r="C24" s="32">
        <v>20</v>
      </c>
      <c r="D24" s="32">
        <v>166</v>
      </c>
      <c r="E24" s="32">
        <v>2</v>
      </c>
      <c r="F24" s="32">
        <v>178</v>
      </c>
      <c r="G24" s="32">
        <v>12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31"/>
      <c r="O24" s="54" t="s">
        <v>263</v>
      </c>
      <c r="P24" s="5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11"/>
      <c r="AG24" s="32"/>
      <c r="AH24" s="32"/>
      <c r="AI24" s="32"/>
      <c r="AJ24" s="32"/>
    </row>
    <row r="25" spans="1:36" ht="13.5" thickBot="1">
      <c r="A25" s="12">
        <v>41176</v>
      </c>
      <c r="B25" s="36">
        <v>72</v>
      </c>
      <c r="C25" s="37">
        <v>3</v>
      </c>
      <c r="D25" s="37">
        <v>70</v>
      </c>
      <c r="E25" s="37">
        <v>8</v>
      </c>
      <c r="F25" s="37">
        <v>57</v>
      </c>
      <c r="G25" s="37">
        <v>4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36"/>
      <c r="O25" s="53" t="s">
        <v>277</v>
      </c>
      <c r="P25" s="5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11"/>
      <c r="AG25" s="32"/>
      <c r="AH25" s="32"/>
      <c r="AI25" s="32"/>
      <c r="AJ25" s="32"/>
    </row>
    <row r="26" spans="1:36">
      <c r="A26" s="14">
        <v>41092</v>
      </c>
      <c r="B26" s="31">
        <v>30</v>
      </c>
      <c r="C26" s="32">
        <v>4</v>
      </c>
      <c r="D26" s="32">
        <v>9</v>
      </c>
      <c r="E26" s="32">
        <v>2</v>
      </c>
      <c r="F26" s="32">
        <v>9</v>
      </c>
      <c r="G26" s="32">
        <v>1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31"/>
      <c r="O26" s="54" t="s">
        <v>90</v>
      </c>
      <c r="P26" s="5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11"/>
      <c r="AG26" s="32"/>
      <c r="AH26" s="32"/>
      <c r="AI26" s="32"/>
      <c r="AJ26" s="32"/>
    </row>
    <row r="27" spans="1:36">
      <c r="A27" s="14">
        <v>41102</v>
      </c>
      <c r="B27" s="31">
        <v>149</v>
      </c>
      <c r="C27" s="32">
        <v>19</v>
      </c>
      <c r="D27" s="32">
        <v>410</v>
      </c>
      <c r="E27" s="32">
        <v>71</v>
      </c>
      <c r="F27" s="32">
        <v>191</v>
      </c>
      <c r="G27" s="32">
        <v>23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1"/>
      <c r="O27" s="52" t="s">
        <v>101</v>
      </c>
      <c r="P27" s="51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11"/>
      <c r="AG27" s="32"/>
      <c r="AH27" s="32"/>
      <c r="AI27" s="32"/>
      <c r="AJ27" s="32"/>
    </row>
    <row r="28" spans="1:36">
      <c r="A28" s="11">
        <v>41110</v>
      </c>
      <c r="B28" s="31">
        <v>38</v>
      </c>
      <c r="C28" s="32">
        <v>6</v>
      </c>
      <c r="D28" s="32">
        <v>590</v>
      </c>
      <c r="E28" s="32">
        <v>46</v>
      </c>
      <c r="F28" s="32">
        <v>259</v>
      </c>
      <c r="G28" s="32">
        <v>27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1"/>
      <c r="O28" s="54" t="s">
        <v>127</v>
      </c>
      <c r="P28" s="5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11"/>
      <c r="AG28" s="32"/>
      <c r="AH28" s="32"/>
      <c r="AI28" s="32"/>
      <c r="AJ28" s="32"/>
    </row>
    <row r="29" spans="1:36">
      <c r="A29" s="11">
        <v>41116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1"/>
      <c r="O29" s="54" t="s">
        <v>139</v>
      </c>
      <c r="P29" s="51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11"/>
      <c r="AG29" s="32"/>
      <c r="AH29" s="32"/>
      <c r="AI29" s="32"/>
      <c r="AJ29" s="32"/>
    </row>
    <row r="30" spans="1:36">
      <c r="A30" s="11">
        <v>41127</v>
      </c>
      <c r="B30" s="31">
        <v>34</v>
      </c>
      <c r="C30" s="32">
        <v>0</v>
      </c>
      <c r="D30" s="32">
        <v>28</v>
      </c>
      <c r="E30" s="32">
        <v>1</v>
      </c>
      <c r="F30" s="32">
        <v>10</v>
      </c>
      <c r="G30" s="32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1"/>
      <c r="O30" s="52" t="s">
        <v>156</v>
      </c>
      <c r="P30" s="5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11"/>
      <c r="AG30" s="32"/>
      <c r="AH30" s="32"/>
      <c r="AI30" s="32"/>
      <c r="AJ30" s="32"/>
    </row>
    <row r="31" spans="1:36">
      <c r="A31" s="11">
        <v>41134</v>
      </c>
      <c r="B31" s="31">
        <v>74</v>
      </c>
      <c r="C31" s="32">
        <v>13</v>
      </c>
      <c r="D31" s="32">
        <v>61</v>
      </c>
      <c r="E31" s="32">
        <v>4</v>
      </c>
      <c r="F31" s="32">
        <v>4</v>
      </c>
      <c r="G31" s="32">
        <v>2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1"/>
      <c r="O31" s="60" t="s">
        <v>186</v>
      </c>
      <c r="P31" s="51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11"/>
      <c r="AG31" s="32"/>
      <c r="AH31" s="32"/>
      <c r="AI31" s="32"/>
      <c r="AJ31" s="32"/>
    </row>
    <row r="32" spans="1:36">
      <c r="A32" s="11">
        <v>41143</v>
      </c>
      <c r="B32" s="31">
        <v>31</v>
      </c>
      <c r="C32" s="32">
        <v>7</v>
      </c>
      <c r="D32" s="32">
        <v>23</v>
      </c>
      <c r="E32" s="32">
        <v>3</v>
      </c>
      <c r="F32" s="32">
        <v>10</v>
      </c>
      <c r="G32" s="32">
        <v>1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1"/>
      <c r="O32" s="52" t="s">
        <v>188</v>
      </c>
      <c r="P32" s="51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11"/>
      <c r="AG32" s="32"/>
      <c r="AH32" s="32"/>
      <c r="AI32" s="32"/>
      <c r="AJ32" s="32"/>
    </row>
    <row r="33" spans="1:36">
      <c r="A33" s="11">
        <v>41158</v>
      </c>
      <c r="B33" s="31">
        <v>843</v>
      </c>
      <c r="C33" s="32">
        <v>75</v>
      </c>
      <c r="D33" s="32">
        <v>796</v>
      </c>
      <c r="E33" s="32">
        <v>43</v>
      </c>
      <c r="F33" s="32">
        <v>404</v>
      </c>
      <c r="G33" s="32">
        <v>16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1"/>
      <c r="O33" s="54" t="s">
        <v>236</v>
      </c>
      <c r="P33" s="51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11"/>
      <c r="AG33" s="32"/>
      <c r="AH33" s="32"/>
      <c r="AI33" s="32"/>
      <c r="AJ33" s="32"/>
    </row>
    <row r="34" spans="1:36">
      <c r="A34" s="11">
        <v>41164</v>
      </c>
      <c r="B34" s="32">
        <v>7</v>
      </c>
      <c r="C34" s="32">
        <v>0</v>
      </c>
      <c r="D34" s="32">
        <v>27</v>
      </c>
      <c r="E34" s="32">
        <v>1</v>
      </c>
      <c r="F34" s="32">
        <v>3</v>
      </c>
      <c r="G34" s="32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1"/>
      <c r="O34" s="54" t="s">
        <v>257</v>
      </c>
      <c r="P34" s="5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11"/>
      <c r="AG34" s="32"/>
      <c r="AH34" s="32"/>
      <c r="AI34" s="32"/>
      <c r="AJ34" s="32"/>
    </row>
    <row r="35" spans="1:36">
      <c r="A35" s="11">
        <v>41171</v>
      </c>
      <c r="B35" s="31">
        <v>58</v>
      </c>
      <c r="C35" s="32">
        <v>4</v>
      </c>
      <c r="D35" s="32">
        <v>6</v>
      </c>
      <c r="E35" s="32">
        <v>2</v>
      </c>
      <c r="F35" s="32">
        <v>5</v>
      </c>
      <c r="G35" s="32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1"/>
      <c r="O35" s="54" t="s">
        <v>263</v>
      </c>
      <c r="P35" s="51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11"/>
      <c r="AG35" s="32"/>
      <c r="AH35" s="32"/>
      <c r="AI35" s="32"/>
      <c r="AJ35" s="32"/>
    </row>
    <row r="36" spans="1:36" ht="13.5" thickBot="1">
      <c r="A36" s="12">
        <v>41176</v>
      </c>
      <c r="B36" s="36">
        <v>75</v>
      </c>
      <c r="C36" s="37">
        <v>9</v>
      </c>
      <c r="D36" s="37">
        <v>15</v>
      </c>
      <c r="E36" s="37">
        <v>2</v>
      </c>
      <c r="F36" s="37">
        <v>9</v>
      </c>
      <c r="G36" s="37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6"/>
      <c r="O36" s="53" t="s">
        <v>277</v>
      </c>
      <c r="P36" s="51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11"/>
      <c r="AG36" s="32"/>
      <c r="AH36" s="32"/>
      <c r="AI36" s="32"/>
      <c r="AJ36" s="32"/>
    </row>
    <row r="37" spans="1:36">
      <c r="B37" s="32">
        <f>COUNT(B4:G36,H4:M14)</f>
        <v>264</v>
      </c>
      <c r="C37" s="32">
        <f>B37/2</f>
        <v>132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11"/>
      <c r="AG37" s="32"/>
      <c r="AH37" s="32"/>
      <c r="AI37" s="32"/>
      <c r="AJ37" s="32"/>
    </row>
    <row r="38" spans="1:36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11"/>
      <c r="AG38" s="32"/>
      <c r="AH38" s="32"/>
      <c r="AI38" s="32"/>
      <c r="AJ38" s="32"/>
    </row>
    <row r="39" spans="1:36">
      <c r="A39" s="1" t="s">
        <v>77</v>
      </c>
      <c r="B39" s="104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spans="1:36">
      <c r="A40" s="160" t="s">
        <v>0</v>
      </c>
      <c r="B40" s="161" t="s">
        <v>1</v>
      </c>
      <c r="C40" s="162" t="s">
        <v>2</v>
      </c>
      <c r="D40" s="162" t="s">
        <v>1</v>
      </c>
      <c r="E40" s="162" t="s">
        <v>2</v>
      </c>
      <c r="F40" s="162" t="s">
        <v>1</v>
      </c>
      <c r="G40" s="162" t="s">
        <v>2</v>
      </c>
      <c r="H40" s="161" t="s">
        <v>1</v>
      </c>
      <c r="I40" s="162" t="s">
        <v>2</v>
      </c>
      <c r="J40" s="162" t="s">
        <v>1</v>
      </c>
      <c r="K40" s="162" t="s">
        <v>2</v>
      </c>
      <c r="L40" s="162" t="s">
        <v>1</v>
      </c>
      <c r="M40" s="162" t="s">
        <v>2</v>
      </c>
      <c r="N40" s="161" t="s">
        <v>3</v>
      </c>
      <c r="O40" s="162" t="s">
        <v>4</v>
      </c>
      <c r="P40" s="162" t="s">
        <v>3</v>
      </c>
      <c r="Q40" s="162" t="s">
        <v>4</v>
      </c>
      <c r="R40" s="162" t="s">
        <v>3</v>
      </c>
      <c r="S40" s="162" t="s">
        <v>4</v>
      </c>
      <c r="T40" s="161" t="s">
        <v>9</v>
      </c>
      <c r="U40" s="162" t="s">
        <v>10</v>
      </c>
      <c r="V40" s="162" t="s">
        <v>9</v>
      </c>
      <c r="W40" s="162" t="s">
        <v>10</v>
      </c>
      <c r="X40" s="162" t="s">
        <v>9</v>
      </c>
      <c r="Y40" s="162" t="s">
        <v>10</v>
      </c>
      <c r="Z40" s="161" t="s">
        <v>1</v>
      </c>
      <c r="AA40" s="168" t="s">
        <v>2</v>
      </c>
      <c r="AB40" s="163" t="s">
        <v>6</v>
      </c>
      <c r="AC40" s="162" t="s">
        <v>7</v>
      </c>
      <c r="AD40" s="163" t="s">
        <v>8</v>
      </c>
    </row>
    <row r="41" spans="1:36">
      <c r="A41" s="14">
        <v>41092</v>
      </c>
      <c r="B41" s="33">
        <v>392</v>
      </c>
      <c r="C41" s="114">
        <v>52</v>
      </c>
      <c r="D41" s="114">
        <v>171</v>
      </c>
      <c r="E41" s="114">
        <v>20</v>
      </c>
      <c r="F41" s="114">
        <v>66</v>
      </c>
      <c r="G41" s="41">
        <v>7</v>
      </c>
      <c r="H41" s="33">
        <v>124</v>
      </c>
      <c r="I41" s="114">
        <v>13</v>
      </c>
      <c r="J41" s="114">
        <v>605</v>
      </c>
      <c r="K41" s="114">
        <v>67</v>
      </c>
      <c r="L41" s="114">
        <v>282</v>
      </c>
      <c r="M41" s="41">
        <v>31</v>
      </c>
      <c r="N41" s="33">
        <v>247</v>
      </c>
      <c r="O41" s="114">
        <v>16</v>
      </c>
      <c r="P41" s="114">
        <v>291</v>
      </c>
      <c r="Q41" s="114">
        <v>54</v>
      </c>
      <c r="R41" s="114">
        <v>118</v>
      </c>
      <c r="S41" s="41">
        <v>15</v>
      </c>
      <c r="T41" s="33">
        <v>513</v>
      </c>
      <c r="U41" s="114">
        <v>76</v>
      </c>
      <c r="V41" s="114">
        <v>163</v>
      </c>
      <c r="W41" s="114">
        <v>22</v>
      </c>
      <c r="X41" s="114">
        <v>70</v>
      </c>
      <c r="Y41" s="41">
        <v>11</v>
      </c>
      <c r="Z41" s="33">
        <v>0</v>
      </c>
      <c r="AA41" s="41">
        <v>0</v>
      </c>
      <c r="AB41" s="34"/>
      <c r="AC41" s="115" t="s">
        <v>90</v>
      </c>
      <c r="AD41" s="39"/>
    </row>
    <row r="42" spans="1:36">
      <c r="A42" s="11">
        <v>41103</v>
      </c>
      <c r="B42" s="31">
        <v>19</v>
      </c>
      <c r="C42" s="34">
        <v>2</v>
      </c>
      <c r="D42" s="34">
        <v>2</v>
      </c>
      <c r="E42" s="34">
        <v>0</v>
      </c>
      <c r="F42" s="34">
        <v>1</v>
      </c>
      <c r="G42" s="39">
        <v>0</v>
      </c>
      <c r="H42" s="31">
        <v>72</v>
      </c>
      <c r="I42" s="34">
        <v>0</v>
      </c>
      <c r="J42" s="34">
        <v>59</v>
      </c>
      <c r="K42" s="34">
        <v>3</v>
      </c>
      <c r="L42" s="34">
        <v>27</v>
      </c>
      <c r="M42" s="39">
        <v>1</v>
      </c>
      <c r="N42" s="31">
        <v>27</v>
      </c>
      <c r="O42" s="34">
        <v>1</v>
      </c>
      <c r="P42" s="34">
        <v>4</v>
      </c>
      <c r="Q42" s="34">
        <v>0</v>
      </c>
      <c r="R42" s="34">
        <v>4</v>
      </c>
      <c r="S42" s="39">
        <v>0</v>
      </c>
      <c r="T42" s="31">
        <v>25</v>
      </c>
      <c r="U42" s="34">
        <v>4</v>
      </c>
      <c r="V42" s="34">
        <v>7</v>
      </c>
      <c r="W42" s="34">
        <v>0</v>
      </c>
      <c r="X42" s="34">
        <v>7</v>
      </c>
      <c r="Y42" s="39">
        <v>0</v>
      </c>
      <c r="Z42" s="31">
        <v>0</v>
      </c>
      <c r="AA42" s="39">
        <v>0</v>
      </c>
      <c r="AB42" s="34"/>
      <c r="AC42" s="60" t="s">
        <v>99</v>
      </c>
      <c r="AD42" s="39"/>
    </row>
    <row r="43" spans="1:36">
      <c r="A43" s="11">
        <v>41106</v>
      </c>
      <c r="B43" s="34">
        <v>18</v>
      </c>
      <c r="C43" s="34">
        <v>2</v>
      </c>
      <c r="D43" s="34">
        <v>9</v>
      </c>
      <c r="E43" s="34">
        <v>1</v>
      </c>
      <c r="F43" s="34">
        <v>3</v>
      </c>
      <c r="G43" s="39">
        <v>0</v>
      </c>
      <c r="H43" s="34">
        <v>33</v>
      </c>
      <c r="I43" s="34">
        <v>3</v>
      </c>
      <c r="J43" s="34">
        <v>57</v>
      </c>
      <c r="K43" s="34">
        <v>6</v>
      </c>
      <c r="L43" s="34">
        <v>41</v>
      </c>
      <c r="M43" s="39">
        <v>2</v>
      </c>
      <c r="N43" s="34">
        <v>29</v>
      </c>
      <c r="O43" s="34">
        <v>4</v>
      </c>
      <c r="P43" s="34">
        <v>22</v>
      </c>
      <c r="Q43" s="34">
        <v>2</v>
      </c>
      <c r="R43" s="34">
        <v>11</v>
      </c>
      <c r="S43" s="39">
        <v>1</v>
      </c>
      <c r="T43" s="34">
        <v>4</v>
      </c>
      <c r="U43" s="34">
        <v>0</v>
      </c>
      <c r="V43" s="34">
        <v>3</v>
      </c>
      <c r="W43" s="34">
        <v>0</v>
      </c>
      <c r="X43" s="34">
        <v>2</v>
      </c>
      <c r="Y43" s="39">
        <v>0</v>
      </c>
      <c r="Z43" s="34">
        <v>0</v>
      </c>
      <c r="AA43" s="39">
        <v>0</v>
      </c>
      <c r="AB43" s="34"/>
      <c r="AC43" s="54" t="s">
        <v>170</v>
      </c>
      <c r="AD43" s="39"/>
    </row>
    <row r="44" spans="1:36">
      <c r="A44" s="11">
        <v>41113</v>
      </c>
      <c r="B44" s="34">
        <v>17</v>
      </c>
      <c r="C44" s="34">
        <v>4</v>
      </c>
      <c r="D44" s="34">
        <v>13</v>
      </c>
      <c r="E44" s="34">
        <v>4</v>
      </c>
      <c r="F44" s="34">
        <v>10</v>
      </c>
      <c r="G44" s="39">
        <v>0</v>
      </c>
      <c r="H44" s="34">
        <v>9</v>
      </c>
      <c r="I44" s="34">
        <v>1</v>
      </c>
      <c r="J44" s="34">
        <v>47</v>
      </c>
      <c r="K44" s="34">
        <v>11</v>
      </c>
      <c r="L44" s="34">
        <v>122</v>
      </c>
      <c r="M44" s="39">
        <v>7</v>
      </c>
      <c r="N44" s="34">
        <v>23</v>
      </c>
      <c r="O44" s="34">
        <v>0</v>
      </c>
      <c r="P44" s="34">
        <v>12</v>
      </c>
      <c r="Q44" s="34">
        <v>2</v>
      </c>
      <c r="R44" s="34">
        <v>6</v>
      </c>
      <c r="S44" s="39">
        <v>0</v>
      </c>
      <c r="T44" s="34">
        <v>3</v>
      </c>
      <c r="U44" s="34">
        <v>1</v>
      </c>
      <c r="V44" s="34">
        <v>1</v>
      </c>
      <c r="W44" s="34">
        <v>0</v>
      </c>
      <c r="X44" s="34">
        <v>0</v>
      </c>
      <c r="Y44" s="39">
        <v>0</v>
      </c>
      <c r="Z44" s="34">
        <v>0</v>
      </c>
      <c r="AA44" s="39">
        <v>0</v>
      </c>
      <c r="AB44" s="34"/>
      <c r="AC44" s="54" t="s">
        <v>165</v>
      </c>
      <c r="AD44" s="39"/>
    </row>
    <row r="45" spans="1:36">
      <c r="A45" s="11">
        <v>41123</v>
      </c>
      <c r="B45" s="31">
        <v>270</v>
      </c>
      <c r="C45" s="34">
        <v>13</v>
      </c>
      <c r="D45" s="34">
        <v>127</v>
      </c>
      <c r="E45" s="34">
        <v>2</v>
      </c>
      <c r="F45" s="34">
        <v>122</v>
      </c>
      <c r="G45" s="39">
        <v>8</v>
      </c>
      <c r="H45" s="31">
        <v>70</v>
      </c>
      <c r="I45" s="34">
        <v>3</v>
      </c>
      <c r="J45" s="34">
        <v>38</v>
      </c>
      <c r="K45" s="34">
        <v>6</v>
      </c>
      <c r="L45" s="34">
        <v>15</v>
      </c>
      <c r="M45" s="39">
        <v>2</v>
      </c>
      <c r="N45" s="31">
        <v>57</v>
      </c>
      <c r="O45" s="34">
        <v>8</v>
      </c>
      <c r="P45" s="34">
        <v>41</v>
      </c>
      <c r="Q45" s="34">
        <v>7</v>
      </c>
      <c r="R45" s="34">
        <v>42</v>
      </c>
      <c r="S45" s="39">
        <v>3</v>
      </c>
      <c r="T45" s="31">
        <v>46</v>
      </c>
      <c r="U45" s="34">
        <v>2</v>
      </c>
      <c r="V45" s="34">
        <v>18</v>
      </c>
      <c r="W45" s="34">
        <v>1</v>
      </c>
      <c r="X45" s="34">
        <v>8</v>
      </c>
      <c r="Y45" s="39">
        <v>0</v>
      </c>
      <c r="Z45" s="31">
        <v>0</v>
      </c>
      <c r="AA45" s="39">
        <v>0</v>
      </c>
      <c r="AB45" s="34"/>
      <c r="AC45" s="52" t="s">
        <v>174</v>
      </c>
      <c r="AD45" s="39"/>
    </row>
    <row r="46" spans="1:36">
      <c r="A46" s="11">
        <v>41131</v>
      </c>
      <c r="B46" s="31">
        <v>35</v>
      </c>
      <c r="C46" s="34">
        <v>3</v>
      </c>
      <c r="D46" s="34">
        <v>37</v>
      </c>
      <c r="E46" s="34">
        <v>1</v>
      </c>
      <c r="F46" s="34">
        <v>10</v>
      </c>
      <c r="G46" s="39">
        <v>2</v>
      </c>
      <c r="H46" s="31">
        <v>77</v>
      </c>
      <c r="I46" s="34">
        <v>0</v>
      </c>
      <c r="J46" s="34">
        <v>41</v>
      </c>
      <c r="K46" s="34">
        <v>2</v>
      </c>
      <c r="L46" s="34">
        <v>19</v>
      </c>
      <c r="M46" s="39">
        <v>0</v>
      </c>
      <c r="N46" s="31">
        <v>294</v>
      </c>
      <c r="O46" s="34">
        <v>5</v>
      </c>
      <c r="P46" s="34">
        <v>57</v>
      </c>
      <c r="Q46" s="34">
        <v>3</v>
      </c>
      <c r="R46" s="34">
        <v>18</v>
      </c>
      <c r="S46" s="39">
        <v>2</v>
      </c>
      <c r="T46" s="31">
        <v>2</v>
      </c>
      <c r="U46" s="34">
        <v>0</v>
      </c>
      <c r="V46" s="34">
        <v>4</v>
      </c>
      <c r="W46" s="34">
        <v>0</v>
      </c>
      <c r="X46" s="34">
        <v>2</v>
      </c>
      <c r="Y46" s="39">
        <v>0</v>
      </c>
      <c r="Z46" s="31">
        <v>0</v>
      </c>
      <c r="AA46" s="39">
        <v>0</v>
      </c>
      <c r="AB46" s="34"/>
      <c r="AC46" s="52" t="s">
        <v>159</v>
      </c>
      <c r="AD46" s="39"/>
    </row>
    <row r="47" spans="1:36">
      <c r="A47" s="11">
        <v>41137</v>
      </c>
      <c r="B47" s="15">
        <v>270</v>
      </c>
      <c r="C47" s="16">
        <v>37</v>
      </c>
      <c r="D47" s="16">
        <v>105</v>
      </c>
      <c r="E47" s="16">
        <v>19</v>
      </c>
      <c r="F47" s="16">
        <v>64</v>
      </c>
      <c r="G47" s="17">
        <v>6</v>
      </c>
      <c r="H47" s="15">
        <v>68</v>
      </c>
      <c r="I47" s="16">
        <v>8</v>
      </c>
      <c r="J47" s="16">
        <v>31</v>
      </c>
      <c r="K47" s="16">
        <v>6</v>
      </c>
      <c r="L47" s="16">
        <v>30</v>
      </c>
      <c r="M47" s="17">
        <v>5</v>
      </c>
      <c r="N47" s="15">
        <v>53</v>
      </c>
      <c r="O47" s="16">
        <v>4</v>
      </c>
      <c r="P47" s="16">
        <v>19</v>
      </c>
      <c r="Q47" s="16">
        <v>1</v>
      </c>
      <c r="R47" s="16">
        <v>11</v>
      </c>
      <c r="S47" s="17">
        <v>1</v>
      </c>
      <c r="T47" s="15">
        <v>10</v>
      </c>
      <c r="U47" s="16">
        <v>0</v>
      </c>
      <c r="V47" s="16">
        <v>11</v>
      </c>
      <c r="W47" s="16">
        <v>0</v>
      </c>
      <c r="X47" s="16">
        <v>21</v>
      </c>
      <c r="Y47" s="17">
        <v>1</v>
      </c>
      <c r="Z47" s="31">
        <v>0</v>
      </c>
      <c r="AA47" s="39">
        <v>0</v>
      </c>
      <c r="AB47" s="34"/>
      <c r="AC47" s="52" t="s">
        <v>222</v>
      </c>
      <c r="AD47" s="39"/>
    </row>
    <row r="48" spans="1:36">
      <c r="A48" s="11">
        <v>41142</v>
      </c>
      <c r="B48" s="15">
        <v>74</v>
      </c>
      <c r="C48" s="16">
        <v>14</v>
      </c>
      <c r="D48" s="16">
        <v>56</v>
      </c>
      <c r="E48" s="16">
        <v>13</v>
      </c>
      <c r="F48" s="16">
        <v>38</v>
      </c>
      <c r="G48" s="17">
        <v>3</v>
      </c>
      <c r="H48" s="15">
        <v>223</v>
      </c>
      <c r="I48" s="16">
        <v>18</v>
      </c>
      <c r="J48" s="16">
        <v>93</v>
      </c>
      <c r="K48" s="16">
        <v>2</v>
      </c>
      <c r="L48" s="16">
        <v>73</v>
      </c>
      <c r="M48" s="17">
        <v>5</v>
      </c>
      <c r="N48" s="15">
        <v>109</v>
      </c>
      <c r="O48" s="16">
        <v>6</v>
      </c>
      <c r="P48" s="16">
        <v>43</v>
      </c>
      <c r="Q48" s="16">
        <v>3</v>
      </c>
      <c r="R48" s="16">
        <v>66</v>
      </c>
      <c r="S48" s="17">
        <v>8</v>
      </c>
      <c r="T48" s="15">
        <v>14</v>
      </c>
      <c r="U48" s="16">
        <v>0</v>
      </c>
      <c r="V48" s="16">
        <v>30</v>
      </c>
      <c r="W48" s="16">
        <v>0</v>
      </c>
      <c r="X48" s="16">
        <v>51</v>
      </c>
      <c r="Y48" s="17">
        <v>1</v>
      </c>
      <c r="Z48" s="31">
        <v>3</v>
      </c>
      <c r="AA48" s="39">
        <v>1</v>
      </c>
      <c r="AB48" s="34"/>
      <c r="AC48" s="52" t="s">
        <v>193</v>
      </c>
      <c r="AD48" s="39"/>
    </row>
    <row r="49" spans="1:36">
      <c r="A49" s="11">
        <v>41148</v>
      </c>
      <c r="B49" s="15">
        <v>94</v>
      </c>
      <c r="C49" s="16">
        <v>7</v>
      </c>
      <c r="D49" s="16">
        <v>33</v>
      </c>
      <c r="E49" s="16">
        <v>0</v>
      </c>
      <c r="F49" s="16">
        <v>16</v>
      </c>
      <c r="G49" s="17">
        <v>0</v>
      </c>
      <c r="H49" s="15">
        <v>89</v>
      </c>
      <c r="I49" s="16">
        <v>5</v>
      </c>
      <c r="J49" s="16">
        <v>60</v>
      </c>
      <c r="K49" s="16">
        <v>5</v>
      </c>
      <c r="L49" s="16">
        <v>38</v>
      </c>
      <c r="M49" s="17">
        <v>1</v>
      </c>
      <c r="N49" s="15">
        <v>162</v>
      </c>
      <c r="O49" s="16">
        <v>2</v>
      </c>
      <c r="P49" s="16">
        <v>77</v>
      </c>
      <c r="Q49" s="16">
        <v>1</v>
      </c>
      <c r="R49" s="16">
        <v>37</v>
      </c>
      <c r="S49" s="17">
        <v>2</v>
      </c>
      <c r="T49" s="15">
        <v>14</v>
      </c>
      <c r="U49" s="16">
        <v>0</v>
      </c>
      <c r="V49" s="16">
        <v>14</v>
      </c>
      <c r="W49" s="16">
        <v>0</v>
      </c>
      <c r="X49" s="16">
        <v>496</v>
      </c>
      <c r="Y49" s="17">
        <v>6</v>
      </c>
      <c r="Z49" s="31">
        <v>0</v>
      </c>
      <c r="AA49" s="39">
        <v>0</v>
      </c>
      <c r="AB49" s="34"/>
      <c r="AC49" s="52" t="s">
        <v>203</v>
      </c>
      <c r="AD49" s="39"/>
    </row>
    <row r="50" spans="1:36">
      <c r="A50" s="11">
        <v>41158</v>
      </c>
      <c r="B50" s="15">
        <v>139</v>
      </c>
      <c r="C50" s="16">
        <v>15</v>
      </c>
      <c r="D50" s="16">
        <v>25</v>
      </c>
      <c r="E50" s="16">
        <v>5</v>
      </c>
      <c r="F50" s="16">
        <v>15</v>
      </c>
      <c r="G50" s="17">
        <v>4</v>
      </c>
      <c r="H50" s="15">
        <v>31</v>
      </c>
      <c r="I50" s="16">
        <v>1</v>
      </c>
      <c r="J50" s="16">
        <v>37</v>
      </c>
      <c r="K50" s="16">
        <v>3</v>
      </c>
      <c r="L50" s="16">
        <v>33</v>
      </c>
      <c r="M50" s="17">
        <v>2</v>
      </c>
      <c r="N50" s="15">
        <v>2</v>
      </c>
      <c r="O50" s="16">
        <v>1</v>
      </c>
      <c r="P50" s="16">
        <v>2</v>
      </c>
      <c r="Q50" s="16">
        <v>0</v>
      </c>
      <c r="R50" s="16">
        <v>1</v>
      </c>
      <c r="S50" s="17">
        <v>0</v>
      </c>
      <c r="T50" s="15">
        <v>27</v>
      </c>
      <c r="U50" s="16">
        <v>1</v>
      </c>
      <c r="V50" s="16">
        <v>50</v>
      </c>
      <c r="W50" s="16">
        <v>5</v>
      </c>
      <c r="X50" s="16">
        <v>53</v>
      </c>
      <c r="Y50" s="17">
        <v>4</v>
      </c>
      <c r="Z50" s="31">
        <v>0</v>
      </c>
      <c r="AA50" s="39">
        <v>0</v>
      </c>
      <c r="AB50" s="34"/>
      <c r="AC50" s="52" t="s">
        <v>236</v>
      </c>
      <c r="AD50" s="39"/>
    </row>
    <row r="51" spans="1:36">
      <c r="A51" s="11">
        <v>41165</v>
      </c>
      <c r="B51" s="15">
        <v>26</v>
      </c>
      <c r="C51" s="16">
        <v>4</v>
      </c>
      <c r="D51" s="16">
        <v>18</v>
      </c>
      <c r="E51" s="16">
        <v>0</v>
      </c>
      <c r="F51" s="16">
        <v>7</v>
      </c>
      <c r="G51" s="17">
        <v>0</v>
      </c>
      <c r="H51" s="15">
        <v>76</v>
      </c>
      <c r="I51" s="16">
        <v>3</v>
      </c>
      <c r="J51" s="16">
        <v>27</v>
      </c>
      <c r="K51" s="16">
        <v>4</v>
      </c>
      <c r="L51" s="16">
        <v>29</v>
      </c>
      <c r="M51" s="17">
        <v>3</v>
      </c>
      <c r="N51" s="15">
        <v>22</v>
      </c>
      <c r="O51" s="16">
        <v>2</v>
      </c>
      <c r="P51" s="16">
        <v>35</v>
      </c>
      <c r="Q51" s="16">
        <v>1</v>
      </c>
      <c r="R51" s="16">
        <v>22</v>
      </c>
      <c r="S51" s="17">
        <v>2</v>
      </c>
      <c r="T51" s="15">
        <v>1</v>
      </c>
      <c r="U51" s="16">
        <v>0</v>
      </c>
      <c r="V51" s="16">
        <v>7</v>
      </c>
      <c r="W51" s="16">
        <v>0</v>
      </c>
      <c r="X51" s="16">
        <v>10</v>
      </c>
      <c r="Y51" s="17">
        <v>0</v>
      </c>
      <c r="Z51" s="31">
        <v>0</v>
      </c>
      <c r="AA51" s="39">
        <v>0</v>
      </c>
      <c r="AB51" s="34"/>
      <c r="AC51" s="52" t="s">
        <v>255</v>
      </c>
      <c r="AD51" s="39"/>
    </row>
    <row r="52" spans="1:36">
      <c r="A52" s="11">
        <v>41169</v>
      </c>
      <c r="B52" s="15">
        <v>950</v>
      </c>
      <c r="C52" s="16">
        <v>119</v>
      </c>
      <c r="D52" s="16">
        <v>618</v>
      </c>
      <c r="E52" s="16">
        <v>81</v>
      </c>
      <c r="F52" s="16">
        <v>507</v>
      </c>
      <c r="G52" s="17">
        <v>85</v>
      </c>
      <c r="H52" s="15">
        <v>313</v>
      </c>
      <c r="I52" s="16">
        <v>33</v>
      </c>
      <c r="J52" s="16">
        <v>256</v>
      </c>
      <c r="K52" s="16">
        <v>21</v>
      </c>
      <c r="L52" s="16">
        <v>549</v>
      </c>
      <c r="M52" s="17">
        <v>76</v>
      </c>
      <c r="N52" s="15">
        <v>280</v>
      </c>
      <c r="O52" s="16">
        <v>27</v>
      </c>
      <c r="P52" s="16">
        <v>978</v>
      </c>
      <c r="Q52" s="16">
        <v>98</v>
      </c>
      <c r="R52" s="16">
        <v>234</v>
      </c>
      <c r="S52" s="17">
        <v>29</v>
      </c>
      <c r="T52" s="15">
        <v>122</v>
      </c>
      <c r="U52" s="16">
        <v>20</v>
      </c>
      <c r="V52" s="16">
        <v>66</v>
      </c>
      <c r="W52" s="16">
        <v>12</v>
      </c>
      <c r="X52" s="16">
        <v>27</v>
      </c>
      <c r="Y52" s="17">
        <v>0</v>
      </c>
      <c r="Z52" s="31">
        <v>0</v>
      </c>
      <c r="AA52" s="39">
        <v>0</v>
      </c>
      <c r="AB52" s="34"/>
      <c r="AC52" s="52" t="s">
        <v>266</v>
      </c>
      <c r="AD52" s="39"/>
    </row>
    <row r="53" spans="1:36" ht="13.5" thickBot="1">
      <c r="A53" s="12">
        <v>41180</v>
      </c>
      <c r="B53" s="18">
        <v>1350</v>
      </c>
      <c r="C53" s="19">
        <v>60</v>
      </c>
      <c r="D53" s="19">
        <v>859</v>
      </c>
      <c r="E53" s="19">
        <v>37</v>
      </c>
      <c r="F53" s="19">
        <v>406</v>
      </c>
      <c r="G53" s="20">
        <v>23</v>
      </c>
      <c r="H53" s="18">
        <v>70</v>
      </c>
      <c r="I53" s="19">
        <v>6</v>
      </c>
      <c r="J53" s="19">
        <v>34</v>
      </c>
      <c r="K53" s="19">
        <v>2</v>
      </c>
      <c r="L53" s="19">
        <v>40</v>
      </c>
      <c r="M53" s="20">
        <v>5</v>
      </c>
      <c r="N53" s="18">
        <v>186</v>
      </c>
      <c r="O53" s="19">
        <v>14</v>
      </c>
      <c r="P53" s="19">
        <v>118</v>
      </c>
      <c r="Q53" s="19">
        <v>12</v>
      </c>
      <c r="R53" s="19">
        <v>77</v>
      </c>
      <c r="S53" s="20">
        <v>4</v>
      </c>
      <c r="T53" s="18">
        <v>14</v>
      </c>
      <c r="U53" s="19">
        <v>0</v>
      </c>
      <c r="V53" s="19">
        <v>5</v>
      </c>
      <c r="W53" s="19">
        <v>1</v>
      </c>
      <c r="X53" s="19">
        <v>14</v>
      </c>
      <c r="Y53" s="20">
        <v>0</v>
      </c>
      <c r="Z53" s="36">
        <v>0</v>
      </c>
      <c r="AA53" s="40">
        <v>0</v>
      </c>
      <c r="AB53" s="37"/>
      <c r="AC53" s="62" t="s">
        <v>292</v>
      </c>
      <c r="AD53" s="40"/>
    </row>
    <row r="54" spans="1:36">
      <c r="A54" s="13"/>
      <c r="B54" s="34">
        <f>COUNT(B41:AA53)</f>
        <v>338</v>
      </c>
      <c r="C54" s="34">
        <f>B54/2</f>
        <v>169</v>
      </c>
      <c r="D54" s="34"/>
      <c r="E54" s="34"/>
      <c r="F54" s="34"/>
      <c r="G54" s="34"/>
      <c r="H54" s="34"/>
      <c r="I54" s="32"/>
      <c r="J54" s="34"/>
      <c r="K54" s="32"/>
      <c r="L54" s="32"/>
      <c r="M54" s="32"/>
      <c r="N54" s="32"/>
      <c r="O54" s="32"/>
      <c r="P54" s="34"/>
      <c r="Q54" s="32"/>
      <c r="R54" s="32"/>
      <c r="S54" s="32"/>
      <c r="T54" s="32"/>
      <c r="U54" s="32"/>
      <c r="V54" s="34"/>
      <c r="W54" s="32"/>
      <c r="X54" s="32"/>
      <c r="Y54" s="32"/>
      <c r="Z54" s="32"/>
      <c r="AA54" s="32"/>
      <c r="AB54" s="34"/>
      <c r="AC54" s="32"/>
      <c r="AD54" s="32"/>
      <c r="AE54" s="32"/>
      <c r="AF54" s="32"/>
      <c r="AG54" s="32"/>
      <c r="AH54" s="32"/>
      <c r="AI54" s="32"/>
      <c r="AJ54" s="32"/>
    </row>
    <row r="55" spans="1:36">
      <c r="A55" s="13"/>
      <c r="B55" s="34"/>
      <c r="C55" s="54"/>
      <c r="D55" s="34"/>
      <c r="E55" s="34"/>
      <c r="F55" s="34"/>
      <c r="G55" s="34"/>
      <c r="H55" s="34"/>
      <c r="I55" s="32"/>
      <c r="J55" s="34"/>
      <c r="K55" s="32"/>
      <c r="L55" s="32"/>
      <c r="M55" s="32"/>
      <c r="N55" s="32"/>
      <c r="O55" s="32"/>
      <c r="P55" s="34"/>
      <c r="Q55" s="32"/>
      <c r="R55" s="32"/>
      <c r="S55" s="32"/>
      <c r="T55" s="32"/>
      <c r="U55" s="32"/>
      <c r="V55" s="34"/>
      <c r="W55" s="32"/>
      <c r="X55" s="32"/>
      <c r="Y55" s="32"/>
      <c r="Z55" s="32"/>
      <c r="AA55" s="32"/>
      <c r="AB55" s="34"/>
      <c r="AC55" s="32"/>
      <c r="AD55" s="32"/>
      <c r="AE55" s="32"/>
      <c r="AF55" s="32"/>
      <c r="AG55" s="32"/>
      <c r="AH55" s="32"/>
      <c r="AI55" s="32"/>
      <c r="AJ55" s="32"/>
    </row>
    <row r="56" spans="1:36">
      <c r="A56" s="1" t="s">
        <v>78</v>
      </c>
      <c r="B56" s="103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6">
      <c r="A57" s="160" t="s">
        <v>0</v>
      </c>
      <c r="B57" s="161" t="s">
        <v>1</v>
      </c>
      <c r="C57" s="162" t="s">
        <v>2</v>
      </c>
      <c r="D57" s="162" t="s">
        <v>1</v>
      </c>
      <c r="E57" s="162" t="s">
        <v>2</v>
      </c>
      <c r="F57" s="162" t="s">
        <v>1</v>
      </c>
      <c r="G57" s="162" t="s">
        <v>2</v>
      </c>
      <c r="H57" s="161" t="s">
        <v>1</v>
      </c>
      <c r="I57" s="162" t="s">
        <v>2</v>
      </c>
      <c r="J57" s="162" t="s">
        <v>1</v>
      </c>
      <c r="K57" s="162" t="s">
        <v>2</v>
      </c>
      <c r="L57" s="162" t="s">
        <v>1</v>
      </c>
      <c r="M57" s="162" t="s">
        <v>2</v>
      </c>
      <c r="N57" s="161" t="s">
        <v>3</v>
      </c>
      <c r="O57" s="162" t="s">
        <v>4</v>
      </c>
      <c r="P57" s="162" t="s">
        <v>3</v>
      </c>
      <c r="Q57" s="162" t="s">
        <v>4</v>
      </c>
      <c r="R57" s="162" t="s">
        <v>3</v>
      </c>
      <c r="S57" s="162" t="s">
        <v>4</v>
      </c>
      <c r="T57" s="161" t="s">
        <v>9</v>
      </c>
      <c r="U57" s="162" t="s">
        <v>10</v>
      </c>
      <c r="V57" s="162" t="s">
        <v>9</v>
      </c>
      <c r="W57" s="162" t="s">
        <v>10</v>
      </c>
      <c r="X57" s="162" t="s">
        <v>9</v>
      </c>
      <c r="Y57" s="162" t="s">
        <v>10</v>
      </c>
      <c r="Z57" s="161" t="s">
        <v>1</v>
      </c>
      <c r="AA57" s="168" t="s">
        <v>2</v>
      </c>
      <c r="AB57" s="163" t="s">
        <v>6</v>
      </c>
      <c r="AC57" s="162" t="s">
        <v>7</v>
      </c>
      <c r="AD57" s="163" t="s">
        <v>8</v>
      </c>
    </row>
    <row r="58" spans="1:36">
      <c r="A58" s="14">
        <v>41092</v>
      </c>
      <c r="B58" s="33">
        <v>436</v>
      </c>
      <c r="C58" s="114">
        <v>31</v>
      </c>
      <c r="D58" s="114">
        <v>518</v>
      </c>
      <c r="E58" s="114">
        <v>46</v>
      </c>
      <c r="F58" s="114">
        <v>438</v>
      </c>
      <c r="G58" s="41">
        <v>39</v>
      </c>
      <c r="H58" s="33">
        <v>502</v>
      </c>
      <c r="I58" s="114">
        <v>43</v>
      </c>
      <c r="J58" s="114">
        <v>406</v>
      </c>
      <c r="K58" s="114">
        <v>47</v>
      </c>
      <c r="L58" s="114">
        <v>344</v>
      </c>
      <c r="M58" s="41">
        <v>40</v>
      </c>
      <c r="N58" s="33">
        <v>566</v>
      </c>
      <c r="O58" s="114">
        <v>53</v>
      </c>
      <c r="P58" s="114">
        <v>496</v>
      </c>
      <c r="Q58" s="114">
        <v>41</v>
      </c>
      <c r="R58" s="114">
        <v>320</v>
      </c>
      <c r="S58" s="41">
        <v>23</v>
      </c>
      <c r="T58" s="33">
        <v>1062</v>
      </c>
      <c r="U58" s="114">
        <v>88</v>
      </c>
      <c r="V58" s="114">
        <v>849</v>
      </c>
      <c r="W58" s="114">
        <v>83</v>
      </c>
      <c r="X58" s="114">
        <v>811</v>
      </c>
      <c r="Y58" s="41">
        <v>82</v>
      </c>
      <c r="Z58" s="33">
        <v>0</v>
      </c>
      <c r="AA58" s="41">
        <v>0</v>
      </c>
      <c r="AB58" s="34"/>
      <c r="AC58" s="115" t="s">
        <v>90</v>
      </c>
      <c r="AD58" s="39"/>
    </row>
    <row r="59" spans="1:36">
      <c r="A59" s="14">
        <v>41100</v>
      </c>
      <c r="B59" s="31">
        <v>153</v>
      </c>
      <c r="C59" s="34">
        <v>22</v>
      </c>
      <c r="D59" s="34">
        <v>55</v>
      </c>
      <c r="E59" s="34">
        <v>9</v>
      </c>
      <c r="F59" s="34">
        <v>31</v>
      </c>
      <c r="G59" s="39">
        <v>2</v>
      </c>
      <c r="H59" s="31">
        <v>543</v>
      </c>
      <c r="I59" s="34">
        <v>83</v>
      </c>
      <c r="J59" s="34">
        <v>485</v>
      </c>
      <c r="K59" s="34">
        <v>69</v>
      </c>
      <c r="L59" s="34">
        <v>575</v>
      </c>
      <c r="M59" s="39">
        <v>86</v>
      </c>
      <c r="N59" s="31">
        <v>324</v>
      </c>
      <c r="O59" s="34">
        <v>44</v>
      </c>
      <c r="P59" s="34">
        <v>419</v>
      </c>
      <c r="Q59" s="34">
        <v>56</v>
      </c>
      <c r="R59" s="34">
        <v>241</v>
      </c>
      <c r="S59" s="39">
        <v>30</v>
      </c>
      <c r="T59" s="31">
        <v>160</v>
      </c>
      <c r="U59" s="34">
        <v>29</v>
      </c>
      <c r="V59" s="34">
        <v>97</v>
      </c>
      <c r="W59" s="34">
        <v>13</v>
      </c>
      <c r="X59" s="34">
        <v>87</v>
      </c>
      <c r="Y59" s="39">
        <v>10</v>
      </c>
      <c r="Z59" s="31">
        <v>0</v>
      </c>
      <c r="AA59" s="39">
        <v>0</v>
      </c>
      <c r="AB59" s="34"/>
      <c r="AC59" s="78" t="s">
        <v>116</v>
      </c>
      <c r="AD59" s="39"/>
    </row>
    <row r="60" spans="1:36">
      <c r="A60" s="11">
        <v>41107</v>
      </c>
      <c r="B60" s="31">
        <v>22</v>
      </c>
      <c r="C60" s="34">
        <v>1</v>
      </c>
      <c r="D60" s="34">
        <v>18</v>
      </c>
      <c r="E60" s="34">
        <v>4</v>
      </c>
      <c r="F60" s="34">
        <v>5</v>
      </c>
      <c r="G60" s="39">
        <v>0</v>
      </c>
      <c r="H60" s="31">
        <v>25</v>
      </c>
      <c r="I60" s="34">
        <v>0</v>
      </c>
      <c r="J60" s="34">
        <v>64</v>
      </c>
      <c r="K60" s="34">
        <v>4</v>
      </c>
      <c r="L60" s="34">
        <v>75</v>
      </c>
      <c r="M60" s="39">
        <v>8</v>
      </c>
      <c r="N60" s="31">
        <v>95</v>
      </c>
      <c r="O60" s="34">
        <v>3</v>
      </c>
      <c r="P60" s="34">
        <v>41</v>
      </c>
      <c r="Q60" s="34">
        <v>4</v>
      </c>
      <c r="R60" s="34">
        <v>24</v>
      </c>
      <c r="S60" s="39">
        <v>2</v>
      </c>
      <c r="T60" s="31">
        <v>54</v>
      </c>
      <c r="U60" s="34">
        <v>11</v>
      </c>
      <c r="V60" s="34">
        <v>50</v>
      </c>
      <c r="W60" s="34">
        <v>5</v>
      </c>
      <c r="X60" s="34">
        <v>160</v>
      </c>
      <c r="Y60" s="39">
        <v>21</v>
      </c>
      <c r="Z60" s="31">
        <v>0</v>
      </c>
      <c r="AA60" s="39">
        <v>0</v>
      </c>
      <c r="AB60" s="34"/>
      <c r="AC60" s="52" t="s">
        <v>110</v>
      </c>
      <c r="AD60" s="39"/>
    </row>
    <row r="61" spans="1:36">
      <c r="A61" s="11">
        <v>41114</v>
      </c>
      <c r="B61" s="31">
        <v>28</v>
      </c>
      <c r="C61" s="34">
        <v>1</v>
      </c>
      <c r="D61" s="34">
        <v>35</v>
      </c>
      <c r="E61" s="34">
        <v>1</v>
      </c>
      <c r="F61" s="34">
        <v>5</v>
      </c>
      <c r="G61" s="39">
        <v>0</v>
      </c>
      <c r="H61" s="31">
        <v>18</v>
      </c>
      <c r="I61" s="34">
        <v>1</v>
      </c>
      <c r="J61" s="34">
        <v>76</v>
      </c>
      <c r="K61" s="34">
        <v>9</v>
      </c>
      <c r="L61" s="34">
        <v>36</v>
      </c>
      <c r="M61" s="39">
        <v>4</v>
      </c>
      <c r="N61" s="31">
        <v>180</v>
      </c>
      <c r="O61" s="34">
        <v>20</v>
      </c>
      <c r="P61" s="34">
        <v>84</v>
      </c>
      <c r="Q61" s="34">
        <v>6</v>
      </c>
      <c r="R61" s="34">
        <v>34</v>
      </c>
      <c r="S61" s="39">
        <v>5</v>
      </c>
      <c r="T61" s="31">
        <v>20</v>
      </c>
      <c r="U61" s="34">
        <v>0</v>
      </c>
      <c r="V61" s="34">
        <v>16</v>
      </c>
      <c r="W61" s="34">
        <v>1</v>
      </c>
      <c r="X61" s="34">
        <v>74</v>
      </c>
      <c r="Y61" s="39">
        <v>11</v>
      </c>
      <c r="Z61" s="31">
        <v>0</v>
      </c>
      <c r="AA61" s="39">
        <v>0</v>
      </c>
      <c r="AB61" s="34"/>
      <c r="AC61" s="52" t="s">
        <v>129</v>
      </c>
      <c r="AD61" s="39"/>
    </row>
    <row r="62" spans="1:36">
      <c r="A62" s="11">
        <v>41129</v>
      </c>
      <c r="B62" s="15">
        <v>444</v>
      </c>
      <c r="C62" s="16">
        <v>62</v>
      </c>
      <c r="D62" s="16">
        <v>90</v>
      </c>
      <c r="E62" s="16">
        <v>12</v>
      </c>
      <c r="F62" s="16">
        <v>53</v>
      </c>
      <c r="G62" s="17">
        <v>4</v>
      </c>
      <c r="H62" s="15">
        <v>249</v>
      </c>
      <c r="I62" s="16">
        <v>2</v>
      </c>
      <c r="J62" s="16">
        <v>123</v>
      </c>
      <c r="K62" s="16">
        <v>1</v>
      </c>
      <c r="L62" s="16">
        <v>106</v>
      </c>
      <c r="M62" s="17">
        <v>5</v>
      </c>
      <c r="N62" s="15">
        <v>50</v>
      </c>
      <c r="O62" s="16">
        <v>15</v>
      </c>
      <c r="P62" s="16">
        <v>34</v>
      </c>
      <c r="Q62" s="16">
        <v>3</v>
      </c>
      <c r="R62" s="16">
        <v>56</v>
      </c>
      <c r="S62" s="17">
        <v>6</v>
      </c>
      <c r="T62" s="15">
        <v>107</v>
      </c>
      <c r="U62" s="16">
        <v>14</v>
      </c>
      <c r="V62" s="16">
        <v>111</v>
      </c>
      <c r="W62" s="16">
        <v>12</v>
      </c>
      <c r="X62" s="16">
        <v>61</v>
      </c>
      <c r="Y62" s="17">
        <v>9</v>
      </c>
      <c r="Z62" s="164"/>
      <c r="AA62" s="166"/>
      <c r="AB62" s="34"/>
      <c r="AC62" s="52" t="s">
        <v>145</v>
      </c>
      <c r="AD62" s="39"/>
    </row>
    <row r="63" spans="1:36">
      <c r="A63" s="11">
        <v>41138</v>
      </c>
      <c r="B63" s="15">
        <v>199</v>
      </c>
      <c r="C63" s="16">
        <v>7</v>
      </c>
      <c r="D63" s="16">
        <v>114</v>
      </c>
      <c r="E63" s="16">
        <v>5</v>
      </c>
      <c r="F63" s="16">
        <v>232</v>
      </c>
      <c r="G63" s="17">
        <v>48</v>
      </c>
      <c r="H63" s="15">
        <v>225</v>
      </c>
      <c r="I63" s="16">
        <v>5</v>
      </c>
      <c r="J63" s="16">
        <v>103</v>
      </c>
      <c r="K63" s="16">
        <v>1</v>
      </c>
      <c r="L63" s="16">
        <v>130</v>
      </c>
      <c r="M63" s="17">
        <v>8</v>
      </c>
      <c r="N63" s="15">
        <v>71</v>
      </c>
      <c r="O63" s="16">
        <v>7</v>
      </c>
      <c r="P63" s="16">
        <v>39</v>
      </c>
      <c r="Q63" s="16">
        <v>3</v>
      </c>
      <c r="R63" s="16">
        <v>29</v>
      </c>
      <c r="S63" s="17">
        <v>3</v>
      </c>
      <c r="T63" s="15">
        <v>48</v>
      </c>
      <c r="U63" s="16">
        <v>8</v>
      </c>
      <c r="V63" s="16">
        <v>16</v>
      </c>
      <c r="W63" s="16">
        <v>3</v>
      </c>
      <c r="X63" s="16">
        <v>19</v>
      </c>
      <c r="Y63" s="17">
        <v>5</v>
      </c>
      <c r="Z63" s="164"/>
      <c r="AA63" s="166"/>
      <c r="AB63" s="34"/>
      <c r="AC63" s="52" t="s">
        <v>183</v>
      </c>
      <c r="AD63" s="39"/>
    </row>
    <row r="64" spans="1:36" ht="13.5" thickBot="1">
      <c r="A64" s="12">
        <v>41141</v>
      </c>
      <c r="B64" s="18">
        <v>7</v>
      </c>
      <c r="C64" s="19">
        <v>1</v>
      </c>
      <c r="D64" s="19">
        <v>10</v>
      </c>
      <c r="E64" s="19">
        <v>2</v>
      </c>
      <c r="F64" s="19">
        <v>5</v>
      </c>
      <c r="G64" s="20">
        <v>1</v>
      </c>
      <c r="H64" s="18">
        <v>47</v>
      </c>
      <c r="I64" s="19">
        <v>9</v>
      </c>
      <c r="J64" s="19">
        <v>124</v>
      </c>
      <c r="K64" s="19">
        <v>16</v>
      </c>
      <c r="L64" s="19">
        <v>91</v>
      </c>
      <c r="M64" s="20">
        <v>27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54</v>
      </c>
      <c r="U64" s="19">
        <v>10</v>
      </c>
      <c r="V64" s="19">
        <v>100</v>
      </c>
      <c r="W64" s="19">
        <v>17</v>
      </c>
      <c r="X64" s="19">
        <v>95</v>
      </c>
      <c r="Y64" s="20">
        <v>16</v>
      </c>
      <c r="Z64" s="191"/>
      <c r="AA64" s="192"/>
      <c r="AB64" s="37"/>
      <c r="AC64" s="53" t="s">
        <v>215</v>
      </c>
      <c r="AD64" s="40"/>
    </row>
    <row r="65" spans="1:36">
      <c r="B65" s="32">
        <f>COUNT(B58:AA64)</f>
        <v>176</v>
      </c>
      <c r="C65" s="32">
        <f>B65/2</f>
        <v>88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</row>
    <row r="66" spans="1:36">
      <c r="A66" s="1" t="s">
        <v>37</v>
      </c>
      <c r="B66" s="103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</row>
    <row r="67" spans="1:36">
      <c r="A67" s="160" t="s">
        <v>0</v>
      </c>
      <c r="B67" s="161" t="s">
        <v>1</v>
      </c>
      <c r="C67" s="162" t="s">
        <v>2</v>
      </c>
      <c r="D67" s="162" t="s">
        <v>1</v>
      </c>
      <c r="E67" s="162" t="s">
        <v>2</v>
      </c>
      <c r="F67" s="162" t="s">
        <v>1</v>
      </c>
      <c r="G67" s="162" t="s">
        <v>2</v>
      </c>
      <c r="H67" s="161" t="s">
        <v>3</v>
      </c>
      <c r="I67" s="162" t="s">
        <v>4</v>
      </c>
      <c r="J67" s="162" t="s">
        <v>3</v>
      </c>
      <c r="K67" s="162" t="s">
        <v>4</v>
      </c>
      <c r="L67" s="162" t="s">
        <v>3</v>
      </c>
      <c r="M67" s="162" t="s">
        <v>4</v>
      </c>
      <c r="N67" s="161" t="s">
        <v>6</v>
      </c>
      <c r="O67" s="162" t="s">
        <v>7</v>
      </c>
      <c r="P67" s="162" t="s">
        <v>8</v>
      </c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r="68" spans="1:36">
      <c r="A68" s="14">
        <v>41092</v>
      </c>
      <c r="B68" s="31">
        <v>186</v>
      </c>
      <c r="C68" s="32">
        <v>21</v>
      </c>
      <c r="D68" s="32">
        <v>95</v>
      </c>
      <c r="E68" s="32">
        <v>18</v>
      </c>
      <c r="F68" s="32">
        <v>35</v>
      </c>
      <c r="G68" s="32">
        <v>1</v>
      </c>
      <c r="H68" s="31">
        <v>190</v>
      </c>
      <c r="I68" s="32">
        <v>26</v>
      </c>
      <c r="J68" s="32">
        <v>127</v>
      </c>
      <c r="K68" s="32">
        <v>21</v>
      </c>
      <c r="L68" s="32">
        <v>101</v>
      </c>
      <c r="M68" s="32">
        <v>13</v>
      </c>
      <c r="N68" s="31"/>
      <c r="O68" s="115" t="s">
        <v>90</v>
      </c>
      <c r="P68" s="51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</row>
    <row r="69" spans="1:36">
      <c r="A69" s="14">
        <v>41100</v>
      </c>
      <c r="B69" s="31">
        <v>44</v>
      </c>
      <c r="C69" s="32">
        <v>4</v>
      </c>
      <c r="D69" s="32">
        <v>43</v>
      </c>
      <c r="E69" s="32">
        <v>11</v>
      </c>
      <c r="F69" s="32">
        <v>22</v>
      </c>
      <c r="G69" s="32">
        <v>3</v>
      </c>
      <c r="H69" s="31">
        <v>128</v>
      </c>
      <c r="I69" s="32">
        <v>26</v>
      </c>
      <c r="J69" s="32">
        <v>75</v>
      </c>
      <c r="K69" s="32">
        <v>12</v>
      </c>
      <c r="L69" s="32">
        <v>25</v>
      </c>
      <c r="M69" s="32">
        <v>2</v>
      </c>
      <c r="N69" s="31"/>
      <c r="O69" s="52" t="s">
        <v>116</v>
      </c>
      <c r="P69" s="51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</row>
    <row r="70" spans="1:36">
      <c r="A70" s="11">
        <v>41107</v>
      </c>
      <c r="B70" s="32">
        <v>105</v>
      </c>
      <c r="C70" s="32">
        <v>2</v>
      </c>
      <c r="D70" s="32">
        <v>50</v>
      </c>
      <c r="E70" s="32">
        <v>1</v>
      </c>
      <c r="F70" s="32">
        <v>22</v>
      </c>
      <c r="G70" s="32">
        <v>3</v>
      </c>
      <c r="H70" s="32">
        <v>92</v>
      </c>
      <c r="I70" s="32">
        <v>3</v>
      </c>
      <c r="J70" s="32">
        <v>26</v>
      </c>
      <c r="K70" s="32">
        <v>1</v>
      </c>
      <c r="L70" s="32">
        <v>18</v>
      </c>
      <c r="M70" s="32">
        <v>1</v>
      </c>
      <c r="N70" s="31"/>
      <c r="O70" s="52" t="s">
        <v>110</v>
      </c>
      <c r="P70" s="51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 spans="1:36">
      <c r="A71" s="11">
        <v>41114</v>
      </c>
      <c r="B71" s="31">
        <v>22</v>
      </c>
      <c r="C71" s="32">
        <v>2</v>
      </c>
      <c r="D71" s="32">
        <v>26</v>
      </c>
      <c r="E71" s="32">
        <v>3</v>
      </c>
      <c r="F71" s="32">
        <v>8</v>
      </c>
      <c r="G71" s="32">
        <v>1</v>
      </c>
      <c r="H71" s="31">
        <v>41</v>
      </c>
      <c r="I71" s="32">
        <v>4</v>
      </c>
      <c r="J71" s="32">
        <v>16</v>
      </c>
      <c r="K71" s="32">
        <v>2</v>
      </c>
      <c r="L71" s="32">
        <v>7</v>
      </c>
      <c r="M71" s="32">
        <v>0</v>
      </c>
      <c r="N71" s="31"/>
      <c r="O71" s="52" t="s">
        <v>129</v>
      </c>
      <c r="P71" s="51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r="72" spans="1:36">
      <c r="A72" s="11">
        <v>41121</v>
      </c>
      <c r="B72" s="31">
        <v>110</v>
      </c>
      <c r="C72" s="32">
        <v>3</v>
      </c>
      <c r="D72" s="32">
        <v>70</v>
      </c>
      <c r="E72" s="32">
        <v>4</v>
      </c>
      <c r="F72" s="32">
        <v>32</v>
      </c>
      <c r="G72" s="32">
        <v>0</v>
      </c>
      <c r="H72" s="31">
        <v>124</v>
      </c>
      <c r="I72" s="32">
        <v>12</v>
      </c>
      <c r="J72" s="32">
        <v>36</v>
      </c>
      <c r="K72" s="32">
        <v>3</v>
      </c>
      <c r="L72" s="32">
        <v>17</v>
      </c>
      <c r="M72" s="32">
        <v>1</v>
      </c>
      <c r="N72" s="31"/>
      <c r="O72" s="52" t="s">
        <v>150</v>
      </c>
      <c r="P72" s="51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r="73" spans="1:36">
      <c r="A73" s="11">
        <v>41129</v>
      </c>
      <c r="B73" s="31">
        <v>251</v>
      </c>
      <c r="C73" s="32">
        <v>12</v>
      </c>
      <c r="D73" s="32">
        <v>229</v>
      </c>
      <c r="E73" s="32">
        <v>16</v>
      </c>
      <c r="F73" s="32">
        <v>131</v>
      </c>
      <c r="G73" s="32">
        <v>7</v>
      </c>
      <c r="H73" s="31">
        <v>162</v>
      </c>
      <c r="I73" s="32">
        <v>6</v>
      </c>
      <c r="J73" s="32">
        <v>67</v>
      </c>
      <c r="K73" s="32">
        <v>6</v>
      </c>
      <c r="L73" s="32">
        <v>63</v>
      </c>
      <c r="M73" s="32">
        <v>9</v>
      </c>
      <c r="N73" s="31"/>
      <c r="O73" s="52" t="s">
        <v>145</v>
      </c>
      <c r="P73" s="51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 spans="1:36">
      <c r="A74" s="11">
        <v>41138</v>
      </c>
      <c r="B74" s="31">
        <v>182</v>
      </c>
      <c r="C74" s="32">
        <v>6</v>
      </c>
      <c r="D74" s="32">
        <v>106</v>
      </c>
      <c r="E74" s="32">
        <v>1</v>
      </c>
      <c r="F74" s="32">
        <v>125</v>
      </c>
      <c r="G74" s="32">
        <v>14</v>
      </c>
      <c r="H74" s="31">
        <v>46</v>
      </c>
      <c r="I74" s="32">
        <v>9</v>
      </c>
      <c r="J74" s="32">
        <v>68</v>
      </c>
      <c r="K74" s="32">
        <v>5</v>
      </c>
      <c r="L74" s="32">
        <v>38</v>
      </c>
      <c r="M74" s="32">
        <v>2</v>
      </c>
      <c r="N74" s="31"/>
      <c r="O74" s="52" t="s">
        <v>183</v>
      </c>
      <c r="P74" s="51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r="75" spans="1:36">
      <c r="A75" s="11">
        <v>41141</v>
      </c>
      <c r="B75" s="31">
        <v>36</v>
      </c>
      <c r="C75" s="32">
        <v>5</v>
      </c>
      <c r="D75" s="32">
        <v>44</v>
      </c>
      <c r="E75" s="32">
        <v>5</v>
      </c>
      <c r="F75" s="32">
        <v>45</v>
      </c>
      <c r="G75" s="32">
        <v>5</v>
      </c>
      <c r="H75" s="31">
        <v>138</v>
      </c>
      <c r="I75" s="32">
        <v>9</v>
      </c>
      <c r="J75" s="32">
        <v>58</v>
      </c>
      <c r="K75" s="32">
        <v>4</v>
      </c>
      <c r="L75" s="32">
        <v>58</v>
      </c>
      <c r="M75" s="32">
        <v>5</v>
      </c>
      <c r="N75" s="31"/>
      <c r="O75" s="52" t="s">
        <v>215</v>
      </c>
      <c r="P75" s="51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r="76" spans="1:36">
      <c r="A76" s="11">
        <v>41152</v>
      </c>
      <c r="B76" s="31">
        <v>62</v>
      </c>
      <c r="C76" s="32">
        <v>11</v>
      </c>
      <c r="D76" s="32">
        <v>49</v>
      </c>
      <c r="E76" s="32">
        <v>5</v>
      </c>
      <c r="F76" s="32">
        <v>195</v>
      </c>
      <c r="G76" s="32">
        <v>17</v>
      </c>
      <c r="H76" s="31">
        <v>58</v>
      </c>
      <c r="I76" s="32">
        <v>7</v>
      </c>
      <c r="J76" s="32">
        <v>62</v>
      </c>
      <c r="K76" s="32">
        <v>4</v>
      </c>
      <c r="L76" s="32">
        <v>47</v>
      </c>
      <c r="M76" s="32">
        <v>5</v>
      </c>
      <c r="N76" s="31"/>
      <c r="O76" s="52" t="s">
        <v>225</v>
      </c>
      <c r="P76" s="51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 spans="1:36">
      <c r="A77" s="11">
        <v>41158</v>
      </c>
      <c r="B77" s="31">
        <v>137</v>
      </c>
      <c r="C77" s="32">
        <v>6</v>
      </c>
      <c r="D77" s="32">
        <v>90</v>
      </c>
      <c r="E77" s="32">
        <v>0</v>
      </c>
      <c r="F77" s="32">
        <v>58</v>
      </c>
      <c r="G77" s="32">
        <v>0</v>
      </c>
      <c r="H77" s="31">
        <v>137</v>
      </c>
      <c r="I77" s="32">
        <v>4</v>
      </c>
      <c r="J77" s="32">
        <v>70</v>
      </c>
      <c r="K77" s="32">
        <v>2</v>
      </c>
      <c r="L77" s="32">
        <v>51</v>
      </c>
      <c r="M77" s="32">
        <v>2</v>
      </c>
      <c r="N77" s="31"/>
      <c r="O77" s="52" t="s">
        <v>236</v>
      </c>
      <c r="P77" s="51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</row>
    <row r="78" spans="1:36">
      <c r="A78" s="11">
        <v>41166</v>
      </c>
      <c r="B78" s="31">
        <v>37</v>
      </c>
      <c r="C78" s="32">
        <v>5</v>
      </c>
      <c r="D78" s="32">
        <v>55</v>
      </c>
      <c r="E78" s="32">
        <v>4</v>
      </c>
      <c r="F78" s="32">
        <v>37</v>
      </c>
      <c r="G78" s="32">
        <v>2</v>
      </c>
      <c r="H78" s="31">
        <v>45</v>
      </c>
      <c r="I78" s="32">
        <v>14</v>
      </c>
      <c r="J78" s="32">
        <v>33</v>
      </c>
      <c r="K78" s="32">
        <v>3</v>
      </c>
      <c r="L78" s="32">
        <v>60</v>
      </c>
      <c r="M78" s="32">
        <v>3</v>
      </c>
      <c r="N78" s="31"/>
      <c r="O78" s="54" t="s">
        <v>268</v>
      </c>
      <c r="P78" s="51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r="79" spans="1:36">
      <c r="A79" s="11">
        <v>41169</v>
      </c>
      <c r="B79" s="31">
        <v>9</v>
      </c>
      <c r="C79" s="32">
        <v>1</v>
      </c>
      <c r="D79" s="32">
        <v>6</v>
      </c>
      <c r="E79" s="32">
        <v>1</v>
      </c>
      <c r="F79" s="32">
        <v>21</v>
      </c>
      <c r="G79" s="32">
        <v>2</v>
      </c>
      <c r="H79" s="31">
        <v>60</v>
      </c>
      <c r="I79" s="32">
        <v>5</v>
      </c>
      <c r="J79" s="32">
        <v>70</v>
      </c>
      <c r="K79" s="32">
        <v>5</v>
      </c>
      <c r="L79" s="32">
        <v>44</v>
      </c>
      <c r="M79" s="32">
        <v>2</v>
      </c>
      <c r="N79" s="31"/>
      <c r="O79" s="52" t="s">
        <v>266</v>
      </c>
      <c r="P79" s="51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 spans="1:36" ht="13.5" thickBot="1">
      <c r="A80" s="12">
        <v>41180</v>
      </c>
      <c r="B80" s="36">
        <v>63</v>
      </c>
      <c r="C80" s="37">
        <v>19</v>
      </c>
      <c r="D80" s="37">
        <v>99</v>
      </c>
      <c r="E80" s="37">
        <v>20</v>
      </c>
      <c r="F80" s="37">
        <v>67</v>
      </c>
      <c r="G80" s="37">
        <v>12</v>
      </c>
      <c r="H80" s="36">
        <v>69</v>
      </c>
      <c r="I80" s="37">
        <v>10</v>
      </c>
      <c r="J80" s="37">
        <v>88</v>
      </c>
      <c r="K80" s="37">
        <v>12</v>
      </c>
      <c r="L80" s="37">
        <v>120</v>
      </c>
      <c r="M80" s="37">
        <v>7</v>
      </c>
      <c r="N80" s="36"/>
      <c r="O80" s="62" t="s">
        <v>292</v>
      </c>
      <c r="P80" s="55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 spans="1:36">
      <c r="A81" s="14">
        <v>41092</v>
      </c>
      <c r="B81" s="31">
        <v>107</v>
      </c>
      <c r="C81" s="32">
        <v>12</v>
      </c>
      <c r="D81" s="32">
        <v>181</v>
      </c>
      <c r="E81" s="32">
        <v>37</v>
      </c>
      <c r="F81" s="32">
        <v>95</v>
      </c>
      <c r="G81" s="32">
        <v>16</v>
      </c>
      <c r="H81" s="31">
        <v>197</v>
      </c>
      <c r="I81" s="32">
        <v>20</v>
      </c>
      <c r="J81" s="32">
        <v>133</v>
      </c>
      <c r="K81" s="32">
        <v>22</v>
      </c>
      <c r="L81" s="32">
        <v>90</v>
      </c>
      <c r="M81" s="32">
        <v>9</v>
      </c>
      <c r="N81" s="31"/>
      <c r="O81" s="115" t="s">
        <v>90</v>
      </c>
      <c r="P81" s="51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r="82" spans="1:36">
      <c r="A82" s="14">
        <v>41100</v>
      </c>
      <c r="B82" s="31">
        <v>26</v>
      </c>
      <c r="C82" s="32">
        <v>2</v>
      </c>
      <c r="D82" s="32">
        <v>35</v>
      </c>
      <c r="E82" s="32">
        <v>1</v>
      </c>
      <c r="F82" s="32">
        <v>23</v>
      </c>
      <c r="G82" s="32">
        <v>3</v>
      </c>
      <c r="H82" s="31">
        <v>219</v>
      </c>
      <c r="I82" s="32">
        <v>25</v>
      </c>
      <c r="J82" s="32">
        <v>87</v>
      </c>
      <c r="K82" s="32">
        <v>10</v>
      </c>
      <c r="L82" s="32">
        <v>52</v>
      </c>
      <c r="M82" s="32">
        <v>3</v>
      </c>
      <c r="N82" s="31"/>
      <c r="O82" s="52" t="s">
        <v>116</v>
      </c>
      <c r="P82" s="51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 spans="1:36">
      <c r="A83" s="11">
        <v>41107</v>
      </c>
      <c r="B83" s="31">
        <v>59</v>
      </c>
      <c r="C83" s="32">
        <v>2</v>
      </c>
      <c r="D83" s="32">
        <v>66</v>
      </c>
      <c r="E83" s="32">
        <v>1</v>
      </c>
      <c r="F83" s="32">
        <v>19</v>
      </c>
      <c r="G83" s="32">
        <v>1</v>
      </c>
      <c r="H83" s="31">
        <v>280</v>
      </c>
      <c r="I83" s="32">
        <v>5</v>
      </c>
      <c r="J83" s="32">
        <v>170</v>
      </c>
      <c r="K83" s="32">
        <v>4</v>
      </c>
      <c r="L83" s="32">
        <v>46</v>
      </c>
      <c r="M83" s="32">
        <v>2</v>
      </c>
      <c r="N83" s="31"/>
      <c r="O83" s="52" t="s">
        <v>110</v>
      </c>
      <c r="P83" s="51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</row>
    <row r="84" spans="1:36">
      <c r="A84" s="11">
        <v>41114</v>
      </c>
      <c r="B84" s="31">
        <v>7</v>
      </c>
      <c r="C84" s="32">
        <v>1</v>
      </c>
      <c r="D84" s="32">
        <v>10</v>
      </c>
      <c r="E84" s="32">
        <v>0</v>
      </c>
      <c r="F84" s="32">
        <v>7</v>
      </c>
      <c r="G84" s="32">
        <v>1</v>
      </c>
      <c r="H84" s="31">
        <v>94</v>
      </c>
      <c r="I84" s="32">
        <v>15</v>
      </c>
      <c r="J84" s="32">
        <v>62</v>
      </c>
      <c r="K84" s="32">
        <v>9</v>
      </c>
      <c r="L84" s="32">
        <v>26</v>
      </c>
      <c r="M84" s="32">
        <v>1</v>
      </c>
      <c r="N84" s="31"/>
      <c r="O84" s="52" t="s">
        <v>129</v>
      </c>
      <c r="P84" s="51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</row>
    <row r="85" spans="1:36">
      <c r="A85" s="11">
        <v>41121</v>
      </c>
      <c r="B85" s="31">
        <v>38</v>
      </c>
      <c r="C85" s="32">
        <v>2</v>
      </c>
      <c r="D85" s="32">
        <v>65</v>
      </c>
      <c r="E85" s="32">
        <v>2</v>
      </c>
      <c r="F85" s="32">
        <v>69</v>
      </c>
      <c r="G85" s="32">
        <v>1</v>
      </c>
      <c r="H85" s="31">
        <v>138</v>
      </c>
      <c r="I85" s="32">
        <v>5</v>
      </c>
      <c r="J85" s="32">
        <v>139</v>
      </c>
      <c r="K85" s="32">
        <v>5</v>
      </c>
      <c r="L85" s="32">
        <v>207</v>
      </c>
      <c r="M85" s="32">
        <v>3</v>
      </c>
      <c r="N85" s="31"/>
      <c r="O85" s="52" t="s">
        <v>150</v>
      </c>
      <c r="P85" s="51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 spans="1:36">
      <c r="A86" s="11">
        <v>41129</v>
      </c>
      <c r="B86" s="31">
        <v>32</v>
      </c>
      <c r="C86" s="32">
        <v>7</v>
      </c>
      <c r="D86" s="32">
        <v>85</v>
      </c>
      <c r="E86" s="32">
        <v>10</v>
      </c>
      <c r="F86" s="32">
        <v>156</v>
      </c>
      <c r="G86" s="32">
        <v>4</v>
      </c>
      <c r="H86" s="31">
        <v>3</v>
      </c>
      <c r="I86" s="32">
        <v>1</v>
      </c>
      <c r="J86" s="32">
        <v>2</v>
      </c>
      <c r="K86" s="32">
        <v>0</v>
      </c>
      <c r="L86" s="32">
        <v>88</v>
      </c>
      <c r="M86" s="32">
        <v>4</v>
      </c>
      <c r="N86" s="31"/>
      <c r="O86" s="52" t="s">
        <v>145</v>
      </c>
      <c r="P86" s="51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 spans="1:36">
      <c r="A87" s="11">
        <v>41138</v>
      </c>
      <c r="B87" s="31">
        <v>53</v>
      </c>
      <c r="C87" s="32">
        <v>8</v>
      </c>
      <c r="D87" s="32">
        <v>51</v>
      </c>
      <c r="E87" s="32">
        <v>5</v>
      </c>
      <c r="F87" s="32">
        <v>37</v>
      </c>
      <c r="G87" s="32">
        <v>2</v>
      </c>
      <c r="H87" s="31">
        <v>30</v>
      </c>
      <c r="I87" s="32">
        <v>4</v>
      </c>
      <c r="J87" s="32">
        <v>13</v>
      </c>
      <c r="K87" s="32">
        <v>2</v>
      </c>
      <c r="L87" s="32">
        <v>7</v>
      </c>
      <c r="M87" s="32">
        <v>1</v>
      </c>
      <c r="N87" s="31"/>
      <c r="O87" s="52" t="s">
        <v>183</v>
      </c>
      <c r="P87" s="51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 spans="1:36">
      <c r="A88" s="11">
        <v>41141</v>
      </c>
      <c r="B88" s="31">
        <v>37</v>
      </c>
      <c r="C88" s="32">
        <v>5</v>
      </c>
      <c r="D88" s="32">
        <v>8</v>
      </c>
      <c r="E88" s="32">
        <v>1</v>
      </c>
      <c r="F88" s="32">
        <v>19</v>
      </c>
      <c r="G88" s="32">
        <v>4</v>
      </c>
      <c r="H88" s="31">
        <v>10</v>
      </c>
      <c r="I88" s="32">
        <v>0</v>
      </c>
      <c r="J88" s="32">
        <v>14</v>
      </c>
      <c r="K88" s="32">
        <v>1</v>
      </c>
      <c r="L88" s="32">
        <v>27</v>
      </c>
      <c r="M88" s="32">
        <v>1</v>
      </c>
      <c r="N88" s="31"/>
      <c r="O88" s="52" t="s">
        <v>215</v>
      </c>
      <c r="P88" s="51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 spans="1:36">
      <c r="A89" s="11">
        <v>41152</v>
      </c>
      <c r="B89" s="31">
        <v>615</v>
      </c>
      <c r="C89" s="32">
        <v>8</v>
      </c>
      <c r="D89" s="32">
        <v>265</v>
      </c>
      <c r="E89" s="32">
        <v>6</v>
      </c>
      <c r="F89" s="32">
        <v>150</v>
      </c>
      <c r="G89" s="32">
        <v>1</v>
      </c>
      <c r="H89" s="31">
        <v>11</v>
      </c>
      <c r="I89" s="32">
        <v>2</v>
      </c>
      <c r="J89" s="32">
        <v>0</v>
      </c>
      <c r="K89" s="32">
        <v>0</v>
      </c>
      <c r="L89" s="32">
        <v>3</v>
      </c>
      <c r="M89" s="32">
        <v>0</v>
      </c>
      <c r="N89" s="31"/>
      <c r="O89" s="52" t="s">
        <v>225</v>
      </c>
      <c r="P89" s="51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 spans="1:36">
      <c r="A90" s="11">
        <v>41158</v>
      </c>
      <c r="B90" s="31">
        <v>45</v>
      </c>
      <c r="C90" s="32">
        <v>3</v>
      </c>
      <c r="D90" s="32">
        <v>31</v>
      </c>
      <c r="E90" s="32">
        <v>0</v>
      </c>
      <c r="F90" s="32">
        <v>28</v>
      </c>
      <c r="G90" s="32">
        <v>1</v>
      </c>
      <c r="H90" s="31">
        <v>110</v>
      </c>
      <c r="I90" s="32">
        <v>16</v>
      </c>
      <c r="J90" s="32">
        <v>37</v>
      </c>
      <c r="K90" s="32">
        <v>3</v>
      </c>
      <c r="L90" s="32">
        <v>30</v>
      </c>
      <c r="M90" s="32">
        <v>4</v>
      </c>
      <c r="N90" s="31"/>
      <c r="O90" s="52" t="s">
        <v>236</v>
      </c>
      <c r="P90" s="51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r="91" spans="1:36">
      <c r="A91" s="11">
        <v>41166</v>
      </c>
      <c r="B91" s="31">
        <v>0</v>
      </c>
      <c r="C91" s="31">
        <v>0</v>
      </c>
      <c r="D91" s="31">
        <v>0</v>
      </c>
      <c r="E91" s="31">
        <v>0</v>
      </c>
      <c r="F91" s="32">
        <v>8</v>
      </c>
      <c r="G91" s="32">
        <v>1</v>
      </c>
      <c r="H91" s="31">
        <v>97</v>
      </c>
      <c r="I91" s="32">
        <v>10</v>
      </c>
      <c r="J91" s="32">
        <v>71</v>
      </c>
      <c r="K91" s="32">
        <v>9</v>
      </c>
      <c r="L91" s="32">
        <v>37</v>
      </c>
      <c r="M91" s="32">
        <v>4</v>
      </c>
      <c r="N91" s="31"/>
      <c r="O91" s="54" t="s">
        <v>268</v>
      </c>
      <c r="P91" s="51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r="92" spans="1:36">
      <c r="A92" s="11">
        <v>41169</v>
      </c>
      <c r="B92" s="31">
        <v>37</v>
      </c>
      <c r="C92" s="32">
        <v>5</v>
      </c>
      <c r="D92" s="32">
        <v>7</v>
      </c>
      <c r="E92" s="32">
        <v>0</v>
      </c>
      <c r="F92" s="32">
        <v>5</v>
      </c>
      <c r="G92" s="32">
        <v>0</v>
      </c>
      <c r="H92" s="31">
        <v>20</v>
      </c>
      <c r="I92" s="32">
        <v>2</v>
      </c>
      <c r="J92" s="32">
        <v>97</v>
      </c>
      <c r="K92" s="32">
        <v>4</v>
      </c>
      <c r="L92" s="32">
        <v>138</v>
      </c>
      <c r="M92" s="32">
        <v>2</v>
      </c>
      <c r="N92" s="31"/>
      <c r="O92" s="52" t="s">
        <v>266</v>
      </c>
      <c r="P92" s="51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</row>
    <row r="93" spans="1:36" ht="13.5" thickBot="1">
      <c r="A93" s="12">
        <v>41180</v>
      </c>
      <c r="B93" s="36">
        <v>8</v>
      </c>
      <c r="C93" s="37">
        <v>3</v>
      </c>
      <c r="D93" s="37">
        <v>12</v>
      </c>
      <c r="E93" s="37">
        <v>1</v>
      </c>
      <c r="F93" s="37">
        <v>10</v>
      </c>
      <c r="G93" s="37">
        <v>0</v>
      </c>
      <c r="H93" s="36">
        <v>415</v>
      </c>
      <c r="I93" s="37">
        <v>37</v>
      </c>
      <c r="J93" s="37">
        <v>176</v>
      </c>
      <c r="K93" s="37">
        <v>21</v>
      </c>
      <c r="L93" s="37">
        <v>123</v>
      </c>
      <c r="M93" s="37">
        <v>11</v>
      </c>
      <c r="N93" s="36"/>
      <c r="O93" s="62" t="s">
        <v>292</v>
      </c>
      <c r="P93" s="55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</row>
    <row r="94" spans="1:36">
      <c r="A94" s="11"/>
      <c r="B94" s="34">
        <f>COUNT(B68:M93)</f>
        <v>312</v>
      </c>
      <c r="C94" s="32">
        <f>B94/2</f>
        <v>156</v>
      </c>
      <c r="D94" s="32"/>
      <c r="E94" s="32"/>
      <c r="F94" s="32"/>
      <c r="G94" s="32"/>
      <c r="H94" s="34"/>
      <c r="I94" s="32"/>
      <c r="J94" s="32"/>
      <c r="K94" s="32"/>
      <c r="L94" s="32"/>
      <c r="M94" s="32"/>
      <c r="N94" s="34"/>
      <c r="O94" s="34"/>
      <c r="P94" s="34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r="95" spans="1:36">
      <c r="A95" s="11"/>
      <c r="B95" s="34"/>
      <c r="C95" s="32"/>
      <c r="D95" s="32"/>
      <c r="E95" s="32"/>
      <c r="F95" s="32"/>
      <c r="G95" s="32"/>
      <c r="H95" s="34"/>
      <c r="I95" s="32"/>
      <c r="J95" s="32"/>
      <c r="K95" s="32"/>
      <c r="L95" s="32"/>
      <c r="M95" s="32"/>
      <c r="N95" s="34"/>
      <c r="O95" s="34"/>
      <c r="P95" s="34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r="96" spans="1:36">
      <c r="A96" s="1" t="s">
        <v>46</v>
      </c>
      <c r="B96" s="103"/>
      <c r="C96" s="32"/>
      <c r="D96" s="32"/>
      <c r="E96" s="32"/>
      <c r="F96" s="32"/>
      <c r="G96" s="32"/>
      <c r="H96" s="34"/>
      <c r="I96" s="32"/>
      <c r="J96" s="32"/>
      <c r="K96" s="32"/>
      <c r="L96" s="32"/>
      <c r="M96" s="32"/>
      <c r="N96" s="34"/>
      <c r="O96" s="34"/>
      <c r="P96" s="34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</row>
    <row r="97" spans="1:36">
      <c r="A97" s="160" t="s">
        <v>0</v>
      </c>
      <c r="B97" s="161" t="s">
        <v>1</v>
      </c>
      <c r="C97" s="162" t="s">
        <v>2</v>
      </c>
      <c r="D97" s="162" t="s">
        <v>1</v>
      </c>
      <c r="E97" s="162" t="s">
        <v>2</v>
      </c>
      <c r="F97" s="162" t="s">
        <v>1</v>
      </c>
      <c r="G97" s="162" t="s">
        <v>2</v>
      </c>
      <c r="H97" s="161" t="s">
        <v>6</v>
      </c>
      <c r="I97" s="162" t="s">
        <v>7</v>
      </c>
      <c r="J97" s="162" t="s">
        <v>8</v>
      </c>
      <c r="K97" s="32"/>
      <c r="L97" s="32"/>
      <c r="M97" s="32"/>
      <c r="N97" s="34"/>
      <c r="O97" s="34"/>
      <c r="P97" s="34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</row>
    <row r="98" spans="1:36">
      <c r="A98" s="14">
        <v>41092</v>
      </c>
      <c r="B98" s="31">
        <v>28</v>
      </c>
      <c r="C98" s="32">
        <v>4</v>
      </c>
      <c r="D98" s="32">
        <v>44</v>
      </c>
      <c r="E98" s="32">
        <v>5</v>
      </c>
      <c r="F98" s="32">
        <v>34</v>
      </c>
      <c r="G98" s="32">
        <v>0</v>
      </c>
      <c r="H98" s="31"/>
      <c r="I98" s="54" t="s">
        <v>90</v>
      </c>
      <c r="J98" s="51"/>
      <c r="K98" s="32"/>
      <c r="L98" s="32"/>
      <c r="M98" s="32"/>
      <c r="N98" s="34"/>
      <c r="O98" s="34"/>
      <c r="P98" s="34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r="99" spans="1:36">
      <c r="A99" s="14">
        <v>41101</v>
      </c>
      <c r="B99" s="31">
        <v>65</v>
      </c>
      <c r="C99" s="32">
        <v>7</v>
      </c>
      <c r="D99" s="32">
        <v>30</v>
      </c>
      <c r="E99" s="32">
        <v>0</v>
      </c>
      <c r="F99" s="32">
        <v>17</v>
      </c>
      <c r="G99" s="32">
        <v>0</v>
      </c>
      <c r="H99" s="31"/>
      <c r="I99" s="52" t="s">
        <v>103</v>
      </c>
      <c r="J99" s="51"/>
      <c r="K99" s="32"/>
      <c r="L99" s="32"/>
      <c r="M99" s="32"/>
      <c r="N99" s="34"/>
      <c r="O99" s="34"/>
      <c r="P99" s="34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</row>
    <row r="100" spans="1:36">
      <c r="A100" s="11">
        <v>41109</v>
      </c>
      <c r="B100" s="31">
        <v>10</v>
      </c>
      <c r="C100" s="32">
        <v>0</v>
      </c>
      <c r="D100" s="32">
        <v>16</v>
      </c>
      <c r="E100" s="32">
        <v>1</v>
      </c>
      <c r="F100" s="32">
        <v>23</v>
      </c>
      <c r="G100" s="32">
        <v>0</v>
      </c>
      <c r="H100" s="31"/>
      <c r="I100" s="54" t="s">
        <v>124</v>
      </c>
      <c r="J100" s="51"/>
      <c r="K100" s="32"/>
      <c r="L100" s="32"/>
      <c r="M100" s="32"/>
      <c r="N100" s="34"/>
      <c r="O100" s="34"/>
      <c r="P100" s="34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</row>
    <row r="101" spans="1:36">
      <c r="A101" s="11">
        <v>41117</v>
      </c>
      <c r="B101" s="31">
        <v>82</v>
      </c>
      <c r="C101" s="32">
        <v>14</v>
      </c>
      <c r="D101" s="32">
        <v>28</v>
      </c>
      <c r="E101" s="32">
        <v>3</v>
      </c>
      <c r="F101" s="32">
        <v>63</v>
      </c>
      <c r="G101" s="32">
        <v>2</v>
      </c>
      <c r="H101" s="31"/>
      <c r="I101" s="54" t="s">
        <v>142</v>
      </c>
      <c r="J101" s="51"/>
      <c r="K101" s="32"/>
      <c r="L101" s="32"/>
      <c r="M101" s="32"/>
      <c r="N101" s="34"/>
      <c r="O101" s="34"/>
      <c r="P101" s="34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</row>
    <row r="102" spans="1:36">
      <c r="A102" s="11">
        <v>41130</v>
      </c>
      <c r="B102" s="31">
        <v>43</v>
      </c>
      <c r="C102" s="32">
        <v>5</v>
      </c>
      <c r="D102" s="32">
        <v>32</v>
      </c>
      <c r="E102" s="32">
        <v>3</v>
      </c>
      <c r="F102" s="32">
        <v>297</v>
      </c>
      <c r="G102" s="32">
        <v>2</v>
      </c>
      <c r="H102" s="31"/>
      <c r="I102" s="54" t="s">
        <v>198</v>
      </c>
      <c r="J102" s="51"/>
      <c r="K102" s="32"/>
      <c r="L102" s="32"/>
      <c r="M102" s="32"/>
      <c r="N102" s="34"/>
      <c r="O102" s="34"/>
      <c r="P102" s="34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</row>
    <row r="103" spans="1:36">
      <c r="A103" s="11">
        <v>41136</v>
      </c>
      <c r="B103" s="31">
        <v>57</v>
      </c>
      <c r="C103" s="32">
        <v>2</v>
      </c>
      <c r="D103" s="32">
        <v>32</v>
      </c>
      <c r="E103" s="32">
        <v>2</v>
      </c>
      <c r="F103" s="32">
        <v>46</v>
      </c>
      <c r="G103" s="32">
        <v>1</v>
      </c>
      <c r="H103" s="31"/>
      <c r="I103" s="54" t="s">
        <v>179</v>
      </c>
      <c r="J103" s="51"/>
      <c r="K103" s="32"/>
      <c r="L103" s="32"/>
      <c r="M103" s="32"/>
      <c r="N103" s="34"/>
      <c r="O103" s="34"/>
      <c r="P103" s="34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</row>
    <row r="104" spans="1:36">
      <c r="A104" s="11">
        <v>41145</v>
      </c>
      <c r="B104" s="31">
        <v>303</v>
      </c>
      <c r="C104" s="32">
        <v>38</v>
      </c>
      <c r="D104" s="32">
        <v>159</v>
      </c>
      <c r="E104" s="32">
        <v>13</v>
      </c>
      <c r="F104" s="32">
        <v>147</v>
      </c>
      <c r="G104" s="32">
        <v>18</v>
      </c>
      <c r="H104" s="31"/>
      <c r="I104" s="54" t="s">
        <v>226</v>
      </c>
      <c r="J104" s="51"/>
      <c r="K104" s="32"/>
      <c r="L104" s="32"/>
      <c r="M104" s="32"/>
      <c r="N104" s="34"/>
      <c r="O104" s="34"/>
      <c r="P104" s="34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</row>
    <row r="105" spans="1:36">
      <c r="A105" s="11">
        <v>41151</v>
      </c>
      <c r="B105" s="31">
        <v>306</v>
      </c>
      <c r="C105" s="32">
        <v>35</v>
      </c>
      <c r="D105" s="32">
        <v>149</v>
      </c>
      <c r="E105" s="32">
        <v>18</v>
      </c>
      <c r="F105" s="32">
        <v>110</v>
      </c>
      <c r="G105" s="32">
        <v>8</v>
      </c>
      <c r="H105" s="31"/>
      <c r="I105" s="54" t="s">
        <v>232</v>
      </c>
      <c r="J105" s="51"/>
      <c r="K105" s="32"/>
      <c r="L105" s="32"/>
      <c r="M105" s="32"/>
      <c r="N105" s="34"/>
      <c r="O105" s="34"/>
      <c r="P105" s="34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 spans="1:36">
      <c r="A106" s="11">
        <v>41157</v>
      </c>
      <c r="B106" s="31">
        <v>145</v>
      </c>
      <c r="C106" s="32">
        <v>20</v>
      </c>
      <c r="D106" s="32">
        <v>97</v>
      </c>
      <c r="E106" s="32">
        <v>17</v>
      </c>
      <c r="F106" s="32">
        <v>94</v>
      </c>
      <c r="G106" s="32">
        <v>14</v>
      </c>
      <c r="H106" s="31"/>
      <c r="I106" s="54" t="s">
        <v>240</v>
      </c>
      <c r="J106" s="51"/>
      <c r="K106" s="32"/>
      <c r="L106" s="32"/>
      <c r="M106" s="32"/>
      <c r="N106" s="34"/>
      <c r="O106" s="34"/>
      <c r="P106" s="34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</row>
    <row r="107" spans="1:36">
      <c r="A107" s="11">
        <v>41162</v>
      </c>
      <c r="B107" s="31">
        <v>33</v>
      </c>
      <c r="C107" s="32">
        <v>6</v>
      </c>
      <c r="D107" s="32">
        <v>14</v>
      </c>
      <c r="E107" s="32">
        <v>3</v>
      </c>
      <c r="F107" s="32">
        <v>3</v>
      </c>
      <c r="G107" s="32">
        <v>0</v>
      </c>
      <c r="H107" s="31"/>
      <c r="I107" s="52" t="s">
        <v>250</v>
      </c>
      <c r="J107" s="51"/>
      <c r="K107" s="32"/>
      <c r="L107" s="32"/>
      <c r="M107" s="32"/>
      <c r="N107" s="34"/>
      <c r="O107" s="34"/>
      <c r="P107" s="34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</row>
    <row r="108" spans="1:36">
      <c r="A108" s="14">
        <v>41173</v>
      </c>
      <c r="B108" s="31">
        <v>19</v>
      </c>
      <c r="C108" s="32">
        <v>4</v>
      </c>
      <c r="D108" s="32">
        <v>30</v>
      </c>
      <c r="E108" s="32">
        <v>1</v>
      </c>
      <c r="F108" s="32">
        <v>36</v>
      </c>
      <c r="G108" s="32">
        <v>3</v>
      </c>
      <c r="H108" s="31"/>
      <c r="I108" s="54" t="s">
        <v>283</v>
      </c>
      <c r="J108" s="51"/>
      <c r="K108" s="32"/>
      <c r="L108" s="32"/>
      <c r="M108" s="32"/>
      <c r="N108" s="34"/>
      <c r="O108" s="34"/>
      <c r="P108" s="34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 spans="1:36" ht="13.5" thickBot="1">
      <c r="A109" s="47">
        <v>41176</v>
      </c>
      <c r="B109" s="36">
        <v>11</v>
      </c>
      <c r="C109" s="37">
        <v>0</v>
      </c>
      <c r="D109" s="37">
        <v>11</v>
      </c>
      <c r="E109" s="37">
        <v>1</v>
      </c>
      <c r="F109" s="37">
        <v>43</v>
      </c>
      <c r="G109" s="37">
        <v>4</v>
      </c>
      <c r="H109" s="36"/>
      <c r="I109" s="53" t="s">
        <v>277</v>
      </c>
      <c r="J109" s="55"/>
      <c r="K109" s="32"/>
      <c r="L109" s="32"/>
      <c r="M109" s="32"/>
      <c r="N109" s="34"/>
      <c r="O109" s="34"/>
      <c r="P109" s="34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</row>
    <row r="110" spans="1:36">
      <c r="A110" s="14">
        <v>41092</v>
      </c>
      <c r="B110" s="31">
        <v>101</v>
      </c>
      <c r="C110" s="32">
        <v>23</v>
      </c>
      <c r="D110" s="32">
        <v>89</v>
      </c>
      <c r="E110" s="32">
        <v>20</v>
      </c>
      <c r="F110" s="32">
        <v>93</v>
      </c>
      <c r="G110" s="32">
        <v>11</v>
      </c>
      <c r="H110" s="31"/>
      <c r="I110" s="54" t="s">
        <v>90</v>
      </c>
      <c r="J110" s="51"/>
      <c r="K110" s="32"/>
      <c r="L110" s="32"/>
      <c r="M110" s="32"/>
      <c r="N110" s="34"/>
      <c r="O110" s="34"/>
      <c r="P110" s="34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</row>
    <row r="111" spans="1:36">
      <c r="A111" s="14">
        <v>41101</v>
      </c>
      <c r="B111" s="31">
        <v>186</v>
      </c>
      <c r="C111" s="32">
        <v>18</v>
      </c>
      <c r="D111" s="32">
        <v>54</v>
      </c>
      <c r="E111" s="32">
        <v>7</v>
      </c>
      <c r="F111" s="32">
        <v>46</v>
      </c>
      <c r="G111" s="32">
        <v>7</v>
      </c>
      <c r="H111" s="31"/>
      <c r="I111" s="52" t="s">
        <v>103</v>
      </c>
      <c r="J111" s="51"/>
      <c r="K111" s="32"/>
      <c r="L111" s="32"/>
      <c r="M111" s="32"/>
      <c r="N111" s="34"/>
      <c r="O111" s="34"/>
      <c r="P111" s="34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</row>
    <row r="112" spans="1:36">
      <c r="A112" s="11">
        <v>41109</v>
      </c>
      <c r="B112" s="31">
        <v>78</v>
      </c>
      <c r="C112" s="32">
        <v>7</v>
      </c>
      <c r="D112" s="32">
        <v>55</v>
      </c>
      <c r="E112" s="32">
        <v>3</v>
      </c>
      <c r="F112" s="32">
        <v>35</v>
      </c>
      <c r="G112" s="32">
        <v>4</v>
      </c>
      <c r="H112" s="31"/>
      <c r="I112" s="54" t="s">
        <v>124</v>
      </c>
      <c r="J112" s="51"/>
      <c r="K112" s="32"/>
      <c r="L112" s="32"/>
      <c r="M112" s="32"/>
      <c r="N112" s="34"/>
      <c r="O112" s="34"/>
      <c r="P112" s="34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</row>
    <row r="113" spans="1:36">
      <c r="A113" s="11">
        <v>41117</v>
      </c>
      <c r="B113" s="31">
        <v>243</v>
      </c>
      <c r="C113" s="32">
        <v>12</v>
      </c>
      <c r="D113" s="32">
        <v>310</v>
      </c>
      <c r="E113" s="32">
        <v>13</v>
      </c>
      <c r="F113" s="32">
        <v>31</v>
      </c>
      <c r="G113" s="32">
        <v>1</v>
      </c>
      <c r="H113" s="31"/>
      <c r="I113" s="54" t="s">
        <v>142</v>
      </c>
      <c r="J113" s="51"/>
      <c r="K113" s="32"/>
      <c r="L113" s="32"/>
      <c r="M113" s="32"/>
      <c r="N113" s="34"/>
      <c r="O113" s="34"/>
      <c r="P113" s="34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</row>
    <row r="114" spans="1:36">
      <c r="A114" s="11">
        <v>41130</v>
      </c>
      <c r="B114" s="31">
        <v>190</v>
      </c>
      <c r="C114" s="32">
        <v>25</v>
      </c>
      <c r="D114" s="32">
        <v>226</v>
      </c>
      <c r="E114" s="32">
        <v>28</v>
      </c>
      <c r="F114" s="32">
        <v>395</v>
      </c>
      <c r="G114" s="32">
        <v>41</v>
      </c>
      <c r="H114" s="31"/>
      <c r="I114" s="54" t="s">
        <v>198</v>
      </c>
      <c r="J114" s="51"/>
      <c r="K114" s="32"/>
      <c r="L114" s="32"/>
      <c r="M114" s="32"/>
      <c r="N114" s="34"/>
      <c r="O114" s="34"/>
      <c r="P114" s="34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</row>
    <row r="115" spans="1:36">
      <c r="A115" s="11">
        <v>41136</v>
      </c>
      <c r="B115" s="31">
        <v>28</v>
      </c>
      <c r="C115" s="32">
        <v>3</v>
      </c>
      <c r="D115" s="32">
        <v>33</v>
      </c>
      <c r="E115" s="32">
        <v>2</v>
      </c>
      <c r="F115" s="32">
        <v>26</v>
      </c>
      <c r="G115" s="32">
        <v>1</v>
      </c>
      <c r="H115" s="31"/>
      <c r="I115" s="54" t="s">
        <v>179</v>
      </c>
      <c r="J115" s="51"/>
      <c r="K115" s="32"/>
      <c r="L115" s="32"/>
      <c r="M115" s="32"/>
      <c r="N115" s="34"/>
      <c r="O115" s="34"/>
      <c r="P115" s="34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 spans="1:36">
      <c r="A116" s="11">
        <v>41145</v>
      </c>
      <c r="B116" s="31">
        <v>221</v>
      </c>
      <c r="C116" s="32">
        <v>27</v>
      </c>
      <c r="D116" s="32">
        <v>227</v>
      </c>
      <c r="E116" s="32">
        <v>27</v>
      </c>
      <c r="F116" s="32">
        <v>251</v>
      </c>
      <c r="G116" s="32">
        <v>18</v>
      </c>
      <c r="H116" s="31"/>
      <c r="I116" s="54" t="s">
        <v>226</v>
      </c>
      <c r="J116" s="51"/>
      <c r="K116" s="32"/>
      <c r="L116" s="32"/>
      <c r="M116" s="32"/>
      <c r="N116" s="34"/>
      <c r="O116" s="34"/>
      <c r="P116" s="34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</row>
    <row r="117" spans="1:36">
      <c r="A117" s="11">
        <v>41151</v>
      </c>
      <c r="B117" s="31">
        <v>44</v>
      </c>
      <c r="C117" s="32">
        <v>8</v>
      </c>
      <c r="D117" s="32">
        <v>202</v>
      </c>
      <c r="E117" s="32">
        <v>14</v>
      </c>
      <c r="F117" s="32">
        <v>178</v>
      </c>
      <c r="G117" s="32">
        <v>25</v>
      </c>
      <c r="H117" s="31"/>
      <c r="I117" s="54" t="s">
        <v>232</v>
      </c>
      <c r="J117" s="51"/>
      <c r="K117" s="32"/>
      <c r="L117" s="32"/>
      <c r="M117" s="32"/>
      <c r="N117" s="34"/>
      <c r="O117" s="34"/>
      <c r="P117" s="34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</row>
    <row r="118" spans="1:36">
      <c r="A118" s="11">
        <v>41157</v>
      </c>
      <c r="B118" s="31">
        <v>99</v>
      </c>
      <c r="C118" s="32">
        <v>13</v>
      </c>
      <c r="D118" s="32">
        <v>131</v>
      </c>
      <c r="E118" s="32">
        <v>13</v>
      </c>
      <c r="F118" s="32">
        <v>66</v>
      </c>
      <c r="G118" s="32">
        <v>6</v>
      </c>
      <c r="H118" s="31"/>
      <c r="I118" s="54" t="s">
        <v>240</v>
      </c>
      <c r="J118" s="51"/>
      <c r="K118" s="32"/>
      <c r="L118" s="32"/>
      <c r="M118" s="32"/>
      <c r="N118" s="34"/>
      <c r="O118" s="34"/>
      <c r="P118" s="34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</row>
    <row r="119" spans="1:36">
      <c r="A119" s="11">
        <v>41162</v>
      </c>
      <c r="B119" s="31">
        <v>202</v>
      </c>
      <c r="C119" s="32">
        <v>15</v>
      </c>
      <c r="D119" s="32">
        <v>84</v>
      </c>
      <c r="E119" s="32">
        <v>5</v>
      </c>
      <c r="F119" s="32">
        <v>40</v>
      </c>
      <c r="G119" s="32">
        <v>9</v>
      </c>
      <c r="H119" s="31"/>
      <c r="I119" s="52" t="s">
        <v>250</v>
      </c>
      <c r="J119" s="51"/>
      <c r="K119" s="32"/>
      <c r="L119" s="32"/>
      <c r="M119" s="32"/>
      <c r="N119" s="34"/>
      <c r="O119" s="34"/>
      <c r="P119" s="34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</row>
    <row r="120" spans="1:36">
      <c r="A120" s="14">
        <v>41173</v>
      </c>
      <c r="B120" s="31">
        <v>37</v>
      </c>
      <c r="C120" s="32">
        <v>6</v>
      </c>
      <c r="D120" s="32">
        <v>19</v>
      </c>
      <c r="E120" s="32">
        <v>2</v>
      </c>
      <c r="F120" s="32">
        <v>9</v>
      </c>
      <c r="G120" s="32">
        <v>0</v>
      </c>
      <c r="H120" s="31"/>
      <c r="I120" s="54" t="s">
        <v>283</v>
      </c>
      <c r="J120" s="51"/>
      <c r="K120" s="32"/>
      <c r="L120" s="32"/>
      <c r="M120" s="32"/>
      <c r="N120" s="34"/>
      <c r="O120" s="34"/>
      <c r="P120" s="34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</row>
    <row r="121" spans="1:36" ht="13.5" thickBot="1">
      <c r="A121" s="47">
        <v>41176</v>
      </c>
      <c r="B121" s="36">
        <v>58</v>
      </c>
      <c r="C121" s="37">
        <v>6</v>
      </c>
      <c r="D121" s="37">
        <v>65</v>
      </c>
      <c r="E121" s="37">
        <v>3</v>
      </c>
      <c r="F121" s="37">
        <v>18</v>
      </c>
      <c r="G121" s="37">
        <v>2</v>
      </c>
      <c r="H121" s="36"/>
      <c r="I121" s="53" t="s">
        <v>277</v>
      </c>
      <c r="J121" s="55"/>
      <c r="K121" s="32"/>
      <c r="L121" s="32"/>
      <c r="M121" s="32"/>
      <c r="N121" s="34"/>
      <c r="O121" s="34"/>
      <c r="P121" s="34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</row>
    <row r="122" spans="1:36">
      <c r="A122" s="14">
        <v>41092</v>
      </c>
      <c r="B122" s="31">
        <v>232</v>
      </c>
      <c r="C122" s="32">
        <v>15</v>
      </c>
      <c r="D122" s="32">
        <v>196</v>
      </c>
      <c r="E122" s="32">
        <v>19</v>
      </c>
      <c r="F122" s="32">
        <v>119</v>
      </c>
      <c r="G122" s="32">
        <v>5</v>
      </c>
      <c r="H122" s="31"/>
      <c r="I122" s="54" t="s">
        <v>90</v>
      </c>
      <c r="J122" s="51"/>
      <c r="K122" s="32"/>
      <c r="L122" s="32"/>
      <c r="M122" s="32"/>
      <c r="N122" s="34"/>
      <c r="O122" s="34"/>
      <c r="P122" s="34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</row>
    <row r="123" spans="1:36">
      <c r="A123" s="14">
        <v>41101</v>
      </c>
      <c r="B123" s="31">
        <v>153</v>
      </c>
      <c r="C123" s="32">
        <v>11</v>
      </c>
      <c r="D123" s="32">
        <v>46</v>
      </c>
      <c r="E123" s="32">
        <v>3</v>
      </c>
      <c r="F123" s="32">
        <v>28</v>
      </c>
      <c r="G123" s="32">
        <v>4</v>
      </c>
      <c r="H123" s="31"/>
      <c r="I123" s="52" t="s">
        <v>103</v>
      </c>
      <c r="J123" s="51"/>
      <c r="K123" s="32"/>
      <c r="L123" s="32"/>
      <c r="M123" s="32"/>
      <c r="N123" s="34"/>
      <c r="O123" s="34"/>
      <c r="P123" s="34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</row>
    <row r="124" spans="1:36">
      <c r="A124" s="11">
        <v>41109</v>
      </c>
      <c r="B124" s="31">
        <v>47</v>
      </c>
      <c r="C124" s="32">
        <v>6</v>
      </c>
      <c r="D124" s="32">
        <v>32</v>
      </c>
      <c r="E124" s="32">
        <v>1</v>
      </c>
      <c r="F124" s="32">
        <v>36</v>
      </c>
      <c r="G124" s="32">
        <v>3</v>
      </c>
      <c r="H124" s="31"/>
      <c r="I124" s="54" t="s">
        <v>124</v>
      </c>
      <c r="J124" s="51"/>
      <c r="K124" s="32"/>
      <c r="L124" s="32"/>
      <c r="M124" s="32"/>
      <c r="N124" s="34"/>
      <c r="O124" s="34"/>
      <c r="P124" s="34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</row>
    <row r="125" spans="1:36">
      <c r="A125" s="11">
        <v>41117</v>
      </c>
      <c r="B125" s="31">
        <v>63</v>
      </c>
      <c r="C125" s="32">
        <v>2</v>
      </c>
      <c r="D125" s="32">
        <v>45</v>
      </c>
      <c r="E125" s="32">
        <v>1</v>
      </c>
      <c r="F125" s="32">
        <v>29</v>
      </c>
      <c r="G125" s="32">
        <v>3</v>
      </c>
      <c r="H125" s="31"/>
      <c r="I125" s="54" t="s">
        <v>142</v>
      </c>
      <c r="J125" s="51"/>
      <c r="K125" s="32"/>
      <c r="L125" s="32"/>
      <c r="M125" s="32"/>
      <c r="N125" s="34"/>
      <c r="O125" s="34"/>
      <c r="P125" s="34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</row>
    <row r="126" spans="1:36">
      <c r="A126" s="11">
        <v>41130</v>
      </c>
      <c r="B126" s="31">
        <v>339</v>
      </c>
      <c r="C126" s="32">
        <v>13</v>
      </c>
      <c r="D126" s="32">
        <v>144</v>
      </c>
      <c r="E126" s="32">
        <v>12</v>
      </c>
      <c r="F126" s="32">
        <v>212</v>
      </c>
      <c r="G126" s="32">
        <v>11</v>
      </c>
      <c r="H126" s="31"/>
      <c r="I126" s="54" t="s">
        <v>198</v>
      </c>
      <c r="J126" s="51"/>
      <c r="K126" s="32"/>
      <c r="L126" s="32"/>
      <c r="M126" s="32"/>
      <c r="N126" s="34"/>
      <c r="O126" s="34"/>
      <c r="P126" s="34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</row>
    <row r="127" spans="1:36">
      <c r="A127" s="11">
        <v>41136</v>
      </c>
      <c r="B127" s="31">
        <v>81</v>
      </c>
      <c r="C127" s="32">
        <v>4</v>
      </c>
      <c r="D127" s="32">
        <v>43</v>
      </c>
      <c r="E127" s="32">
        <v>2</v>
      </c>
      <c r="F127" s="32">
        <v>22</v>
      </c>
      <c r="G127" s="32">
        <v>2</v>
      </c>
      <c r="H127" s="31"/>
      <c r="I127" s="54" t="s">
        <v>179</v>
      </c>
      <c r="J127" s="51"/>
      <c r="K127" s="32"/>
      <c r="L127" s="32"/>
      <c r="M127" s="32"/>
      <c r="N127" s="34"/>
      <c r="O127" s="34"/>
      <c r="P127" s="34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 spans="1:36">
      <c r="A128" s="11">
        <v>41145</v>
      </c>
      <c r="B128" s="31">
        <v>175</v>
      </c>
      <c r="C128" s="32">
        <v>12</v>
      </c>
      <c r="D128" s="32">
        <v>111</v>
      </c>
      <c r="E128" s="32">
        <v>8</v>
      </c>
      <c r="F128" s="32">
        <v>188</v>
      </c>
      <c r="G128" s="32">
        <v>21</v>
      </c>
      <c r="H128" s="31"/>
      <c r="I128" s="54" t="s">
        <v>226</v>
      </c>
      <c r="J128" s="51"/>
      <c r="K128" s="32"/>
      <c r="L128" s="32"/>
      <c r="M128" s="32"/>
      <c r="N128" s="34"/>
      <c r="O128" s="34"/>
      <c r="P128" s="34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</row>
    <row r="129" spans="1:36">
      <c r="A129" s="11">
        <v>41151</v>
      </c>
      <c r="B129" s="31">
        <v>468</v>
      </c>
      <c r="C129" s="32">
        <v>71</v>
      </c>
      <c r="D129" s="32">
        <v>207</v>
      </c>
      <c r="E129" s="32">
        <v>21</v>
      </c>
      <c r="F129" s="32">
        <v>87</v>
      </c>
      <c r="G129" s="32">
        <v>8</v>
      </c>
      <c r="H129" s="31"/>
      <c r="I129" s="54" t="s">
        <v>232</v>
      </c>
      <c r="J129" s="51"/>
      <c r="K129" s="32"/>
      <c r="L129" s="32"/>
      <c r="M129" s="32"/>
      <c r="N129" s="34"/>
      <c r="O129" s="34"/>
      <c r="P129" s="34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</row>
    <row r="130" spans="1:36">
      <c r="A130" s="11">
        <v>41157</v>
      </c>
      <c r="B130" s="34">
        <v>152</v>
      </c>
      <c r="C130" s="32">
        <v>18</v>
      </c>
      <c r="D130" s="32">
        <v>132</v>
      </c>
      <c r="E130" s="32">
        <v>20</v>
      </c>
      <c r="F130" s="32">
        <v>118</v>
      </c>
      <c r="G130" s="32">
        <v>12</v>
      </c>
      <c r="H130" s="31"/>
      <c r="I130" s="54" t="s">
        <v>240</v>
      </c>
      <c r="J130" s="51"/>
      <c r="K130" s="32"/>
      <c r="L130" s="32"/>
      <c r="M130" s="32"/>
      <c r="N130" s="34"/>
      <c r="O130" s="34"/>
      <c r="P130" s="34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</row>
    <row r="131" spans="1:36">
      <c r="A131" s="11">
        <v>41162</v>
      </c>
      <c r="B131" s="32">
        <v>39</v>
      </c>
      <c r="C131" s="32">
        <v>1</v>
      </c>
      <c r="D131" s="32">
        <v>73</v>
      </c>
      <c r="E131" s="32">
        <v>2</v>
      </c>
      <c r="F131" s="32">
        <v>386</v>
      </c>
      <c r="G131" s="32">
        <v>82</v>
      </c>
      <c r="H131" s="31"/>
      <c r="I131" s="52" t="s">
        <v>250</v>
      </c>
      <c r="J131" s="51"/>
      <c r="K131" s="32"/>
      <c r="L131" s="32"/>
      <c r="M131" s="32"/>
      <c r="N131" s="34"/>
      <c r="O131" s="34"/>
      <c r="P131" s="34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</row>
    <row r="132" spans="1:36">
      <c r="A132" s="14">
        <v>41173</v>
      </c>
      <c r="B132" s="31">
        <v>44</v>
      </c>
      <c r="C132" s="32">
        <v>3</v>
      </c>
      <c r="D132" s="32">
        <v>21</v>
      </c>
      <c r="E132" s="32">
        <v>2</v>
      </c>
      <c r="F132" s="32">
        <v>12</v>
      </c>
      <c r="G132" s="32">
        <v>1</v>
      </c>
      <c r="H132" s="31"/>
      <c r="I132" s="54" t="s">
        <v>283</v>
      </c>
      <c r="J132" s="51"/>
      <c r="K132" s="32"/>
      <c r="L132" s="32"/>
      <c r="M132" s="32"/>
      <c r="N132" s="34"/>
      <c r="O132" s="34"/>
      <c r="P132" s="34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</row>
    <row r="133" spans="1:36" ht="13.5" thickBot="1">
      <c r="A133" s="47">
        <v>41176</v>
      </c>
      <c r="B133" s="36">
        <v>67</v>
      </c>
      <c r="C133" s="37">
        <v>6</v>
      </c>
      <c r="D133" s="37">
        <v>56</v>
      </c>
      <c r="E133" s="37">
        <v>2</v>
      </c>
      <c r="F133" s="37">
        <v>13</v>
      </c>
      <c r="G133" s="37">
        <v>0</v>
      </c>
      <c r="H133" s="36"/>
      <c r="I133" s="53" t="s">
        <v>277</v>
      </c>
      <c r="J133" s="55"/>
      <c r="K133" s="32"/>
      <c r="L133" s="32"/>
      <c r="M133" s="32"/>
      <c r="N133" s="34"/>
      <c r="O133" s="34"/>
      <c r="P133" s="34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</row>
    <row r="134" spans="1:36">
      <c r="A134" s="11"/>
      <c r="B134" s="34">
        <f>COUNT(B98:G133)</f>
        <v>216</v>
      </c>
      <c r="C134" s="32">
        <f>B134/2</f>
        <v>108</v>
      </c>
      <c r="D134" s="32"/>
      <c r="E134" s="32"/>
      <c r="F134" s="32"/>
      <c r="G134" s="32"/>
      <c r="H134" s="34"/>
      <c r="I134" s="32"/>
      <c r="J134" s="32"/>
      <c r="K134" s="32"/>
      <c r="L134" s="32"/>
      <c r="M134" s="32"/>
      <c r="N134" s="34"/>
      <c r="O134" s="34"/>
      <c r="P134" s="34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</row>
    <row r="135" spans="1:36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</row>
    <row r="136" spans="1:36">
      <c r="A136" s="1" t="s">
        <v>79</v>
      </c>
      <c r="B136" s="103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</row>
    <row r="137" spans="1:36">
      <c r="A137" s="160" t="s">
        <v>0</v>
      </c>
      <c r="B137" s="160" t="s">
        <v>1</v>
      </c>
      <c r="C137" s="160" t="s">
        <v>2</v>
      </c>
      <c r="D137" s="160" t="s">
        <v>1</v>
      </c>
      <c r="E137" s="160" t="s">
        <v>2</v>
      </c>
      <c r="F137" s="160" t="s">
        <v>1</v>
      </c>
      <c r="G137" s="160" t="s">
        <v>2</v>
      </c>
      <c r="H137" s="160" t="s">
        <v>3</v>
      </c>
      <c r="I137" s="160" t="s">
        <v>4</v>
      </c>
      <c r="J137" s="160" t="s">
        <v>3</v>
      </c>
      <c r="K137" s="160" t="s">
        <v>4</v>
      </c>
      <c r="L137" s="160" t="s">
        <v>3</v>
      </c>
      <c r="M137" s="160" t="s">
        <v>4</v>
      </c>
      <c r="N137" s="160" t="s">
        <v>9</v>
      </c>
      <c r="O137" s="160" t="s">
        <v>10</v>
      </c>
      <c r="P137" s="160" t="s">
        <v>9</v>
      </c>
      <c r="Q137" s="160" t="s">
        <v>10</v>
      </c>
      <c r="R137" s="160" t="s">
        <v>9</v>
      </c>
      <c r="S137" s="160" t="s">
        <v>10</v>
      </c>
      <c r="T137" s="160" t="s">
        <v>1</v>
      </c>
      <c r="U137" s="160" t="s">
        <v>2</v>
      </c>
      <c r="V137" s="160" t="s">
        <v>6</v>
      </c>
      <c r="W137" s="160" t="s">
        <v>7</v>
      </c>
      <c r="X137" s="160" t="s">
        <v>8</v>
      </c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</row>
    <row r="138" spans="1:36" ht="13.5" customHeight="1">
      <c r="A138" s="14">
        <v>41092</v>
      </c>
      <c r="B138" s="31">
        <v>22</v>
      </c>
      <c r="C138" s="32">
        <v>2</v>
      </c>
      <c r="D138" s="32">
        <v>10</v>
      </c>
      <c r="E138" s="32">
        <v>2</v>
      </c>
      <c r="F138" s="32">
        <v>8</v>
      </c>
      <c r="G138" s="32">
        <v>1</v>
      </c>
      <c r="H138" s="31">
        <v>2</v>
      </c>
      <c r="I138" s="32">
        <v>0</v>
      </c>
      <c r="J138" s="32">
        <v>0</v>
      </c>
      <c r="K138" s="32">
        <v>0</v>
      </c>
      <c r="L138" s="32">
        <v>1</v>
      </c>
      <c r="M138" s="32">
        <v>0</v>
      </c>
      <c r="N138" s="31">
        <v>37</v>
      </c>
      <c r="O138" s="32">
        <v>5</v>
      </c>
      <c r="P138" s="32">
        <v>39</v>
      </c>
      <c r="Q138" s="32">
        <v>5</v>
      </c>
      <c r="R138" s="32">
        <v>46</v>
      </c>
      <c r="S138" s="32">
        <v>1</v>
      </c>
      <c r="T138" s="31">
        <v>0</v>
      </c>
      <c r="U138" s="32">
        <v>0</v>
      </c>
      <c r="V138" s="31"/>
      <c r="W138" s="54" t="s">
        <v>90</v>
      </c>
      <c r="X138" s="51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</row>
    <row r="139" spans="1:36">
      <c r="A139" s="14">
        <v>41101</v>
      </c>
      <c r="B139" s="31">
        <v>138</v>
      </c>
      <c r="C139" s="32">
        <v>16</v>
      </c>
      <c r="D139" s="32">
        <v>286</v>
      </c>
      <c r="E139" s="32">
        <v>23</v>
      </c>
      <c r="F139" s="32">
        <v>294</v>
      </c>
      <c r="G139" s="32">
        <v>26</v>
      </c>
      <c r="H139" s="31">
        <v>11</v>
      </c>
      <c r="I139" s="32">
        <v>2</v>
      </c>
      <c r="J139" s="32">
        <v>128</v>
      </c>
      <c r="K139" s="32">
        <v>37</v>
      </c>
      <c r="L139" s="32">
        <v>67</v>
      </c>
      <c r="M139" s="32">
        <v>12</v>
      </c>
      <c r="N139" s="31">
        <v>46</v>
      </c>
      <c r="O139" s="32">
        <v>4</v>
      </c>
      <c r="P139" s="32">
        <v>64</v>
      </c>
      <c r="Q139" s="32">
        <v>3</v>
      </c>
      <c r="R139" s="32">
        <v>34</v>
      </c>
      <c r="S139" s="32">
        <v>5</v>
      </c>
      <c r="T139" s="31">
        <v>0</v>
      </c>
      <c r="U139" s="32">
        <v>0</v>
      </c>
      <c r="V139" s="31"/>
      <c r="W139" s="52" t="s">
        <v>104</v>
      </c>
      <c r="X139" s="51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</row>
    <row r="140" spans="1:36">
      <c r="A140" s="11">
        <v>41109</v>
      </c>
      <c r="B140" s="31">
        <v>32</v>
      </c>
      <c r="C140" s="32">
        <v>7</v>
      </c>
      <c r="D140" s="32">
        <v>15</v>
      </c>
      <c r="E140" s="32">
        <v>2</v>
      </c>
      <c r="F140" s="32">
        <v>3</v>
      </c>
      <c r="G140" s="32">
        <v>1</v>
      </c>
      <c r="H140" s="31">
        <v>3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1">
        <v>30</v>
      </c>
      <c r="O140" s="32">
        <v>0</v>
      </c>
      <c r="P140" s="32">
        <v>25</v>
      </c>
      <c r="Q140" s="32">
        <v>1</v>
      </c>
      <c r="R140" s="32">
        <v>22</v>
      </c>
      <c r="S140" s="32">
        <v>5</v>
      </c>
      <c r="T140" s="31">
        <v>0</v>
      </c>
      <c r="U140" s="32">
        <v>0</v>
      </c>
      <c r="V140" s="31"/>
      <c r="W140" s="54" t="s">
        <v>124</v>
      </c>
      <c r="X140" s="51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</row>
    <row r="141" spans="1:36">
      <c r="A141" s="11">
        <v>41117</v>
      </c>
      <c r="B141" s="31">
        <v>221</v>
      </c>
      <c r="C141" s="32">
        <v>9</v>
      </c>
      <c r="D141" s="32">
        <v>8</v>
      </c>
      <c r="E141" s="32">
        <v>0</v>
      </c>
      <c r="F141" s="32">
        <v>72</v>
      </c>
      <c r="G141" s="32">
        <v>2</v>
      </c>
      <c r="H141" s="31">
        <v>46</v>
      </c>
      <c r="I141" s="32">
        <v>3</v>
      </c>
      <c r="J141" s="32">
        <v>108</v>
      </c>
      <c r="K141" s="32">
        <v>7</v>
      </c>
      <c r="L141" s="32">
        <v>36</v>
      </c>
      <c r="M141" s="32">
        <v>5</v>
      </c>
      <c r="N141" s="31">
        <v>10</v>
      </c>
      <c r="O141" s="32">
        <v>0</v>
      </c>
      <c r="P141" s="32">
        <v>27</v>
      </c>
      <c r="Q141" s="32">
        <v>0</v>
      </c>
      <c r="R141" s="32">
        <v>3</v>
      </c>
      <c r="S141" s="32">
        <v>0</v>
      </c>
      <c r="T141" s="31">
        <v>0</v>
      </c>
      <c r="U141" s="32">
        <v>0</v>
      </c>
      <c r="V141" s="31"/>
      <c r="W141" s="54" t="s">
        <v>142</v>
      </c>
      <c r="X141" s="51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</row>
    <row r="142" spans="1:36">
      <c r="A142" s="11">
        <v>41124</v>
      </c>
      <c r="B142" s="34">
        <v>241</v>
      </c>
      <c r="C142" s="32">
        <v>32</v>
      </c>
      <c r="D142" s="32">
        <v>386</v>
      </c>
      <c r="E142" s="32">
        <v>55</v>
      </c>
      <c r="F142" s="32">
        <v>222</v>
      </c>
      <c r="G142" s="32">
        <v>27</v>
      </c>
      <c r="H142" s="34">
        <v>10</v>
      </c>
      <c r="I142" s="32">
        <v>1</v>
      </c>
      <c r="J142" s="32">
        <v>5</v>
      </c>
      <c r="K142" s="32">
        <v>1</v>
      </c>
      <c r="L142" s="32">
        <v>15</v>
      </c>
      <c r="M142" s="32">
        <v>4</v>
      </c>
      <c r="N142" s="34">
        <v>165</v>
      </c>
      <c r="O142" s="32">
        <v>19</v>
      </c>
      <c r="P142" s="32">
        <v>150</v>
      </c>
      <c r="Q142" s="32">
        <v>18</v>
      </c>
      <c r="R142" s="32">
        <v>140</v>
      </c>
      <c r="S142" s="32">
        <v>19</v>
      </c>
      <c r="T142" s="34">
        <v>0</v>
      </c>
      <c r="U142" s="32">
        <v>0</v>
      </c>
      <c r="V142" s="34"/>
      <c r="W142" s="54" t="s">
        <v>169</v>
      </c>
      <c r="X142" s="51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</row>
    <row r="143" spans="1:36">
      <c r="A143" s="11">
        <v>41130</v>
      </c>
      <c r="B143" s="32">
        <v>49</v>
      </c>
      <c r="C143" s="32">
        <v>4</v>
      </c>
      <c r="D143" s="32">
        <v>31</v>
      </c>
      <c r="E143" s="32">
        <v>2</v>
      </c>
      <c r="F143" s="32">
        <v>17</v>
      </c>
      <c r="G143" s="32">
        <v>0</v>
      </c>
      <c r="H143" s="32">
        <v>55</v>
      </c>
      <c r="I143" s="32">
        <v>5</v>
      </c>
      <c r="J143" s="32">
        <v>26</v>
      </c>
      <c r="K143" s="32">
        <v>4</v>
      </c>
      <c r="L143" s="32">
        <v>93</v>
      </c>
      <c r="M143" s="32">
        <v>11</v>
      </c>
      <c r="N143" s="32">
        <v>20</v>
      </c>
      <c r="O143" s="32">
        <v>2</v>
      </c>
      <c r="P143" s="32">
        <v>10</v>
      </c>
      <c r="Q143" s="32">
        <v>0</v>
      </c>
      <c r="R143" s="32">
        <v>14</v>
      </c>
      <c r="S143" s="32">
        <v>0</v>
      </c>
      <c r="T143" s="32">
        <v>0</v>
      </c>
      <c r="U143" s="32">
        <v>0</v>
      </c>
      <c r="W143" s="54" t="s">
        <v>198</v>
      </c>
      <c r="X143" s="51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</row>
    <row r="144" spans="1:36">
      <c r="A144" s="11">
        <v>41136</v>
      </c>
      <c r="B144" s="32">
        <v>84</v>
      </c>
      <c r="C144" s="32">
        <v>7</v>
      </c>
      <c r="D144" s="32">
        <v>31</v>
      </c>
      <c r="E144" s="32">
        <v>3</v>
      </c>
      <c r="F144" s="32">
        <v>17</v>
      </c>
      <c r="G144" s="32">
        <v>1</v>
      </c>
      <c r="H144" s="32">
        <v>22</v>
      </c>
      <c r="I144" s="32">
        <v>0</v>
      </c>
      <c r="J144" s="32">
        <v>6</v>
      </c>
      <c r="K144" s="32">
        <v>0</v>
      </c>
      <c r="L144" s="32">
        <v>1</v>
      </c>
      <c r="M144" s="32">
        <v>0</v>
      </c>
      <c r="N144" s="32">
        <v>76</v>
      </c>
      <c r="O144" s="32">
        <v>9</v>
      </c>
      <c r="P144" s="32">
        <v>74</v>
      </c>
      <c r="Q144" s="32">
        <v>9</v>
      </c>
      <c r="R144" s="32">
        <v>17</v>
      </c>
      <c r="S144" s="32">
        <v>4</v>
      </c>
      <c r="T144" s="32">
        <v>0</v>
      </c>
      <c r="U144" s="32">
        <v>0</v>
      </c>
      <c r="W144" s="54" t="s">
        <v>179</v>
      </c>
      <c r="X144" s="51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 spans="1:42">
      <c r="A145" s="11">
        <v>41145</v>
      </c>
      <c r="B145" s="31">
        <v>80</v>
      </c>
      <c r="C145" s="32">
        <v>5</v>
      </c>
      <c r="D145" s="32">
        <v>73</v>
      </c>
      <c r="E145" s="32">
        <v>5</v>
      </c>
      <c r="F145" s="32">
        <v>83</v>
      </c>
      <c r="G145" s="32">
        <v>10</v>
      </c>
      <c r="H145" s="31">
        <v>35</v>
      </c>
      <c r="I145" s="32">
        <v>2</v>
      </c>
      <c r="J145" s="32">
        <v>14</v>
      </c>
      <c r="K145" s="32">
        <v>1</v>
      </c>
      <c r="L145" s="32">
        <v>8</v>
      </c>
      <c r="M145" s="32">
        <v>1</v>
      </c>
      <c r="N145" s="31">
        <v>44</v>
      </c>
      <c r="O145" s="32">
        <v>10</v>
      </c>
      <c r="P145" s="32">
        <v>50</v>
      </c>
      <c r="Q145" s="32">
        <v>6</v>
      </c>
      <c r="R145" s="32">
        <v>65</v>
      </c>
      <c r="S145" s="32">
        <v>7</v>
      </c>
      <c r="T145" s="31">
        <v>0</v>
      </c>
      <c r="U145" s="32">
        <v>0</v>
      </c>
      <c r="V145" s="31"/>
      <c r="W145" s="54" t="s">
        <v>226</v>
      </c>
      <c r="X145" s="51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</row>
    <row r="146" spans="1:42">
      <c r="A146" s="11">
        <v>41151</v>
      </c>
      <c r="B146" s="31">
        <v>45</v>
      </c>
      <c r="C146" s="32">
        <v>16</v>
      </c>
      <c r="D146" s="32">
        <v>244</v>
      </c>
      <c r="E146" s="32">
        <v>13</v>
      </c>
      <c r="F146" s="32">
        <v>119</v>
      </c>
      <c r="G146" s="32">
        <v>10</v>
      </c>
      <c r="H146" s="31">
        <v>14</v>
      </c>
      <c r="I146" s="32">
        <v>3</v>
      </c>
      <c r="J146" s="32">
        <v>34</v>
      </c>
      <c r="K146" s="32">
        <v>4</v>
      </c>
      <c r="L146" s="32">
        <v>29</v>
      </c>
      <c r="M146" s="32">
        <v>2</v>
      </c>
      <c r="N146" s="31">
        <v>11</v>
      </c>
      <c r="O146" s="32">
        <v>3</v>
      </c>
      <c r="P146" s="32">
        <v>9</v>
      </c>
      <c r="Q146" s="32">
        <v>1</v>
      </c>
      <c r="R146" s="32">
        <v>3</v>
      </c>
      <c r="S146" s="32">
        <v>0</v>
      </c>
      <c r="T146" s="31">
        <v>0</v>
      </c>
      <c r="U146" s="32">
        <v>0</v>
      </c>
      <c r="V146" s="31"/>
      <c r="W146" s="54" t="s">
        <v>232</v>
      </c>
      <c r="X146" s="51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</row>
    <row r="147" spans="1:42">
      <c r="A147" s="11">
        <v>41157</v>
      </c>
      <c r="B147" s="31">
        <v>42</v>
      </c>
      <c r="C147" s="32">
        <v>3</v>
      </c>
      <c r="D147" s="32">
        <v>48</v>
      </c>
      <c r="E147" s="32">
        <v>8</v>
      </c>
      <c r="F147" s="32">
        <v>63</v>
      </c>
      <c r="G147" s="32">
        <v>12</v>
      </c>
      <c r="H147" s="31">
        <v>34</v>
      </c>
      <c r="I147" s="32">
        <v>6</v>
      </c>
      <c r="J147" s="32">
        <v>60</v>
      </c>
      <c r="K147" s="32">
        <v>10</v>
      </c>
      <c r="L147" s="32">
        <v>35</v>
      </c>
      <c r="M147" s="32">
        <v>1</v>
      </c>
      <c r="N147" s="31">
        <v>55</v>
      </c>
      <c r="O147" s="32">
        <v>16</v>
      </c>
      <c r="P147" s="32">
        <v>128</v>
      </c>
      <c r="Q147" s="32">
        <v>17</v>
      </c>
      <c r="R147" s="32">
        <v>92</v>
      </c>
      <c r="S147" s="32">
        <v>5</v>
      </c>
      <c r="T147" s="31">
        <v>0</v>
      </c>
      <c r="U147" s="32">
        <v>0</v>
      </c>
      <c r="V147" s="31"/>
      <c r="W147" s="54" t="s">
        <v>240</v>
      </c>
      <c r="X147" s="51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</row>
    <row r="148" spans="1:42">
      <c r="A148" s="11">
        <v>41162</v>
      </c>
      <c r="B148" s="31">
        <v>28</v>
      </c>
      <c r="C148" s="32">
        <v>11</v>
      </c>
      <c r="D148" s="32">
        <v>160</v>
      </c>
      <c r="E148" s="32">
        <v>8</v>
      </c>
      <c r="F148" s="32">
        <v>46</v>
      </c>
      <c r="G148" s="32">
        <v>6</v>
      </c>
      <c r="H148" s="31">
        <v>4</v>
      </c>
      <c r="I148" s="32">
        <v>1</v>
      </c>
      <c r="J148" s="32">
        <v>106</v>
      </c>
      <c r="K148" s="32">
        <v>1</v>
      </c>
      <c r="L148" s="32">
        <v>14</v>
      </c>
      <c r="M148" s="32">
        <v>2</v>
      </c>
      <c r="N148" s="31">
        <v>8</v>
      </c>
      <c r="O148" s="32">
        <v>1</v>
      </c>
      <c r="P148" s="32">
        <v>8</v>
      </c>
      <c r="Q148" s="32">
        <v>0</v>
      </c>
      <c r="R148" s="32">
        <v>6</v>
      </c>
      <c r="S148" s="32">
        <v>0</v>
      </c>
      <c r="T148" s="31">
        <v>0</v>
      </c>
      <c r="U148" s="32">
        <v>0</v>
      </c>
      <c r="V148" s="31"/>
      <c r="W148" s="54" t="s">
        <v>250</v>
      </c>
      <c r="X148" s="51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</row>
    <row r="149" spans="1:42">
      <c r="A149" s="14">
        <v>41173</v>
      </c>
      <c r="B149" s="31">
        <v>53</v>
      </c>
      <c r="C149" s="32">
        <v>1</v>
      </c>
      <c r="D149" s="32">
        <v>15</v>
      </c>
      <c r="E149" s="32">
        <v>2</v>
      </c>
      <c r="F149" s="32">
        <v>1</v>
      </c>
      <c r="G149" s="32">
        <v>0</v>
      </c>
      <c r="H149" s="31">
        <v>6</v>
      </c>
      <c r="I149" s="32">
        <v>0</v>
      </c>
      <c r="J149" s="32">
        <v>2</v>
      </c>
      <c r="K149" s="32">
        <v>1</v>
      </c>
      <c r="L149" s="32">
        <v>4</v>
      </c>
      <c r="M149" s="32">
        <v>1</v>
      </c>
      <c r="N149" s="31">
        <v>153</v>
      </c>
      <c r="O149" s="32">
        <v>2</v>
      </c>
      <c r="P149" s="32">
        <v>48</v>
      </c>
      <c r="Q149" s="32">
        <v>0</v>
      </c>
      <c r="R149" s="32">
        <v>43</v>
      </c>
      <c r="S149" s="32">
        <v>1</v>
      </c>
      <c r="T149" s="31">
        <v>0</v>
      </c>
      <c r="U149" s="32">
        <v>0</v>
      </c>
      <c r="V149" s="31"/>
      <c r="W149" s="54" t="s">
        <v>283</v>
      </c>
      <c r="X149" s="51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</row>
    <row r="150" spans="1:42" ht="13.5" thickBot="1">
      <c r="A150" s="47">
        <v>41178</v>
      </c>
      <c r="B150" s="36">
        <v>43</v>
      </c>
      <c r="C150" s="37">
        <v>4</v>
      </c>
      <c r="D150" s="37">
        <v>11</v>
      </c>
      <c r="E150" s="37">
        <v>4</v>
      </c>
      <c r="F150" s="37">
        <v>8</v>
      </c>
      <c r="G150" s="37">
        <v>0</v>
      </c>
      <c r="H150" s="36">
        <v>15</v>
      </c>
      <c r="I150" s="37">
        <v>0</v>
      </c>
      <c r="J150" s="37">
        <v>7</v>
      </c>
      <c r="K150" s="37">
        <v>0</v>
      </c>
      <c r="L150" s="37">
        <v>4</v>
      </c>
      <c r="M150" s="37">
        <v>1</v>
      </c>
      <c r="N150" s="36">
        <v>28</v>
      </c>
      <c r="O150" s="37">
        <v>2</v>
      </c>
      <c r="P150" s="37">
        <v>18</v>
      </c>
      <c r="Q150" s="37">
        <v>3</v>
      </c>
      <c r="R150" s="37">
        <v>14</v>
      </c>
      <c r="S150" s="37">
        <v>1</v>
      </c>
      <c r="T150" s="36">
        <v>0</v>
      </c>
      <c r="U150" s="37">
        <v>0</v>
      </c>
      <c r="V150" s="36"/>
      <c r="W150" s="62" t="s">
        <v>275</v>
      </c>
      <c r="X150" s="55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</row>
    <row r="151" spans="1:42">
      <c r="A151" s="11"/>
      <c r="B151" s="32">
        <f>COUNT(B138:U150)</f>
        <v>260</v>
      </c>
      <c r="C151" s="32">
        <f>B151/2</f>
        <v>130</v>
      </c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</row>
    <row r="152" spans="1:42">
      <c r="A152" s="1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</row>
    <row r="153" spans="1:42">
      <c r="A153" s="1" t="s">
        <v>12</v>
      </c>
      <c r="B153" s="103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</row>
    <row r="154" spans="1:42">
      <c r="A154" s="160" t="s">
        <v>0</v>
      </c>
      <c r="B154" s="161" t="s">
        <v>1</v>
      </c>
      <c r="C154" s="162" t="s">
        <v>2</v>
      </c>
      <c r="D154" s="162" t="s">
        <v>1</v>
      </c>
      <c r="E154" s="162" t="s">
        <v>2</v>
      </c>
      <c r="F154" s="162" t="s">
        <v>1</v>
      </c>
      <c r="G154" s="162" t="s">
        <v>2</v>
      </c>
      <c r="H154" s="161" t="s">
        <v>1</v>
      </c>
      <c r="I154" s="162" t="s">
        <v>2</v>
      </c>
      <c r="J154" s="162" t="s">
        <v>1</v>
      </c>
      <c r="K154" s="162" t="s">
        <v>2</v>
      </c>
      <c r="L154" s="162" t="s">
        <v>1</v>
      </c>
      <c r="M154" s="168" t="s">
        <v>2</v>
      </c>
      <c r="N154" s="161" t="s">
        <v>3</v>
      </c>
      <c r="O154" s="162" t="s">
        <v>4</v>
      </c>
      <c r="P154" s="162" t="s">
        <v>3</v>
      </c>
      <c r="Q154" s="162" t="s">
        <v>4</v>
      </c>
      <c r="R154" s="162" t="s">
        <v>3</v>
      </c>
      <c r="S154" s="162" t="s">
        <v>4</v>
      </c>
      <c r="T154" s="161" t="s">
        <v>9</v>
      </c>
      <c r="U154" s="162" t="s">
        <v>10</v>
      </c>
      <c r="V154" s="162" t="s">
        <v>9</v>
      </c>
      <c r="W154" s="162" t="s">
        <v>10</v>
      </c>
      <c r="X154" s="162" t="s">
        <v>9</v>
      </c>
      <c r="Y154" s="162" t="s">
        <v>10</v>
      </c>
      <c r="Z154" s="163" t="s">
        <v>6</v>
      </c>
      <c r="AA154" s="162" t="s">
        <v>7</v>
      </c>
      <c r="AB154" s="163" t="s">
        <v>8</v>
      </c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1:42">
      <c r="A155" s="14">
        <v>41092</v>
      </c>
      <c r="B155" s="31">
        <v>6</v>
      </c>
      <c r="C155" s="32">
        <v>0</v>
      </c>
      <c r="D155" s="32">
        <v>1</v>
      </c>
      <c r="E155" s="32">
        <v>0</v>
      </c>
      <c r="F155" s="32">
        <v>0</v>
      </c>
      <c r="G155" s="32">
        <v>0</v>
      </c>
      <c r="H155" s="31">
        <v>104</v>
      </c>
      <c r="I155" s="32">
        <v>1</v>
      </c>
      <c r="J155" s="32">
        <v>73</v>
      </c>
      <c r="K155" s="32">
        <v>1</v>
      </c>
      <c r="L155" s="32">
        <v>20</v>
      </c>
      <c r="M155" s="32">
        <v>0</v>
      </c>
      <c r="N155" s="31">
        <v>86</v>
      </c>
      <c r="O155" s="32">
        <v>1</v>
      </c>
      <c r="P155" s="32">
        <v>27</v>
      </c>
      <c r="Q155" s="32">
        <v>2</v>
      </c>
      <c r="R155" s="32">
        <v>7</v>
      </c>
      <c r="S155" s="32">
        <v>0</v>
      </c>
      <c r="T155" s="31">
        <v>7</v>
      </c>
      <c r="U155" s="32">
        <v>1</v>
      </c>
      <c r="V155" s="32">
        <v>16</v>
      </c>
      <c r="W155" s="32">
        <v>1</v>
      </c>
      <c r="X155" s="32">
        <v>16</v>
      </c>
      <c r="Y155" s="32">
        <v>0</v>
      </c>
      <c r="Z155" s="31"/>
      <c r="AA155" s="54" t="s">
        <v>90</v>
      </c>
      <c r="AB155" s="51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1:42">
      <c r="A156" s="14">
        <v>41099</v>
      </c>
      <c r="B156" s="31">
        <v>21</v>
      </c>
      <c r="C156" s="32">
        <v>1</v>
      </c>
      <c r="D156" s="32">
        <v>2</v>
      </c>
      <c r="E156" s="32">
        <v>0</v>
      </c>
      <c r="F156" s="32">
        <v>0</v>
      </c>
      <c r="G156" s="32">
        <v>0</v>
      </c>
      <c r="H156" s="31">
        <v>1</v>
      </c>
      <c r="I156" s="32">
        <v>0</v>
      </c>
      <c r="J156" s="32">
        <v>194</v>
      </c>
      <c r="K156" s="32">
        <v>1</v>
      </c>
      <c r="L156" s="32">
        <v>20</v>
      </c>
      <c r="M156" s="32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7</v>
      </c>
      <c r="U156" s="32">
        <v>0</v>
      </c>
      <c r="V156" s="32">
        <v>4</v>
      </c>
      <c r="W156" s="32">
        <v>0</v>
      </c>
      <c r="X156" s="32">
        <v>7</v>
      </c>
      <c r="Y156" s="32">
        <v>2</v>
      </c>
      <c r="Z156" s="31"/>
      <c r="AA156" s="54" t="s">
        <v>93</v>
      </c>
      <c r="AB156" s="51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1:42">
      <c r="A157" s="14">
        <v>41108</v>
      </c>
      <c r="B157" s="31">
        <v>66</v>
      </c>
      <c r="C157" s="32">
        <v>6</v>
      </c>
      <c r="D157" s="32">
        <v>8</v>
      </c>
      <c r="E157" s="32">
        <v>0</v>
      </c>
      <c r="F157" s="32">
        <v>128</v>
      </c>
      <c r="G157" s="32">
        <v>15</v>
      </c>
      <c r="H157" s="31">
        <v>11</v>
      </c>
      <c r="I157" s="32">
        <v>1</v>
      </c>
      <c r="J157" s="32">
        <v>3</v>
      </c>
      <c r="K157" s="32">
        <v>1</v>
      </c>
      <c r="L157" s="32">
        <v>4</v>
      </c>
      <c r="M157" s="32">
        <v>0</v>
      </c>
      <c r="N157" s="31">
        <v>40</v>
      </c>
      <c r="O157" s="34">
        <v>15</v>
      </c>
      <c r="P157" s="34">
        <v>24</v>
      </c>
      <c r="Q157" s="34">
        <v>1</v>
      </c>
      <c r="R157" s="34">
        <v>223</v>
      </c>
      <c r="S157" s="34">
        <v>6</v>
      </c>
      <c r="T157" s="31">
        <v>23</v>
      </c>
      <c r="U157" s="32">
        <v>5</v>
      </c>
      <c r="V157" s="32">
        <v>36</v>
      </c>
      <c r="W157" s="32">
        <v>3</v>
      </c>
      <c r="X157" s="32">
        <v>47</v>
      </c>
      <c r="Y157" s="32">
        <v>3</v>
      </c>
      <c r="Z157" s="31"/>
      <c r="AA157" s="54" t="s">
        <v>135</v>
      </c>
      <c r="AB157" s="51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1:42">
      <c r="A158" s="11">
        <v>41115</v>
      </c>
      <c r="B158" s="31">
        <v>249</v>
      </c>
      <c r="C158" s="32">
        <v>6</v>
      </c>
      <c r="D158" s="32">
        <v>11</v>
      </c>
      <c r="E158" s="32">
        <v>1</v>
      </c>
      <c r="F158" s="32">
        <v>37</v>
      </c>
      <c r="G158" s="32">
        <v>5</v>
      </c>
      <c r="H158" s="31">
        <v>16</v>
      </c>
      <c r="I158" s="32">
        <v>2</v>
      </c>
      <c r="J158" s="32">
        <v>21</v>
      </c>
      <c r="K158" s="32">
        <v>6</v>
      </c>
      <c r="L158" s="32">
        <v>81</v>
      </c>
      <c r="M158" s="32">
        <v>14</v>
      </c>
      <c r="N158" s="31">
        <v>15</v>
      </c>
      <c r="O158" s="32">
        <v>0</v>
      </c>
      <c r="P158" s="32">
        <v>29</v>
      </c>
      <c r="Q158" s="32">
        <v>5</v>
      </c>
      <c r="R158" s="32">
        <v>49</v>
      </c>
      <c r="S158" s="32">
        <v>4</v>
      </c>
      <c r="T158" s="31">
        <v>3</v>
      </c>
      <c r="U158" s="32">
        <v>0</v>
      </c>
      <c r="V158" s="32">
        <v>9</v>
      </c>
      <c r="W158" s="32">
        <v>1</v>
      </c>
      <c r="X158" s="32">
        <v>14</v>
      </c>
      <c r="Y158" s="32">
        <v>1</v>
      </c>
      <c r="Z158" s="31"/>
      <c r="AA158" s="52" t="s">
        <v>131</v>
      </c>
      <c r="AB158" s="51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1:42">
      <c r="A159" s="11">
        <v>41129</v>
      </c>
      <c r="B159" s="31">
        <v>365</v>
      </c>
      <c r="C159" s="32">
        <v>27</v>
      </c>
      <c r="D159" s="32">
        <v>747</v>
      </c>
      <c r="E159" s="32">
        <v>32</v>
      </c>
      <c r="F159" s="32">
        <v>931</v>
      </c>
      <c r="G159" s="32">
        <v>115</v>
      </c>
      <c r="H159" s="31">
        <v>1</v>
      </c>
      <c r="I159" s="32">
        <v>0</v>
      </c>
      <c r="J159" s="32">
        <v>23</v>
      </c>
      <c r="K159" s="32">
        <v>4</v>
      </c>
      <c r="L159" s="32">
        <v>2</v>
      </c>
      <c r="M159" s="32">
        <v>0</v>
      </c>
      <c r="N159" s="31">
        <v>324</v>
      </c>
      <c r="O159" s="32">
        <v>6</v>
      </c>
      <c r="P159" s="32">
        <v>106</v>
      </c>
      <c r="Q159" s="32">
        <v>8</v>
      </c>
      <c r="R159" s="32">
        <v>12</v>
      </c>
      <c r="S159" s="32">
        <v>1</v>
      </c>
      <c r="T159" s="31">
        <v>8</v>
      </c>
      <c r="U159" s="32">
        <v>1</v>
      </c>
      <c r="V159" s="32">
        <v>0</v>
      </c>
      <c r="W159" s="32">
        <v>0</v>
      </c>
      <c r="X159" s="32">
        <v>0</v>
      </c>
      <c r="Y159" s="32">
        <v>0</v>
      </c>
      <c r="Z159" s="31"/>
      <c r="AA159" s="52" t="s">
        <v>145</v>
      </c>
      <c r="AB159" s="51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1:42">
      <c r="A160" s="11">
        <v>41138</v>
      </c>
      <c r="B160" s="31">
        <v>51</v>
      </c>
      <c r="C160" s="32">
        <v>3</v>
      </c>
      <c r="D160" s="32">
        <v>46</v>
      </c>
      <c r="E160" s="32">
        <v>7</v>
      </c>
      <c r="F160" s="32">
        <v>101</v>
      </c>
      <c r="G160" s="32">
        <v>18</v>
      </c>
      <c r="H160" s="31">
        <v>58</v>
      </c>
      <c r="I160" s="32">
        <v>14</v>
      </c>
      <c r="J160" s="32">
        <v>349</v>
      </c>
      <c r="K160" s="32">
        <v>17</v>
      </c>
      <c r="L160" s="32">
        <v>106</v>
      </c>
      <c r="M160" s="32">
        <v>9</v>
      </c>
      <c r="N160" s="31">
        <v>82</v>
      </c>
      <c r="O160" s="32">
        <v>10</v>
      </c>
      <c r="P160" s="32">
        <v>32</v>
      </c>
      <c r="Q160" s="32">
        <v>4</v>
      </c>
      <c r="R160" s="32">
        <v>42</v>
      </c>
      <c r="S160" s="32">
        <v>5</v>
      </c>
      <c r="T160" s="31">
        <v>38</v>
      </c>
      <c r="U160" s="32">
        <v>2</v>
      </c>
      <c r="V160" s="32">
        <v>154</v>
      </c>
      <c r="W160" s="32">
        <v>9</v>
      </c>
      <c r="X160" s="32">
        <v>115</v>
      </c>
      <c r="Y160" s="32">
        <v>13</v>
      </c>
      <c r="Z160" s="31"/>
      <c r="AA160" s="52" t="s">
        <v>183</v>
      </c>
      <c r="AB160" s="51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1:42">
      <c r="A161" s="11">
        <v>41141</v>
      </c>
      <c r="B161" s="31">
        <v>31</v>
      </c>
      <c r="C161" s="32">
        <v>6</v>
      </c>
      <c r="D161" s="32">
        <v>13</v>
      </c>
      <c r="E161" s="32">
        <v>2</v>
      </c>
      <c r="F161" s="32">
        <v>13</v>
      </c>
      <c r="G161" s="32">
        <v>1</v>
      </c>
      <c r="H161" s="31">
        <v>11</v>
      </c>
      <c r="I161" s="32">
        <v>3</v>
      </c>
      <c r="J161" s="32">
        <v>10</v>
      </c>
      <c r="K161" s="32">
        <v>3</v>
      </c>
      <c r="L161" s="32">
        <v>49</v>
      </c>
      <c r="M161" s="32">
        <v>4</v>
      </c>
      <c r="N161" s="31">
        <v>32</v>
      </c>
      <c r="O161" s="32">
        <v>2</v>
      </c>
      <c r="P161" s="32">
        <v>29</v>
      </c>
      <c r="Q161" s="32">
        <v>2</v>
      </c>
      <c r="R161" s="32">
        <v>14</v>
      </c>
      <c r="S161" s="32">
        <v>1</v>
      </c>
      <c r="T161" s="31">
        <v>10</v>
      </c>
      <c r="U161" s="32">
        <v>2</v>
      </c>
      <c r="V161" s="32">
        <v>0</v>
      </c>
      <c r="W161" s="32">
        <v>0</v>
      </c>
      <c r="X161" s="32">
        <v>1</v>
      </c>
      <c r="Y161" s="32">
        <v>1</v>
      </c>
      <c r="Z161" s="31"/>
      <c r="AA161" s="52" t="s">
        <v>215</v>
      </c>
      <c r="AB161" s="51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1:42">
      <c r="A162" s="11">
        <v>41152</v>
      </c>
      <c r="B162" s="31">
        <v>68</v>
      </c>
      <c r="C162" s="32">
        <v>5</v>
      </c>
      <c r="D162" s="32">
        <v>79</v>
      </c>
      <c r="E162" s="32">
        <v>12</v>
      </c>
      <c r="F162" s="32">
        <v>47</v>
      </c>
      <c r="G162" s="32">
        <v>3</v>
      </c>
      <c r="H162" s="31">
        <v>15</v>
      </c>
      <c r="I162" s="32">
        <v>1</v>
      </c>
      <c r="J162" s="32">
        <v>12</v>
      </c>
      <c r="K162" s="32">
        <v>1</v>
      </c>
      <c r="L162" s="32">
        <v>16</v>
      </c>
      <c r="M162" s="32">
        <v>1</v>
      </c>
      <c r="N162" s="31">
        <v>14</v>
      </c>
      <c r="O162" s="32">
        <v>0</v>
      </c>
      <c r="P162" s="32">
        <v>16</v>
      </c>
      <c r="Q162" s="32">
        <v>2</v>
      </c>
      <c r="R162" s="32">
        <v>37</v>
      </c>
      <c r="S162" s="32">
        <v>3</v>
      </c>
      <c r="T162" s="31">
        <v>34</v>
      </c>
      <c r="U162" s="32">
        <v>2</v>
      </c>
      <c r="V162" s="32">
        <v>26</v>
      </c>
      <c r="W162" s="32">
        <v>0</v>
      </c>
      <c r="X162" s="32">
        <v>21</v>
      </c>
      <c r="Y162" s="32">
        <v>1</v>
      </c>
      <c r="Z162" s="31"/>
      <c r="AA162" s="52" t="s">
        <v>225</v>
      </c>
      <c r="AB162" s="51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1:42">
      <c r="A163" s="11">
        <v>41159</v>
      </c>
      <c r="B163" s="31">
        <v>289</v>
      </c>
      <c r="C163" s="32">
        <v>11</v>
      </c>
      <c r="D163" s="32">
        <v>25</v>
      </c>
      <c r="E163" s="32">
        <v>2</v>
      </c>
      <c r="F163" s="32">
        <v>13</v>
      </c>
      <c r="G163" s="32">
        <v>1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18</v>
      </c>
      <c r="O163" s="32">
        <v>4</v>
      </c>
      <c r="P163" s="32">
        <v>173</v>
      </c>
      <c r="Q163" s="32">
        <v>15</v>
      </c>
      <c r="R163" s="32">
        <v>108</v>
      </c>
      <c r="S163" s="32">
        <v>5</v>
      </c>
      <c r="T163" s="31">
        <v>27</v>
      </c>
      <c r="U163" s="32">
        <v>2</v>
      </c>
      <c r="V163" s="32">
        <v>30</v>
      </c>
      <c r="W163" s="32">
        <v>1</v>
      </c>
      <c r="X163" s="32">
        <v>6</v>
      </c>
      <c r="Y163" s="32">
        <v>1</v>
      </c>
      <c r="Z163" s="31"/>
      <c r="AA163" s="54" t="s">
        <v>252</v>
      </c>
      <c r="AB163" s="51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1:42">
      <c r="A164" s="11">
        <v>41166</v>
      </c>
      <c r="B164" s="31">
        <v>121</v>
      </c>
      <c r="C164" s="32">
        <v>2</v>
      </c>
      <c r="D164" s="32">
        <v>8</v>
      </c>
      <c r="E164" s="32">
        <v>0</v>
      </c>
      <c r="F164" s="32">
        <v>10</v>
      </c>
      <c r="G164" s="32">
        <v>2</v>
      </c>
      <c r="H164" s="31">
        <v>67</v>
      </c>
      <c r="I164" s="32">
        <v>9</v>
      </c>
      <c r="J164" s="32">
        <v>23</v>
      </c>
      <c r="K164" s="32">
        <v>4</v>
      </c>
      <c r="L164" s="32">
        <v>70</v>
      </c>
      <c r="M164" s="32">
        <v>7</v>
      </c>
      <c r="N164" s="31">
        <v>2</v>
      </c>
      <c r="O164" s="32">
        <v>0</v>
      </c>
      <c r="P164" s="32">
        <v>9</v>
      </c>
      <c r="Q164" s="32">
        <v>1</v>
      </c>
      <c r="R164" s="32">
        <v>24</v>
      </c>
      <c r="S164" s="32">
        <v>2</v>
      </c>
      <c r="T164" s="31">
        <v>38</v>
      </c>
      <c r="U164" s="32">
        <v>6</v>
      </c>
      <c r="V164" s="32">
        <v>23</v>
      </c>
      <c r="W164" s="32">
        <v>0</v>
      </c>
      <c r="X164" s="32">
        <v>42</v>
      </c>
      <c r="Y164" s="32">
        <v>8</v>
      </c>
      <c r="Z164" s="31"/>
      <c r="AA164" s="54" t="s">
        <v>268</v>
      </c>
      <c r="AB164" s="51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1:42">
      <c r="A165" s="11">
        <v>41169</v>
      </c>
      <c r="B165" s="31">
        <v>46</v>
      </c>
      <c r="C165" s="32">
        <v>1</v>
      </c>
      <c r="D165" s="32">
        <v>6</v>
      </c>
      <c r="E165" s="32">
        <v>0</v>
      </c>
      <c r="F165" s="32">
        <v>0</v>
      </c>
      <c r="G165" s="32">
        <v>0</v>
      </c>
      <c r="H165" s="31">
        <v>16</v>
      </c>
      <c r="I165" s="32">
        <v>1</v>
      </c>
      <c r="J165" s="32">
        <v>327</v>
      </c>
      <c r="K165" s="32">
        <v>13</v>
      </c>
      <c r="L165" s="32">
        <v>58</v>
      </c>
      <c r="M165" s="32">
        <v>1</v>
      </c>
      <c r="N165" s="31">
        <v>41</v>
      </c>
      <c r="O165" s="32">
        <v>3</v>
      </c>
      <c r="P165" s="32">
        <v>29</v>
      </c>
      <c r="Q165" s="32">
        <v>2</v>
      </c>
      <c r="R165" s="32">
        <v>30</v>
      </c>
      <c r="S165" s="32">
        <v>2</v>
      </c>
      <c r="T165" s="31">
        <v>9</v>
      </c>
      <c r="U165" s="32">
        <v>1</v>
      </c>
      <c r="V165" s="32">
        <v>8</v>
      </c>
      <c r="W165" s="32">
        <v>0</v>
      </c>
      <c r="X165" s="32">
        <v>73</v>
      </c>
      <c r="Y165" s="32">
        <v>0</v>
      </c>
      <c r="Z165" s="31"/>
      <c r="AA165" s="52" t="s">
        <v>266</v>
      </c>
      <c r="AB165" s="51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1:42" ht="13.5" thickBot="1">
      <c r="A166" s="47">
        <v>41177</v>
      </c>
      <c r="B166" s="36">
        <v>30</v>
      </c>
      <c r="C166" s="37">
        <v>6</v>
      </c>
      <c r="D166" s="37">
        <v>18</v>
      </c>
      <c r="E166" s="37">
        <v>1</v>
      </c>
      <c r="F166" s="37">
        <v>12</v>
      </c>
      <c r="G166" s="37">
        <v>0</v>
      </c>
      <c r="H166" s="36">
        <v>26</v>
      </c>
      <c r="I166" s="37">
        <v>3</v>
      </c>
      <c r="J166" s="37">
        <v>18</v>
      </c>
      <c r="K166" s="37">
        <v>4</v>
      </c>
      <c r="L166" s="37">
        <v>37</v>
      </c>
      <c r="M166" s="37">
        <v>2</v>
      </c>
      <c r="N166" s="36">
        <v>70</v>
      </c>
      <c r="O166" s="37">
        <v>3</v>
      </c>
      <c r="P166" s="37">
        <v>40</v>
      </c>
      <c r="Q166" s="37">
        <v>2</v>
      </c>
      <c r="R166" s="37">
        <v>51</v>
      </c>
      <c r="S166" s="37">
        <v>2</v>
      </c>
      <c r="T166" s="36">
        <v>71</v>
      </c>
      <c r="U166" s="37">
        <v>1</v>
      </c>
      <c r="V166" s="37">
        <v>54</v>
      </c>
      <c r="W166" s="37">
        <v>1</v>
      </c>
      <c r="X166" s="37">
        <v>26</v>
      </c>
      <c r="Y166" s="37">
        <v>2</v>
      </c>
      <c r="Z166" s="36"/>
      <c r="AA166" s="62" t="s">
        <v>274</v>
      </c>
      <c r="AB166" s="55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1:42">
      <c r="A167" s="11"/>
      <c r="B167" s="32">
        <f>COUNT(B155:Y166)</f>
        <v>288</v>
      </c>
      <c r="C167" s="32">
        <f>B167/2</f>
        <v>144</v>
      </c>
      <c r="D167" s="32"/>
      <c r="E167" s="32"/>
      <c r="F167" s="32"/>
      <c r="G167" s="32"/>
      <c r="H167" s="34"/>
      <c r="I167" s="32"/>
      <c r="J167" s="32"/>
      <c r="K167" s="32"/>
      <c r="L167" s="32"/>
      <c r="M167" s="32"/>
      <c r="N167" s="34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</row>
    <row r="168" spans="1:42">
      <c r="A168" s="1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</row>
    <row r="169" spans="1:42">
      <c r="A169" s="1" t="s">
        <v>40</v>
      </c>
      <c r="B169" s="103"/>
      <c r="C169" s="32"/>
      <c r="D169" s="32"/>
      <c r="E169" s="32"/>
      <c r="F169" s="32"/>
      <c r="G169" s="32"/>
      <c r="H169" s="34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 spans="1:42">
      <c r="A170" s="160" t="s">
        <v>0</v>
      </c>
      <c r="B170" s="160" t="s">
        <v>1</v>
      </c>
      <c r="C170" s="160" t="s">
        <v>2</v>
      </c>
      <c r="D170" s="160" t="s">
        <v>1</v>
      </c>
      <c r="E170" s="160" t="s">
        <v>2</v>
      </c>
      <c r="F170" s="160" t="s">
        <v>1</v>
      </c>
      <c r="G170" s="160" t="s">
        <v>2</v>
      </c>
      <c r="H170" s="160" t="s">
        <v>3</v>
      </c>
      <c r="I170" s="160" t="s">
        <v>4</v>
      </c>
      <c r="J170" s="160" t="s">
        <v>3</v>
      </c>
      <c r="K170" s="160" t="s">
        <v>4</v>
      </c>
      <c r="L170" s="160" t="s">
        <v>3</v>
      </c>
      <c r="M170" s="160" t="s">
        <v>4</v>
      </c>
      <c r="N170" s="160" t="s">
        <v>6</v>
      </c>
      <c r="O170" s="160" t="s">
        <v>7</v>
      </c>
      <c r="P170" s="160" t="s">
        <v>8</v>
      </c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</row>
    <row r="171" spans="1:42">
      <c r="A171" s="14">
        <v>41092</v>
      </c>
      <c r="B171" s="31">
        <v>73</v>
      </c>
      <c r="C171" s="32">
        <v>0</v>
      </c>
      <c r="D171" s="32">
        <v>49</v>
      </c>
      <c r="E171" s="32">
        <v>3</v>
      </c>
      <c r="F171" s="32">
        <v>35</v>
      </c>
      <c r="G171" s="32">
        <v>3</v>
      </c>
      <c r="H171" s="25">
        <v>0</v>
      </c>
      <c r="I171" s="23">
        <v>0</v>
      </c>
      <c r="J171" s="23">
        <v>0</v>
      </c>
      <c r="K171" s="42">
        <v>0</v>
      </c>
      <c r="L171" s="42">
        <v>0</v>
      </c>
      <c r="M171" s="42">
        <v>0</v>
      </c>
      <c r="N171" s="31"/>
      <c r="O171" s="54" t="s">
        <v>90</v>
      </c>
      <c r="P171" s="51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</row>
    <row r="172" spans="1:42">
      <c r="A172" s="14">
        <v>41101</v>
      </c>
      <c r="B172" s="31">
        <v>296</v>
      </c>
      <c r="C172" s="32">
        <v>48</v>
      </c>
      <c r="D172" s="32">
        <v>391</v>
      </c>
      <c r="E172" s="32">
        <v>43</v>
      </c>
      <c r="F172" s="32">
        <v>288</v>
      </c>
      <c r="G172" s="32">
        <v>48</v>
      </c>
      <c r="H172" s="25">
        <v>0</v>
      </c>
      <c r="I172" s="23">
        <v>0</v>
      </c>
      <c r="J172" s="23">
        <v>0</v>
      </c>
      <c r="K172" s="42">
        <v>0</v>
      </c>
      <c r="L172" s="42">
        <v>0</v>
      </c>
      <c r="M172" s="42">
        <v>0</v>
      </c>
      <c r="N172" s="31"/>
      <c r="O172" s="52" t="s">
        <v>103</v>
      </c>
      <c r="P172" s="51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 spans="1:42">
      <c r="A173" s="11">
        <v>41109</v>
      </c>
      <c r="B173" s="31">
        <v>17</v>
      </c>
      <c r="C173" s="32">
        <v>1</v>
      </c>
      <c r="D173" s="32">
        <v>15</v>
      </c>
      <c r="E173" s="32">
        <v>2</v>
      </c>
      <c r="F173" s="32">
        <v>7</v>
      </c>
      <c r="G173" s="32">
        <v>1</v>
      </c>
      <c r="H173" s="25">
        <v>0</v>
      </c>
      <c r="I173" s="23">
        <v>0</v>
      </c>
      <c r="J173" s="23">
        <v>0</v>
      </c>
      <c r="K173" s="42">
        <v>0</v>
      </c>
      <c r="L173" s="42">
        <v>0</v>
      </c>
      <c r="M173" s="42">
        <v>0</v>
      </c>
      <c r="N173" s="31"/>
      <c r="O173" s="52" t="s">
        <v>124</v>
      </c>
      <c r="P173" s="51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 spans="1:42">
      <c r="A174" s="11">
        <v>41117</v>
      </c>
      <c r="B174" s="31">
        <v>85</v>
      </c>
      <c r="C174" s="32">
        <v>7</v>
      </c>
      <c r="D174" s="32">
        <v>48</v>
      </c>
      <c r="E174" s="32">
        <v>3</v>
      </c>
      <c r="F174" s="32">
        <v>36</v>
      </c>
      <c r="G174" s="32">
        <v>2</v>
      </c>
      <c r="H174" s="25">
        <v>0</v>
      </c>
      <c r="I174" s="23">
        <v>0</v>
      </c>
      <c r="J174" s="23">
        <v>0</v>
      </c>
      <c r="K174" s="42">
        <v>0</v>
      </c>
      <c r="L174" s="42">
        <v>0</v>
      </c>
      <c r="M174" s="42">
        <v>0</v>
      </c>
      <c r="N174" s="31"/>
      <c r="O174" s="54" t="s">
        <v>142</v>
      </c>
      <c r="P174" s="51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</row>
    <row r="175" spans="1:42">
      <c r="A175" s="11">
        <v>41124</v>
      </c>
      <c r="B175" s="31">
        <v>21</v>
      </c>
      <c r="C175" s="32">
        <v>2</v>
      </c>
      <c r="D175" s="32">
        <v>23</v>
      </c>
      <c r="E175" s="32">
        <v>1</v>
      </c>
      <c r="F175" s="32">
        <v>56</v>
      </c>
      <c r="G175" s="32">
        <v>5</v>
      </c>
      <c r="H175" s="25">
        <v>0</v>
      </c>
      <c r="I175" s="23">
        <v>0</v>
      </c>
      <c r="J175" s="23">
        <v>0</v>
      </c>
      <c r="K175" s="42">
        <v>0</v>
      </c>
      <c r="L175" s="42">
        <v>0</v>
      </c>
      <c r="M175" s="42">
        <v>0</v>
      </c>
      <c r="N175" s="31"/>
      <c r="O175" s="54" t="s">
        <v>169</v>
      </c>
      <c r="P175" s="51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</row>
    <row r="176" spans="1:42">
      <c r="A176" s="11">
        <v>41130</v>
      </c>
      <c r="B176" s="31">
        <v>22</v>
      </c>
      <c r="C176" s="32">
        <v>3</v>
      </c>
      <c r="D176" s="32">
        <v>7</v>
      </c>
      <c r="E176" s="32">
        <v>1</v>
      </c>
      <c r="F176" s="32">
        <v>12</v>
      </c>
      <c r="G176" s="32">
        <v>2</v>
      </c>
      <c r="H176" s="25">
        <v>0</v>
      </c>
      <c r="I176" s="23">
        <v>0</v>
      </c>
      <c r="J176" s="23">
        <v>0</v>
      </c>
      <c r="K176" s="42">
        <v>0</v>
      </c>
      <c r="L176" s="42">
        <v>0</v>
      </c>
      <c r="M176" s="42">
        <v>0</v>
      </c>
      <c r="N176" s="31"/>
      <c r="O176" s="54" t="s">
        <v>198</v>
      </c>
      <c r="P176" s="51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 spans="1:36">
      <c r="A177" s="11">
        <v>41136</v>
      </c>
      <c r="B177" s="31">
        <v>40</v>
      </c>
      <c r="C177" s="32">
        <v>3</v>
      </c>
      <c r="D177" s="32">
        <v>120</v>
      </c>
      <c r="E177" s="32">
        <v>2</v>
      </c>
      <c r="F177" s="32">
        <v>18</v>
      </c>
      <c r="G177" s="32">
        <v>1</v>
      </c>
      <c r="H177" s="25">
        <v>0</v>
      </c>
      <c r="I177" s="23">
        <v>0</v>
      </c>
      <c r="J177" s="23">
        <v>0</v>
      </c>
      <c r="K177" s="42">
        <v>0</v>
      </c>
      <c r="L177" s="42">
        <v>0</v>
      </c>
      <c r="M177" s="42">
        <v>0</v>
      </c>
      <c r="N177" s="31"/>
      <c r="O177" s="52" t="s">
        <v>179</v>
      </c>
      <c r="P177" s="51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</row>
    <row r="178" spans="1:36">
      <c r="A178" s="11">
        <v>41145</v>
      </c>
      <c r="B178" s="31">
        <v>388</v>
      </c>
      <c r="C178" s="32">
        <v>32</v>
      </c>
      <c r="D178" s="32">
        <v>308</v>
      </c>
      <c r="E178" s="32">
        <v>24</v>
      </c>
      <c r="F178" s="32">
        <v>270</v>
      </c>
      <c r="G178" s="32">
        <v>24</v>
      </c>
      <c r="H178" s="25">
        <v>0</v>
      </c>
      <c r="I178" s="23">
        <v>0</v>
      </c>
      <c r="J178" s="23">
        <v>0</v>
      </c>
      <c r="K178" s="42">
        <v>0</v>
      </c>
      <c r="L178" s="42">
        <v>0</v>
      </c>
      <c r="M178" s="42">
        <v>0</v>
      </c>
      <c r="N178" s="31"/>
      <c r="O178" s="54" t="s">
        <v>226</v>
      </c>
      <c r="P178" s="51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</row>
    <row r="179" spans="1:36">
      <c r="A179" s="11">
        <v>41151</v>
      </c>
      <c r="B179" s="31">
        <v>209</v>
      </c>
      <c r="C179" s="32">
        <v>4</v>
      </c>
      <c r="D179" s="32">
        <v>439</v>
      </c>
      <c r="E179" s="32">
        <v>13</v>
      </c>
      <c r="F179" s="32">
        <v>292</v>
      </c>
      <c r="G179" s="32">
        <v>3</v>
      </c>
      <c r="H179" s="25">
        <v>0</v>
      </c>
      <c r="I179" s="23">
        <v>0</v>
      </c>
      <c r="J179" s="23">
        <v>0</v>
      </c>
      <c r="K179" s="42">
        <v>0</v>
      </c>
      <c r="L179" s="42">
        <v>0</v>
      </c>
      <c r="M179" s="42">
        <v>0</v>
      </c>
      <c r="N179" s="31"/>
      <c r="O179" s="54" t="s">
        <v>232</v>
      </c>
      <c r="P179" s="51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 spans="1:36">
      <c r="A180" s="11">
        <v>41157</v>
      </c>
      <c r="B180" s="31">
        <v>24</v>
      </c>
      <c r="C180" s="32">
        <v>2</v>
      </c>
      <c r="D180" s="32">
        <v>36</v>
      </c>
      <c r="E180" s="32">
        <v>3</v>
      </c>
      <c r="F180" s="32">
        <v>18</v>
      </c>
      <c r="G180" s="32">
        <v>4</v>
      </c>
      <c r="H180" s="25">
        <v>0</v>
      </c>
      <c r="I180" s="23">
        <v>0</v>
      </c>
      <c r="J180" s="23">
        <v>0</v>
      </c>
      <c r="K180" s="42">
        <v>0</v>
      </c>
      <c r="L180" s="42">
        <v>0</v>
      </c>
      <c r="M180" s="42">
        <v>0</v>
      </c>
      <c r="N180" s="31"/>
      <c r="O180" s="54" t="s">
        <v>240</v>
      </c>
      <c r="P180" s="51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</row>
    <row r="181" spans="1:36">
      <c r="A181" s="11">
        <v>41162</v>
      </c>
      <c r="B181" s="31">
        <v>93</v>
      </c>
      <c r="C181" s="32">
        <v>11</v>
      </c>
      <c r="D181" s="32">
        <v>171</v>
      </c>
      <c r="E181" s="32">
        <v>24</v>
      </c>
      <c r="F181" s="32">
        <v>64</v>
      </c>
      <c r="G181" s="32">
        <v>8</v>
      </c>
      <c r="H181" s="25">
        <v>0</v>
      </c>
      <c r="I181" s="23">
        <v>0</v>
      </c>
      <c r="J181" s="23">
        <v>0</v>
      </c>
      <c r="K181" s="42">
        <v>0</v>
      </c>
      <c r="L181" s="42">
        <v>0</v>
      </c>
      <c r="M181" s="42">
        <v>0</v>
      </c>
      <c r="N181" s="31"/>
      <c r="O181" s="54" t="s">
        <v>250</v>
      </c>
      <c r="P181" s="51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</row>
    <row r="182" spans="1:36">
      <c r="A182" s="14">
        <v>41173</v>
      </c>
      <c r="B182" s="31">
        <v>83</v>
      </c>
      <c r="C182" s="32">
        <v>5</v>
      </c>
      <c r="D182" s="32">
        <v>79</v>
      </c>
      <c r="E182" s="32">
        <v>4</v>
      </c>
      <c r="F182" s="32">
        <v>70</v>
      </c>
      <c r="G182" s="32">
        <v>4</v>
      </c>
      <c r="H182" s="25">
        <v>0</v>
      </c>
      <c r="I182" s="23">
        <v>0</v>
      </c>
      <c r="J182" s="23">
        <v>0</v>
      </c>
      <c r="K182" s="42">
        <v>0</v>
      </c>
      <c r="L182" s="42">
        <v>0</v>
      </c>
      <c r="M182" s="42">
        <v>0</v>
      </c>
      <c r="N182" s="31"/>
      <c r="O182" s="54" t="s">
        <v>283</v>
      </c>
      <c r="P182" s="51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 spans="1:36" ht="13.5" thickBot="1">
      <c r="A183" s="47">
        <v>41178</v>
      </c>
      <c r="B183" s="36">
        <v>98</v>
      </c>
      <c r="C183" s="37">
        <v>6</v>
      </c>
      <c r="D183" s="37">
        <v>161</v>
      </c>
      <c r="E183" s="37">
        <v>4</v>
      </c>
      <c r="F183" s="37">
        <v>126</v>
      </c>
      <c r="G183" s="37">
        <v>2</v>
      </c>
      <c r="H183" s="25">
        <v>0</v>
      </c>
      <c r="I183" s="23">
        <v>0</v>
      </c>
      <c r="J183" s="23">
        <v>0</v>
      </c>
      <c r="K183" s="42">
        <v>0</v>
      </c>
      <c r="L183" s="42">
        <v>0</v>
      </c>
      <c r="M183" s="42">
        <v>0</v>
      </c>
      <c r="N183" s="36"/>
      <c r="O183" s="52" t="s">
        <v>275</v>
      </c>
      <c r="P183" s="55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</row>
    <row r="184" spans="1:36">
      <c r="A184" s="14">
        <v>41092</v>
      </c>
      <c r="B184" s="31">
        <v>60</v>
      </c>
      <c r="C184" s="32">
        <v>6</v>
      </c>
      <c r="D184" s="32">
        <v>271</v>
      </c>
      <c r="E184" s="32">
        <v>5</v>
      </c>
      <c r="F184" s="32">
        <v>97</v>
      </c>
      <c r="G184" s="32">
        <v>2</v>
      </c>
      <c r="H184" s="31">
        <v>17</v>
      </c>
      <c r="I184" s="34">
        <v>0</v>
      </c>
      <c r="J184" s="34">
        <v>102</v>
      </c>
      <c r="K184" s="32">
        <v>0</v>
      </c>
      <c r="L184" s="32">
        <v>37</v>
      </c>
      <c r="M184" s="32">
        <v>4</v>
      </c>
      <c r="N184" s="31"/>
      <c r="O184" s="54" t="s">
        <v>90</v>
      </c>
      <c r="P184" s="51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</row>
    <row r="185" spans="1:36">
      <c r="A185" s="14">
        <v>41101</v>
      </c>
      <c r="B185" s="31">
        <v>93</v>
      </c>
      <c r="C185" s="32">
        <v>7</v>
      </c>
      <c r="D185" s="32">
        <v>135</v>
      </c>
      <c r="E185" s="32">
        <v>13</v>
      </c>
      <c r="F185" s="32">
        <v>150</v>
      </c>
      <c r="G185" s="32">
        <v>10</v>
      </c>
      <c r="H185" s="31">
        <v>47</v>
      </c>
      <c r="I185" s="34">
        <v>5</v>
      </c>
      <c r="J185" s="34">
        <v>49</v>
      </c>
      <c r="K185" s="32">
        <v>6</v>
      </c>
      <c r="L185" s="32">
        <v>53</v>
      </c>
      <c r="M185" s="32">
        <v>1</v>
      </c>
      <c r="N185" s="31"/>
      <c r="O185" s="52" t="s">
        <v>103</v>
      </c>
      <c r="P185" s="51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 spans="1:36">
      <c r="A186" s="11">
        <v>41109</v>
      </c>
      <c r="B186" s="31">
        <v>563</v>
      </c>
      <c r="C186" s="32">
        <v>16</v>
      </c>
      <c r="D186" s="32">
        <v>234</v>
      </c>
      <c r="E186" s="32">
        <v>12</v>
      </c>
      <c r="F186" s="32">
        <v>24</v>
      </c>
      <c r="G186" s="32">
        <v>1</v>
      </c>
      <c r="H186" s="31">
        <v>25</v>
      </c>
      <c r="I186" s="34">
        <v>3</v>
      </c>
      <c r="J186" s="34">
        <v>23</v>
      </c>
      <c r="K186" s="32">
        <v>1</v>
      </c>
      <c r="L186" s="32">
        <v>6</v>
      </c>
      <c r="M186" s="32">
        <v>1</v>
      </c>
      <c r="N186" s="31"/>
      <c r="O186" s="52" t="s">
        <v>124</v>
      </c>
      <c r="P186" s="51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</row>
    <row r="187" spans="1:36">
      <c r="A187" s="11">
        <v>41117</v>
      </c>
      <c r="B187" s="31">
        <v>37</v>
      </c>
      <c r="C187" s="32">
        <v>1</v>
      </c>
      <c r="D187" s="32">
        <v>35</v>
      </c>
      <c r="E187" s="32">
        <v>1</v>
      </c>
      <c r="F187" s="32">
        <v>30</v>
      </c>
      <c r="G187" s="32">
        <v>1</v>
      </c>
      <c r="H187" s="31">
        <v>56</v>
      </c>
      <c r="I187" s="34">
        <v>6</v>
      </c>
      <c r="J187" s="34">
        <v>34</v>
      </c>
      <c r="K187" s="32">
        <v>9</v>
      </c>
      <c r="L187" s="32">
        <v>113</v>
      </c>
      <c r="M187" s="32">
        <v>5</v>
      </c>
      <c r="N187" s="31"/>
      <c r="O187" s="54" t="s">
        <v>142</v>
      </c>
      <c r="P187" s="51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</row>
    <row r="188" spans="1:36">
      <c r="A188" s="11">
        <v>41124</v>
      </c>
      <c r="B188" s="31">
        <v>37</v>
      </c>
      <c r="C188" s="32">
        <v>4</v>
      </c>
      <c r="D188" s="32">
        <v>49</v>
      </c>
      <c r="E188" s="32">
        <v>5</v>
      </c>
      <c r="F188" s="32">
        <v>42</v>
      </c>
      <c r="G188" s="32">
        <v>3</v>
      </c>
      <c r="H188" s="31">
        <v>776</v>
      </c>
      <c r="I188" s="34">
        <v>21</v>
      </c>
      <c r="J188" s="34">
        <v>674</v>
      </c>
      <c r="K188" s="32">
        <v>24</v>
      </c>
      <c r="L188" s="32">
        <v>607</v>
      </c>
      <c r="M188" s="32">
        <v>24</v>
      </c>
      <c r="N188" s="31"/>
      <c r="O188" s="54" t="s">
        <v>169</v>
      </c>
      <c r="P188" s="51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 spans="1:36">
      <c r="A189" s="11">
        <v>41130</v>
      </c>
      <c r="B189" s="31">
        <v>321</v>
      </c>
      <c r="C189" s="32">
        <v>8</v>
      </c>
      <c r="D189" s="32">
        <v>157</v>
      </c>
      <c r="E189" s="32">
        <v>4</v>
      </c>
      <c r="F189" s="32">
        <v>140</v>
      </c>
      <c r="G189" s="32">
        <v>5</v>
      </c>
      <c r="H189" s="31">
        <v>1145</v>
      </c>
      <c r="I189" s="34">
        <v>34</v>
      </c>
      <c r="J189" s="34">
        <v>450</v>
      </c>
      <c r="K189" s="32">
        <v>8</v>
      </c>
      <c r="L189" s="32">
        <v>101</v>
      </c>
      <c r="M189" s="32">
        <v>2</v>
      </c>
      <c r="N189" s="31"/>
      <c r="O189" s="54" t="s">
        <v>198</v>
      </c>
      <c r="P189" s="51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 spans="1:36">
      <c r="A190" s="11">
        <v>41136</v>
      </c>
      <c r="B190" s="31">
        <v>103</v>
      </c>
      <c r="C190" s="32">
        <v>6</v>
      </c>
      <c r="D190" s="32">
        <v>207</v>
      </c>
      <c r="E190" s="32">
        <v>8</v>
      </c>
      <c r="F190" s="32">
        <v>69</v>
      </c>
      <c r="G190" s="32">
        <v>0</v>
      </c>
      <c r="H190" s="31">
        <v>488</v>
      </c>
      <c r="I190" s="34">
        <v>13</v>
      </c>
      <c r="J190" s="34">
        <v>466</v>
      </c>
      <c r="K190" s="32">
        <v>7</v>
      </c>
      <c r="L190" s="32">
        <v>391</v>
      </c>
      <c r="M190" s="32">
        <v>4</v>
      </c>
      <c r="N190" s="31"/>
      <c r="O190" s="52" t="s">
        <v>179</v>
      </c>
      <c r="P190" s="51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</row>
    <row r="191" spans="1:36">
      <c r="A191" s="11">
        <v>41145</v>
      </c>
      <c r="B191" s="80">
        <v>108</v>
      </c>
      <c r="C191" s="79">
        <v>11</v>
      </c>
      <c r="D191" s="79">
        <v>96</v>
      </c>
      <c r="E191" s="32">
        <v>12</v>
      </c>
      <c r="F191" s="32">
        <v>51</v>
      </c>
      <c r="G191" s="32">
        <v>4</v>
      </c>
      <c r="H191" s="31">
        <v>4</v>
      </c>
      <c r="I191" s="34">
        <v>0</v>
      </c>
      <c r="J191" s="34">
        <v>7</v>
      </c>
      <c r="K191" s="32">
        <v>1</v>
      </c>
      <c r="L191" s="32">
        <v>4</v>
      </c>
      <c r="M191" s="32">
        <v>0</v>
      </c>
      <c r="N191" s="31"/>
      <c r="O191" s="54" t="s">
        <v>226</v>
      </c>
      <c r="P191" s="51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</row>
    <row r="192" spans="1:36">
      <c r="A192" s="11">
        <v>41151</v>
      </c>
      <c r="B192" s="80">
        <v>140</v>
      </c>
      <c r="C192" s="79">
        <v>3</v>
      </c>
      <c r="D192" s="79">
        <v>146</v>
      </c>
      <c r="E192" s="32">
        <v>3</v>
      </c>
      <c r="F192" s="32">
        <v>217</v>
      </c>
      <c r="G192" s="32">
        <v>4</v>
      </c>
      <c r="H192" s="31">
        <v>413</v>
      </c>
      <c r="I192" s="34">
        <v>11</v>
      </c>
      <c r="J192" s="34">
        <v>372</v>
      </c>
      <c r="K192" s="32">
        <v>12</v>
      </c>
      <c r="L192" s="32">
        <v>303</v>
      </c>
      <c r="M192" s="32">
        <v>2</v>
      </c>
      <c r="N192" s="31"/>
      <c r="O192" s="54" t="s">
        <v>232</v>
      </c>
      <c r="P192" s="51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 spans="1:36">
      <c r="A193" s="11">
        <v>41157</v>
      </c>
      <c r="B193" s="133">
        <v>40</v>
      </c>
      <c r="C193" s="130">
        <v>4</v>
      </c>
      <c r="D193" s="130">
        <v>27</v>
      </c>
      <c r="E193" s="32">
        <v>1</v>
      </c>
      <c r="F193" s="32">
        <v>27</v>
      </c>
      <c r="G193" s="32">
        <v>2</v>
      </c>
      <c r="H193" s="31">
        <v>4</v>
      </c>
      <c r="I193" s="34">
        <v>0</v>
      </c>
      <c r="J193" s="34">
        <v>5</v>
      </c>
      <c r="K193" s="32">
        <v>0</v>
      </c>
      <c r="L193" s="32">
        <v>0</v>
      </c>
      <c r="M193" s="32">
        <v>0</v>
      </c>
      <c r="N193" s="31"/>
      <c r="O193" s="54" t="s">
        <v>240</v>
      </c>
      <c r="P193" s="51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</row>
    <row r="194" spans="1:36">
      <c r="A194" s="11">
        <v>41162</v>
      </c>
      <c r="B194" s="31">
        <v>283</v>
      </c>
      <c r="C194" s="32">
        <v>13</v>
      </c>
      <c r="D194" s="32">
        <v>224</v>
      </c>
      <c r="E194" s="32">
        <v>10</v>
      </c>
      <c r="F194" s="32">
        <v>904</v>
      </c>
      <c r="G194" s="32">
        <v>40</v>
      </c>
      <c r="H194" s="31">
        <v>71</v>
      </c>
      <c r="I194" s="34">
        <v>3</v>
      </c>
      <c r="J194" s="34">
        <v>77</v>
      </c>
      <c r="K194" s="32">
        <v>2</v>
      </c>
      <c r="L194" s="32">
        <v>31</v>
      </c>
      <c r="M194" s="32">
        <v>3</v>
      </c>
      <c r="N194" s="31"/>
      <c r="O194" s="54" t="s">
        <v>250</v>
      </c>
      <c r="P194" s="51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</row>
    <row r="195" spans="1:36">
      <c r="A195" s="14">
        <v>41173</v>
      </c>
      <c r="B195" s="31">
        <v>23</v>
      </c>
      <c r="C195" s="32">
        <v>4</v>
      </c>
      <c r="D195" s="32">
        <v>33</v>
      </c>
      <c r="E195" s="32">
        <v>3</v>
      </c>
      <c r="F195" s="32">
        <v>152</v>
      </c>
      <c r="G195" s="32">
        <v>12</v>
      </c>
      <c r="H195" s="31">
        <v>16</v>
      </c>
      <c r="I195" s="34">
        <v>2</v>
      </c>
      <c r="J195" s="34">
        <v>26</v>
      </c>
      <c r="K195" s="32">
        <v>1</v>
      </c>
      <c r="L195" s="32">
        <v>40</v>
      </c>
      <c r="M195" s="32">
        <v>2</v>
      </c>
      <c r="N195" s="31"/>
      <c r="O195" s="54" t="s">
        <v>283</v>
      </c>
      <c r="P195" s="51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 spans="1:36" ht="13.5" thickBot="1">
      <c r="A196" s="47">
        <v>41178</v>
      </c>
      <c r="B196" s="36">
        <v>51</v>
      </c>
      <c r="C196" s="37">
        <v>5</v>
      </c>
      <c r="D196" s="37">
        <v>57</v>
      </c>
      <c r="E196" s="37">
        <v>5</v>
      </c>
      <c r="F196" s="37">
        <v>137</v>
      </c>
      <c r="G196" s="37">
        <v>13</v>
      </c>
      <c r="H196" s="36">
        <v>406</v>
      </c>
      <c r="I196" s="37">
        <v>2</v>
      </c>
      <c r="J196" s="37">
        <v>375</v>
      </c>
      <c r="K196" s="37">
        <v>13</v>
      </c>
      <c r="L196" s="37">
        <v>366</v>
      </c>
      <c r="M196" s="37">
        <v>10</v>
      </c>
      <c r="N196" s="36"/>
      <c r="O196" s="52" t="s">
        <v>275</v>
      </c>
      <c r="P196" s="55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</row>
    <row r="197" spans="1:36">
      <c r="A197" s="14">
        <v>41092</v>
      </c>
      <c r="B197" s="31">
        <v>64</v>
      </c>
      <c r="C197" s="32">
        <v>7</v>
      </c>
      <c r="D197" s="32">
        <v>39</v>
      </c>
      <c r="E197" s="32">
        <v>5</v>
      </c>
      <c r="F197" s="32">
        <v>56</v>
      </c>
      <c r="G197" s="32">
        <v>4</v>
      </c>
      <c r="H197" s="25">
        <v>0</v>
      </c>
      <c r="I197" s="23">
        <v>0</v>
      </c>
      <c r="J197" s="23">
        <v>0</v>
      </c>
      <c r="K197" s="42">
        <v>0</v>
      </c>
      <c r="L197" s="42">
        <v>0</v>
      </c>
      <c r="M197" s="42">
        <v>0</v>
      </c>
      <c r="N197" s="31"/>
      <c r="O197" s="54" t="s">
        <v>90</v>
      </c>
      <c r="P197" s="51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</row>
    <row r="198" spans="1:36">
      <c r="A198" s="14">
        <v>41101</v>
      </c>
      <c r="B198" s="31">
        <v>111</v>
      </c>
      <c r="C198" s="32">
        <v>13</v>
      </c>
      <c r="D198" s="32">
        <v>23</v>
      </c>
      <c r="E198" s="32">
        <v>2</v>
      </c>
      <c r="F198" s="32">
        <v>34</v>
      </c>
      <c r="G198" s="32">
        <v>2</v>
      </c>
      <c r="H198" s="25">
        <v>0</v>
      </c>
      <c r="I198" s="23">
        <v>0</v>
      </c>
      <c r="J198" s="23">
        <v>0</v>
      </c>
      <c r="K198" s="42">
        <v>0</v>
      </c>
      <c r="L198" s="42">
        <v>0</v>
      </c>
      <c r="M198" s="42">
        <v>0</v>
      </c>
      <c r="N198" s="31"/>
      <c r="O198" s="52" t="s">
        <v>103</v>
      </c>
      <c r="P198" s="51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 spans="1:36">
      <c r="A199" s="11">
        <v>41109</v>
      </c>
      <c r="B199" s="31">
        <v>56</v>
      </c>
      <c r="C199" s="32">
        <v>6</v>
      </c>
      <c r="D199" s="32">
        <v>18</v>
      </c>
      <c r="E199" s="32">
        <v>2</v>
      </c>
      <c r="F199" s="32">
        <v>9</v>
      </c>
      <c r="G199" s="32">
        <v>2</v>
      </c>
      <c r="H199" s="25">
        <v>0</v>
      </c>
      <c r="I199" s="23">
        <v>0</v>
      </c>
      <c r="J199" s="23">
        <v>0</v>
      </c>
      <c r="K199" s="42">
        <v>0</v>
      </c>
      <c r="L199" s="42">
        <v>0</v>
      </c>
      <c r="M199" s="42">
        <v>0</v>
      </c>
      <c r="N199" s="31"/>
      <c r="O199" s="52" t="s">
        <v>124</v>
      </c>
      <c r="P199" s="51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</row>
    <row r="200" spans="1:36">
      <c r="A200" s="11">
        <v>41117</v>
      </c>
      <c r="B200" s="31">
        <v>47</v>
      </c>
      <c r="C200" s="32">
        <v>3</v>
      </c>
      <c r="D200" s="32">
        <v>37</v>
      </c>
      <c r="E200" s="32">
        <v>5</v>
      </c>
      <c r="F200" s="32">
        <v>28</v>
      </c>
      <c r="G200" s="32">
        <v>1</v>
      </c>
      <c r="H200" s="25">
        <v>0</v>
      </c>
      <c r="I200" s="23">
        <v>0</v>
      </c>
      <c r="J200" s="23">
        <v>0</v>
      </c>
      <c r="K200" s="42">
        <v>0</v>
      </c>
      <c r="L200" s="42">
        <v>0</v>
      </c>
      <c r="M200" s="42">
        <v>0</v>
      </c>
      <c r="N200" s="31"/>
      <c r="O200" s="54" t="s">
        <v>142</v>
      </c>
      <c r="P200" s="51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</row>
    <row r="201" spans="1:36">
      <c r="A201" s="11">
        <v>41124</v>
      </c>
      <c r="B201" s="31">
        <v>1168</v>
      </c>
      <c r="C201" s="32">
        <v>29</v>
      </c>
      <c r="D201" s="32">
        <v>698</v>
      </c>
      <c r="E201" s="32">
        <v>12</v>
      </c>
      <c r="F201" s="32">
        <v>528</v>
      </c>
      <c r="G201" s="32">
        <v>12</v>
      </c>
      <c r="H201" s="25">
        <v>0</v>
      </c>
      <c r="I201" s="23">
        <v>0</v>
      </c>
      <c r="J201" s="23">
        <v>0</v>
      </c>
      <c r="K201" s="42">
        <v>0</v>
      </c>
      <c r="L201" s="42">
        <v>0</v>
      </c>
      <c r="M201" s="42">
        <v>0</v>
      </c>
      <c r="N201" s="31"/>
      <c r="O201" s="54" t="s">
        <v>169</v>
      </c>
      <c r="P201" s="51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 spans="1:36">
      <c r="A202" s="11">
        <v>41130</v>
      </c>
      <c r="B202" s="31">
        <v>79</v>
      </c>
      <c r="C202" s="32">
        <v>5</v>
      </c>
      <c r="D202" s="32">
        <v>28</v>
      </c>
      <c r="E202" s="32">
        <v>4</v>
      </c>
      <c r="F202" s="32">
        <v>26</v>
      </c>
      <c r="G202" s="32">
        <v>3</v>
      </c>
      <c r="H202" s="25">
        <v>0</v>
      </c>
      <c r="I202" s="23">
        <v>0</v>
      </c>
      <c r="J202" s="23">
        <v>0</v>
      </c>
      <c r="K202" s="42">
        <v>0</v>
      </c>
      <c r="L202" s="42">
        <v>0</v>
      </c>
      <c r="M202" s="42">
        <v>0</v>
      </c>
      <c r="N202" s="31"/>
      <c r="O202" s="54" t="s">
        <v>198</v>
      </c>
      <c r="P202" s="51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</row>
    <row r="203" spans="1:36">
      <c r="A203" s="11">
        <v>41136</v>
      </c>
      <c r="B203" s="31">
        <v>287</v>
      </c>
      <c r="C203" s="32">
        <v>8</v>
      </c>
      <c r="D203" s="32">
        <v>237</v>
      </c>
      <c r="E203" s="32">
        <v>2</v>
      </c>
      <c r="F203" s="32">
        <v>184</v>
      </c>
      <c r="G203" s="32">
        <v>6</v>
      </c>
      <c r="H203" s="25">
        <v>0</v>
      </c>
      <c r="I203" s="23">
        <v>0</v>
      </c>
      <c r="J203" s="23">
        <v>0</v>
      </c>
      <c r="K203" s="42">
        <v>0</v>
      </c>
      <c r="L203" s="42">
        <v>0</v>
      </c>
      <c r="M203" s="42">
        <v>0</v>
      </c>
      <c r="N203" s="31"/>
      <c r="O203" s="52" t="s">
        <v>179</v>
      </c>
      <c r="P203" s="51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</row>
    <row r="204" spans="1:36">
      <c r="A204" s="11">
        <v>41145</v>
      </c>
      <c r="B204" s="31">
        <v>51</v>
      </c>
      <c r="C204" s="32">
        <v>9</v>
      </c>
      <c r="D204" s="32">
        <v>28</v>
      </c>
      <c r="E204" s="32">
        <v>3</v>
      </c>
      <c r="F204" s="32">
        <v>15</v>
      </c>
      <c r="G204" s="32">
        <v>0</v>
      </c>
      <c r="H204" s="25">
        <v>0</v>
      </c>
      <c r="I204" s="23">
        <v>0</v>
      </c>
      <c r="J204" s="23">
        <v>0</v>
      </c>
      <c r="K204" s="42">
        <v>0</v>
      </c>
      <c r="L204" s="42">
        <v>0</v>
      </c>
      <c r="M204" s="42">
        <v>0</v>
      </c>
      <c r="N204" s="31"/>
      <c r="O204" s="54" t="s">
        <v>226</v>
      </c>
      <c r="P204" s="51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 spans="1:36">
      <c r="A205" s="11">
        <v>41151</v>
      </c>
      <c r="B205" s="31">
        <v>101</v>
      </c>
      <c r="C205" s="32">
        <v>6</v>
      </c>
      <c r="D205" s="32">
        <v>48</v>
      </c>
      <c r="E205" s="32">
        <v>2</v>
      </c>
      <c r="F205" s="32">
        <v>60</v>
      </c>
      <c r="G205" s="32">
        <v>0</v>
      </c>
      <c r="H205" s="25">
        <v>0</v>
      </c>
      <c r="I205" s="23">
        <v>0</v>
      </c>
      <c r="J205" s="23">
        <v>0</v>
      </c>
      <c r="K205" s="42">
        <v>0</v>
      </c>
      <c r="L205" s="42">
        <v>0</v>
      </c>
      <c r="M205" s="42">
        <v>0</v>
      </c>
      <c r="N205" s="31"/>
      <c r="O205" s="54" t="s">
        <v>232</v>
      </c>
      <c r="P205" s="51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</row>
    <row r="206" spans="1:36">
      <c r="A206" s="11">
        <v>41157</v>
      </c>
      <c r="B206" s="31">
        <v>79</v>
      </c>
      <c r="C206" s="32">
        <v>4</v>
      </c>
      <c r="D206" s="32">
        <v>21</v>
      </c>
      <c r="E206" s="32">
        <v>4</v>
      </c>
      <c r="F206" s="32">
        <v>15</v>
      </c>
      <c r="G206" s="32">
        <v>4</v>
      </c>
      <c r="H206" s="25">
        <v>0</v>
      </c>
      <c r="I206" s="23">
        <v>0</v>
      </c>
      <c r="J206" s="23">
        <v>0</v>
      </c>
      <c r="K206" s="42">
        <v>0</v>
      </c>
      <c r="L206" s="42">
        <v>0</v>
      </c>
      <c r="M206" s="42">
        <v>0</v>
      </c>
      <c r="N206" s="31"/>
      <c r="O206" s="54" t="s">
        <v>240</v>
      </c>
      <c r="P206" s="51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</row>
    <row r="207" spans="1:36">
      <c r="A207" s="11">
        <v>41162</v>
      </c>
      <c r="B207" s="31">
        <v>9</v>
      </c>
      <c r="C207" s="32">
        <v>1</v>
      </c>
      <c r="D207" s="32">
        <v>6</v>
      </c>
      <c r="E207" s="32">
        <v>1</v>
      </c>
      <c r="F207" s="32">
        <v>3</v>
      </c>
      <c r="G207" s="32">
        <v>0</v>
      </c>
      <c r="H207" s="25">
        <v>0</v>
      </c>
      <c r="I207" s="23">
        <v>0</v>
      </c>
      <c r="J207" s="23">
        <v>0</v>
      </c>
      <c r="K207" s="42">
        <v>0</v>
      </c>
      <c r="L207" s="42">
        <v>0</v>
      </c>
      <c r="M207" s="42">
        <v>0</v>
      </c>
      <c r="N207" s="31"/>
      <c r="O207" s="54" t="s">
        <v>250</v>
      </c>
      <c r="P207" s="51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 spans="1:36">
      <c r="A208" s="14">
        <v>41173</v>
      </c>
      <c r="B208" s="31">
        <v>39</v>
      </c>
      <c r="C208" s="32">
        <v>2</v>
      </c>
      <c r="D208" s="32">
        <v>16</v>
      </c>
      <c r="E208" s="32">
        <v>0</v>
      </c>
      <c r="F208" s="32">
        <v>10</v>
      </c>
      <c r="G208" s="32">
        <v>1</v>
      </c>
      <c r="H208" s="25">
        <v>0</v>
      </c>
      <c r="I208" s="23">
        <v>0</v>
      </c>
      <c r="J208" s="23">
        <v>0</v>
      </c>
      <c r="K208" s="42">
        <v>0</v>
      </c>
      <c r="L208" s="42">
        <v>0</v>
      </c>
      <c r="M208" s="42">
        <v>0</v>
      </c>
      <c r="N208" s="31"/>
      <c r="O208" s="54" t="s">
        <v>283</v>
      </c>
      <c r="P208" s="51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</row>
    <row r="209" spans="1:36" ht="13.5" thickBot="1">
      <c r="A209" s="47">
        <v>41178</v>
      </c>
      <c r="B209" s="36">
        <v>312</v>
      </c>
      <c r="C209" s="37">
        <v>26</v>
      </c>
      <c r="D209" s="37">
        <v>202</v>
      </c>
      <c r="E209" s="37">
        <v>14</v>
      </c>
      <c r="F209" s="37">
        <v>143</v>
      </c>
      <c r="G209" s="37">
        <v>0</v>
      </c>
      <c r="H209" s="25">
        <v>0</v>
      </c>
      <c r="I209" s="23">
        <v>0</v>
      </c>
      <c r="J209" s="23">
        <v>0</v>
      </c>
      <c r="K209" s="42">
        <v>0</v>
      </c>
      <c r="L209" s="42">
        <v>0</v>
      </c>
      <c r="M209" s="42">
        <v>0</v>
      </c>
      <c r="N209" s="36"/>
      <c r="O209" s="52" t="s">
        <v>275</v>
      </c>
      <c r="P209" s="55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</row>
    <row r="210" spans="1:36">
      <c r="A210" s="11"/>
      <c r="B210" s="32">
        <f>COUNT(B171:G209,H184:M196)</f>
        <v>312</v>
      </c>
      <c r="C210" s="32">
        <f>B210/2</f>
        <v>156</v>
      </c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 spans="1:36">
      <c r="A211" s="1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4"/>
      <c r="O211" s="34"/>
      <c r="P211" s="34"/>
      <c r="Q211" s="34"/>
      <c r="R211" s="34"/>
      <c r="S211" s="34"/>
      <c r="T211" s="34"/>
      <c r="U211" s="54"/>
      <c r="V211" s="34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</row>
    <row r="212" spans="1:36">
      <c r="A212" s="116" t="s">
        <v>41</v>
      </c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</row>
    <row r="213" spans="1:36">
      <c r="A213" s="1" t="s">
        <v>80</v>
      </c>
      <c r="B213" s="103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E213" s="32"/>
      <c r="AF213" s="32"/>
      <c r="AG213" s="32"/>
      <c r="AH213" s="32"/>
      <c r="AI213" s="32"/>
      <c r="AJ213" s="32"/>
    </row>
    <row r="214" spans="1:36">
      <c r="A214" s="160" t="s">
        <v>0</v>
      </c>
      <c r="B214" s="161" t="s">
        <v>1</v>
      </c>
      <c r="C214" s="162" t="s">
        <v>2</v>
      </c>
      <c r="D214" s="162" t="s">
        <v>1</v>
      </c>
      <c r="E214" s="162" t="s">
        <v>2</v>
      </c>
      <c r="F214" s="162" t="s">
        <v>1</v>
      </c>
      <c r="G214" s="162" t="s">
        <v>2</v>
      </c>
      <c r="H214" s="161" t="s">
        <v>1</v>
      </c>
      <c r="I214" s="162" t="s">
        <v>2</v>
      </c>
      <c r="J214" s="162" t="s">
        <v>1</v>
      </c>
      <c r="K214" s="162" t="s">
        <v>2</v>
      </c>
      <c r="L214" s="162" t="s">
        <v>1</v>
      </c>
      <c r="M214" s="162" t="s">
        <v>2</v>
      </c>
      <c r="N214" s="161" t="s">
        <v>3</v>
      </c>
      <c r="O214" s="162" t="s">
        <v>4</v>
      </c>
      <c r="P214" s="162" t="s">
        <v>3</v>
      </c>
      <c r="Q214" s="162" t="s">
        <v>4</v>
      </c>
      <c r="R214" s="162" t="s">
        <v>3</v>
      </c>
      <c r="S214" s="162" t="s">
        <v>4</v>
      </c>
      <c r="T214" s="161" t="s">
        <v>9</v>
      </c>
      <c r="U214" s="162" t="s">
        <v>10</v>
      </c>
      <c r="V214" s="162" t="s">
        <v>9</v>
      </c>
      <c r="W214" s="162" t="s">
        <v>10</v>
      </c>
      <c r="X214" s="162" t="s">
        <v>9</v>
      </c>
      <c r="Y214" s="162" t="s">
        <v>10</v>
      </c>
      <c r="Z214" s="161" t="s">
        <v>1</v>
      </c>
      <c r="AA214" s="168" t="s">
        <v>2</v>
      </c>
      <c r="AB214" s="163" t="s">
        <v>6</v>
      </c>
      <c r="AC214" s="162" t="s">
        <v>7</v>
      </c>
      <c r="AD214" s="163" t="s">
        <v>8</v>
      </c>
      <c r="AE214" s="32"/>
      <c r="AF214" s="32"/>
      <c r="AG214" s="32"/>
      <c r="AH214" s="32"/>
      <c r="AI214" s="32"/>
      <c r="AJ214" s="32"/>
    </row>
    <row r="215" spans="1:36">
      <c r="A215" s="11">
        <v>41092</v>
      </c>
      <c r="B215" s="33">
        <v>620</v>
      </c>
      <c r="C215" s="114">
        <v>21</v>
      </c>
      <c r="D215" s="114">
        <v>336</v>
      </c>
      <c r="E215" s="114">
        <v>19</v>
      </c>
      <c r="F215" s="114">
        <v>406</v>
      </c>
      <c r="G215" s="41">
        <v>10</v>
      </c>
      <c r="H215" s="33">
        <v>292</v>
      </c>
      <c r="I215" s="114">
        <v>21</v>
      </c>
      <c r="J215" s="114">
        <v>91</v>
      </c>
      <c r="K215" s="114">
        <v>3</v>
      </c>
      <c r="L215" s="114">
        <v>121</v>
      </c>
      <c r="M215" s="41">
        <v>5</v>
      </c>
      <c r="N215" s="33">
        <v>16</v>
      </c>
      <c r="O215" s="114">
        <v>1</v>
      </c>
      <c r="P215" s="114">
        <v>11</v>
      </c>
      <c r="Q215" s="114">
        <v>1</v>
      </c>
      <c r="R215" s="114">
        <v>4</v>
      </c>
      <c r="S215" s="41">
        <v>0</v>
      </c>
      <c r="T215" s="33">
        <v>35</v>
      </c>
      <c r="U215" s="114">
        <v>2</v>
      </c>
      <c r="V215" s="114">
        <v>27</v>
      </c>
      <c r="W215" s="114">
        <v>1</v>
      </c>
      <c r="X215" s="114">
        <v>83</v>
      </c>
      <c r="Y215" s="41">
        <v>2</v>
      </c>
      <c r="Z215" s="33">
        <v>0</v>
      </c>
      <c r="AA215" s="41">
        <v>0</v>
      </c>
      <c r="AB215" s="34"/>
      <c r="AC215" s="115" t="s">
        <v>90</v>
      </c>
      <c r="AD215" s="39"/>
      <c r="AE215" s="32"/>
      <c r="AF215" s="32"/>
      <c r="AG215" s="32"/>
      <c r="AH215" s="32"/>
      <c r="AI215" s="32"/>
      <c r="AJ215" s="32"/>
    </row>
    <row r="216" spans="1:36">
      <c r="A216" s="11">
        <v>41096</v>
      </c>
      <c r="B216" s="15">
        <v>73</v>
      </c>
      <c r="C216" s="16">
        <v>5</v>
      </c>
      <c r="D216" s="16">
        <v>31</v>
      </c>
      <c r="E216" s="16">
        <v>1</v>
      </c>
      <c r="F216" s="16">
        <v>21</v>
      </c>
      <c r="G216" s="17">
        <v>1</v>
      </c>
      <c r="H216" s="15">
        <v>20</v>
      </c>
      <c r="I216" s="16">
        <v>2</v>
      </c>
      <c r="J216" s="16">
        <v>16</v>
      </c>
      <c r="K216" s="16">
        <v>2</v>
      </c>
      <c r="L216" s="16">
        <v>13</v>
      </c>
      <c r="M216" s="17">
        <v>3</v>
      </c>
      <c r="N216" s="15">
        <v>122</v>
      </c>
      <c r="O216" s="16">
        <v>12</v>
      </c>
      <c r="P216" s="16">
        <v>54</v>
      </c>
      <c r="Q216" s="16">
        <v>2</v>
      </c>
      <c r="R216" s="16">
        <v>14</v>
      </c>
      <c r="S216" s="17">
        <v>0</v>
      </c>
      <c r="T216" s="15">
        <v>19</v>
      </c>
      <c r="U216" s="16">
        <v>0</v>
      </c>
      <c r="V216" s="16">
        <v>14</v>
      </c>
      <c r="W216" s="16">
        <v>1</v>
      </c>
      <c r="X216" s="16">
        <v>10</v>
      </c>
      <c r="Y216" s="17">
        <v>0</v>
      </c>
      <c r="Z216" s="31">
        <v>0</v>
      </c>
      <c r="AA216" s="39">
        <v>0</v>
      </c>
      <c r="AB216" s="34"/>
      <c r="AC216" s="78" t="s">
        <v>88</v>
      </c>
      <c r="AD216" s="52"/>
      <c r="AE216" s="32"/>
      <c r="AF216" s="32"/>
      <c r="AG216" s="32"/>
      <c r="AH216" s="32"/>
      <c r="AI216" s="32"/>
      <c r="AJ216" s="32"/>
    </row>
    <row r="217" spans="1:36">
      <c r="A217" s="11">
        <v>41100</v>
      </c>
      <c r="B217" s="15">
        <v>75</v>
      </c>
      <c r="C217" s="16">
        <v>11</v>
      </c>
      <c r="D217" s="16">
        <v>64</v>
      </c>
      <c r="E217" s="16">
        <v>5</v>
      </c>
      <c r="F217" s="16">
        <v>33</v>
      </c>
      <c r="G217" s="17">
        <v>6</v>
      </c>
      <c r="H217" s="15">
        <v>38</v>
      </c>
      <c r="I217" s="16">
        <v>4</v>
      </c>
      <c r="J217" s="16">
        <v>55</v>
      </c>
      <c r="K217" s="16">
        <v>1</v>
      </c>
      <c r="L217" s="16">
        <v>153</v>
      </c>
      <c r="M217" s="17">
        <v>4</v>
      </c>
      <c r="N217" s="15">
        <v>9</v>
      </c>
      <c r="O217" s="16">
        <v>2</v>
      </c>
      <c r="P217" s="16">
        <v>72</v>
      </c>
      <c r="Q217" s="16">
        <v>2</v>
      </c>
      <c r="R217" s="16">
        <v>90</v>
      </c>
      <c r="S217" s="17">
        <v>2</v>
      </c>
      <c r="T217" s="15">
        <v>20</v>
      </c>
      <c r="U217" s="16">
        <v>3</v>
      </c>
      <c r="V217" s="16">
        <v>49</v>
      </c>
      <c r="W217" s="16">
        <v>0</v>
      </c>
      <c r="X217" s="16">
        <v>152</v>
      </c>
      <c r="Y217" s="17">
        <v>4</v>
      </c>
      <c r="Z217" s="31">
        <v>0</v>
      </c>
      <c r="AA217" s="39">
        <v>0</v>
      </c>
      <c r="AB217" s="34"/>
      <c r="AC217" s="78" t="s">
        <v>116</v>
      </c>
      <c r="AD217" s="52"/>
      <c r="AE217" s="32"/>
      <c r="AF217" s="32"/>
      <c r="AG217" s="32"/>
      <c r="AH217" s="32"/>
      <c r="AI217" s="32"/>
      <c r="AJ217" s="32"/>
    </row>
    <row r="218" spans="1:36">
      <c r="A218" s="11">
        <v>41101</v>
      </c>
      <c r="B218" s="25"/>
      <c r="C218" s="23"/>
      <c r="D218" s="23"/>
      <c r="E218" s="23"/>
      <c r="F218" s="23"/>
      <c r="G218" s="117"/>
      <c r="H218" s="25">
        <v>0</v>
      </c>
      <c r="I218" s="23">
        <v>0</v>
      </c>
      <c r="J218" s="23">
        <v>0</v>
      </c>
      <c r="K218" s="23">
        <v>0</v>
      </c>
      <c r="L218" s="23">
        <v>0</v>
      </c>
      <c r="M218" s="117">
        <v>0</v>
      </c>
      <c r="N218" s="25">
        <v>0</v>
      </c>
      <c r="O218" s="23">
        <v>0</v>
      </c>
      <c r="P218" s="23">
        <v>0</v>
      </c>
      <c r="Q218" s="23">
        <v>0</v>
      </c>
      <c r="R218" s="23">
        <v>0</v>
      </c>
      <c r="S218" s="117">
        <v>0</v>
      </c>
      <c r="T218" s="25">
        <v>0</v>
      </c>
      <c r="U218" s="23">
        <v>0</v>
      </c>
      <c r="V218" s="23">
        <v>0</v>
      </c>
      <c r="W218" s="23">
        <v>0</v>
      </c>
      <c r="X218" s="23">
        <v>0</v>
      </c>
      <c r="Y218" s="117">
        <v>0</v>
      </c>
      <c r="Z218" s="31">
        <v>0</v>
      </c>
      <c r="AA218" s="39">
        <v>0</v>
      </c>
      <c r="AB218" s="34"/>
      <c r="AC218" s="52" t="s">
        <v>104</v>
      </c>
      <c r="AD218" s="39"/>
      <c r="AE218" s="32"/>
      <c r="AF218" s="32"/>
      <c r="AG218" s="32"/>
      <c r="AH218" s="32"/>
      <c r="AI218" s="32"/>
      <c r="AJ218" s="32"/>
    </row>
    <row r="219" spans="1:36" ht="15">
      <c r="A219" s="11">
        <v>41102</v>
      </c>
      <c r="B219" s="81">
        <v>154</v>
      </c>
      <c r="C219" s="81">
        <v>6</v>
      </c>
      <c r="D219" s="81">
        <v>114</v>
      </c>
      <c r="E219" s="81">
        <v>5</v>
      </c>
      <c r="F219" s="81">
        <v>120</v>
      </c>
      <c r="G219" s="81">
        <v>2</v>
      </c>
      <c r="H219" s="81">
        <v>391</v>
      </c>
      <c r="I219" s="81">
        <v>10</v>
      </c>
      <c r="J219" s="81">
        <v>184</v>
      </c>
      <c r="K219" s="81">
        <v>6</v>
      </c>
      <c r="L219" s="81">
        <v>258</v>
      </c>
      <c r="M219" s="81">
        <v>8</v>
      </c>
      <c r="N219" s="81">
        <v>183</v>
      </c>
      <c r="O219" s="81">
        <v>6</v>
      </c>
      <c r="P219" s="81">
        <v>137</v>
      </c>
      <c r="Q219" s="81">
        <v>6</v>
      </c>
      <c r="R219" s="81">
        <v>186</v>
      </c>
      <c r="S219" s="81">
        <v>6</v>
      </c>
      <c r="T219" s="81">
        <v>483</v>
      </c>
      <c r="U219" s="81">
        <v>4</v>
      </c>
      <c r="V219" s="81">
        <v>447</v>
      </c>
      <c r="W219" s="81">
        <v>24</v>
      </c>
      <c r="X219" s="81">
        <v>359</v>
      </c>
      <c r="Y219" s="81">
        <v>27</v>
      </c>
      <c r="Z219" s="31">
        <v>0</v>
      </c>
      <c r="AA219" s="39">
        <v>0</v>
      </c>
      <c r="AB219" s="34"/>
      <c r="AC219" s="184" t="s">
        <v>299</v>
      </c>
      <c r="AD219" s="39" t="s">
        <v>297</v>
      </c>
      <c r="AE219" s="32"/>
      <c r="AF219" s="32"/>
      <c r="AG219" s="32"/>
      <c r="AH219" s="32"/>
      <c r="AI219" s="32"/>
      <c r="AJ219" s="32"/>
    </row>
    <row r="220" spans="1:36" ht="15">
      <c r="A220" s="11">
        <v>41102</v>
      </c>
      <c r="B220" s="81">
        <v>69</v>
      </c>
      <c r="C220" s="81">
        <v>1</v>
      </c>
      <c r="D220" s="81">
        <v>89</v>
      </c>
      <c r="E220" s="81">
        <v>7</v>
      </c>
      <c r="F220" s="81">
        <v>158</v>
      </c>
      <c r="G220" s="81">
        <v>10</v>
      </c>
      <c r="H220" s="81">
        <v>75</v>
      </c>
      <c r="I220" s="81">
        <v>4</v>
      </c>
      <c r="J220" s="81">
        <v>158</v>
      </c>
      <c r="K220" s="81">
        <v>8</v>
      </c>
      <c r="L220" s="81">
        <v>141</v>
      </c>
      <c r="M220" s="81">
        <v>10</v>
      </c>
      <c r="N220" s="81">
        <v>73</v>
      </c>
      <c r="O220" s="81">
        <v>7</v>
      </c>
      <c r="P220" s="81">
        <v>77</v>
      </c>
      <c r="Q220" s="81">
        <v>6</v>
      </c>
      <c r="R220" s="81">
        <v>193</v>
      </c>
      <c r="S220" s="81">
        <v>7</v>
      </c>
      <c r="T220" s="81">
        <v>112</v>
      </c>
      <c r="U220" s="81">
        <v>9</v>
      </c>
      <c r="V220" s="81">
        <v>165</v>
      </c>
      <c r="W220" s="81">
        <v>5</v>
      </c>
      <c r="X220" s="81">
        <v>265</v>
      </c>
      <c r="Y220" s="81">
        <v>9</v>
      </c>
      <c r="Z220" s="31">
        <v>0</v>
      </c>
      <c r="AA220" s="39">
        <v>0</v>
      </c>
      <c r="AB220" s="34"/>
      <c r="AC220" s="184" t="s">
        <v>299</v>
      </c>
      <c r="AD220" s="39" t="s">
        <v>298</v>
      </c>
      <c r="AE220" s="32"/>
      <c r="AF220" s="32"/>
      <c r="AG220" s="32"/>
      <c r="AH220" s="32"/>
      <c r="AI220" s="32"/>
      <c r="AJ220" s="32"/>
    </row>
    <row r="221" spans="1:36">
      <c r="A221" s="11">
        <v>41107</v>
      </c>
      <c r="B221" s="31">
        <v>17</v>
      </c>
      <c r="C221" s="34">
        <v>1</v>
      </c>
      <c r="D221" s="34">
        <v>16</v>
      </c>
      <c r="E221" s="34">
        <v>4</v>
      </c>
      <c r="F221" s="34">
        <v>10</v>
      </c>
      <c r="G221" s="39">
        <v>0</v>
      </c>
      <c r="H221" s="31">
        <v>9</v>
      </c>
      <c r="I221" s="34">
        <v>1</v>
      </c>
      <c r="J221" s="34">
        <v>163</v>
      </c>
      <c r="K221" s="34">
        <v>4</v>
      </c>
      <c r="L221" s="34">
        <v>64</v>
      </c>
      <c r="M221" s="39">
        <v>1</v>
      </c>
      <c r="N221" s="31">
        <v>97</v>
      </c>
      <c r="O221" s="34">
        <v>1</v>
      </c>
      <c r="P221" s="34">
        <v>89</v>
      </c>
      <c r="Q221" s="34">
        <v>2</v>
      </c>
      <c r="R221" s="34">
        <v>48</v>
      </c>
      <c r="S221" s="39">
        <v>0</v>
      </c>
      <c r="T221" s="31">
        <v>82</v>
      </c>
      <c r="U221" s="34">
        <v>2</v>
      </c>
      <c r="V221" s="34">
        <v>23</v>
      </c>
      <c r="W221" s="34">
        <v>0</v>
      </c>
      <c r="X221" s="34">
        <v>17</v>
      </c>
      <c r="Y221" s="39">
        <v>0</v>
      </c>
      <c r="Z221" s="31">
        <v>0</v>
      </c>
      <c r="AA221" s="39">
        <v>0</v>
      </c>
      <c r="AB221" s="34"/>
      <c r="AC221" s="52" t="s">
        <v>110</v>
      </c>
      <c r="AD221" s="39"/>
      <c r="AE221" s="32"/>
      <c r="AF221" s="32"/>
      <c r="AG221" s="32"/>
      <c r="AH221" s="32"/>
      <c r="AI221" s="32"/>
      <c r="AJ221" s="32"/>
    </row>
    <row r="222" spans="1:36">
      <c r="A222" s="11">
        <v>41110</v>
      </c>
      <c r="B222" s="15">
        <v>146</v>
      </c>
      <c r="C222" s="16">
        <v>2</v>
      </c>
      <c r="D222" s="16">
        <v>134</v>
      </c>
      <c r="E222" s="16">
        <v>6</v>
      </c>
      <c r="F222" s="16">
        <v>67</v>
      </c>
      <c r="G222" s="17">
        <v>5</v>
      </c>
      <c r="H222" s="15">
        <v>70</v>
      </c>
      <c r="I222" s="16">
        <v>4</v>
      </c>
      <c r="J222" s="16">
        <v>51</v>
      </c>
      <c r="K222" s="16">
        <v>5</v>
      </c>
      <c r="L222" s="16">
        <v>43</v>
      </c>
      <c r="M222" s="17">
        <v>0</v>
      </c>
      <c r="N222" s="15">
        <v>4</v>
      </c>
      <c r="O222" s="16">
        <v>0</v>
      </c>
      <c r="P222" s="16">
        <v>162</v>
      </c>
      <c r="Q222" s="16">
        <v>3</v>
      </c>
      <c r="R222" s="16">
        <v>62</v>
      </c>
      <c r="S222" s="17">
        <v>3</v>
      </c>
      <c r="T222" s="15">
        <v>30</v>
      </c>
      <c r="U222" s="16">
        <v>2</v>
      </c>
      <c r="V222" s="16">
        <v>20</v>
      </c>
      <c r="W222" s="16">
        <v>1</v>
      </c>
      <c r="X222" s="16">
        <v>13</v>
      </c>
      <c r="Y222" s="17">
        <v>1</v>
      </c>
      <c r="Z222" s="31">
        <v>0</v>
      </c>
      <c r="AA222" s="39">
        <v>0</v>
      </c>
      <c r="AB222" s="34"/>
      <c r="AC222" s="52" t="s">
        <v>127</v>
      </c>
      <c r="AD222" s="39"/>
      <c r="AE222" s="32"/>
      <c r="AF222" s="32"/>
      <c r="AG222" s="32"/>
      <c r="AH222" s="32"/>
      <c r="AI222" s="32"/>
      <c r="AJ222" s="32"/>
    </row>
    <row r="223" spans="1:36">
      <c r="A223" s="11">
        <v>41114</v>
      </c>
      <c r="B223" s="15">
        <v>31</v>
      </c>
      <c r="C223" s="16">
        <v>2</v>
      </c>
      <c r="D223" s="16">
        <v>17</v>
      </c>
      <c r="E223" s="16">
        <v>2</v>
      </c>
      <c r="F223" s="16">
        <v>13</v>
      </c>
      <c r="G223" s="17">
        <v>1</v>
      </c>
      <c r="H223" s="15">
        <v>12</v>
      </c>
      <c r="I223" s="16">
        <v>0</v>
      </c>
      <c r="J223" s="16">
        <v>53</v>
      </c>
      <c r="K223" s="16">
        <v>6</v>
      </c>
      <c r="L223" s="16">
        <v>54</v>
      </c>
      <c r="M223" s="17">
        <v>1</v>
      </c>
      <c r="N223" s="15">
        <v>203</v>
      </c>
      <c r="O223" s="16">
        <v>9</v>
      </c>
      <c r="P223" s="16">
        <v>54</v>
      </c>
      <c r="Q223" s="16">
        <v>3</v>
      </c>
      <c r="R223" s="16">
        <v>32</v>
      </c>
      <c r="S223" s="17">
        <v>0</v>
      </c>
      <c r="T223" s="15">
        <v>41</v>
      </c>
      <c r="U223" s="16">
        <v>2</v>
      </c>
      <c r="V223" s="16">
        <v>17</v>
      </c>
      <c r="W223" s="16">
        <v>1</v>
      </c>
      <c r="X223" s="16">
        <v>7</v>
      </c>
      <c r="Y223" s="17">
        <v>1</v>
      </c>
      <c r="Z223" s="31">
        <v>1</v>
      </c>
      <c r="AA223" s="39">
        <v>0</v>
      </c>
      <c r="AB223" s="34"/>
      <c r="AC223" s="52" t="s">
        <v>129</v>
      </c>
      <c r="AD223" s="39"/>
      <c r="AE223" s="32"/>
      <c r="AF223" s="32"/>
      <c r="AG223" s="32"/>
      <c r="AH223" s="32"/>
      <c r="AI223" s="32"/>
      <c r="AJ223" s="32"/>
    </row>
    <row r="224" spans="1:36">
      <c r="A224" s="11">
        <v>41116</v>
      </c>
      <c r="B224" s="15">
        <v>28</v>
      </c>
      <c r="C224" s="16">
        <v>4</v>
      </c>
      <c r="D224" s="16">
        <v>23</v>
      </c>
      <c r="E224" s="16">
        <v>0</v>
      </c>
      <c r="F224" s="16">
        <v>14</v>
      </c>
      <c r="G224" s="17">
        <v>0</v>
      </c>
      <c r="H224" s="15">
        <v>21</v>
      </c>
      <c r="I224" s="16">
        <v>1</v>
      </c>
      <c r="J224" s="16">
        <v>79</v>
      </c>
      <c r="K224" s="16">
        <v>1</v>
      </c>
      <c r="L224" s="16">
        <v>72</v>
      </c>
      <c r="M224" s="17">
        <v>2</v>
      </c>
      <c r="N224" s="15">
        <v>91</v>
      </c>
      <c r="O224" s="16">
        <v>1</v>
      </c>
      <c r="P224" s="16">
        <v>44</v>
      </c>
      <c r="Q224" s="16">
        <v>4</v>
      </c>
      <c r="R224" s="16">
        <v>19</v>
      </c>
      <c r="S224" s="17">
        <v>3</v>
      </c>
      <c r="T224" s="15">
        <v>32</v>
      </c>
      <c r="U224" s="16">
        <v>3</v>
      </c>
      <c r="V224" s="16">
        <v>17</v>
      </c>
      <c r="W224" s="16">
        <v>0</v>
      </c>
      <c r="X224" s="16">
        <v>8</v>
      </c>
      <c r="Y224" s="17">
        <v>0</v>
      </c>
      <c r="Z224" s="31">
        <v>0</v>
      </c>
      <c r="AA224" s="39">
        <v>0</v>
      </c>
      <c r="AB224" s="34"/>
      <c r="AC224" s="52" t="s">
        <v>139</v>
      </c>
      <c r="AD224" s="39"/>
      <c r="AE224" s="32"/>
      <c r="AF224" s="32"/>
      <c r="AG224" s="32"/>
      <c r="AH224" s="32"/>
      <c r="AI224" s="32"/>
      <c r="AJ224" s="32"/>
    </row>
    <row r="225" spans="1:36">
      <c r="A225" s="11">
        <v>41121</v>
      </c>
      <c r="B225" s="15">
        <v>83</v>
      </c>
      <c r="C225" s="16">
        <v>5</v>
      </c>
      <c r="D225" s="16">
        <v>51</v>
      </c>
      <c r="E225" s="16">
        <v>7</v>
      </c>
      <c r="F225" s="16">
        <v>46</v>
      </c>
      <c r="G225" s="17">
        <v>7</v>
      </c>
      <c r="H225" s="15">
        <v>147</v>
      </c>
      <c r="I225" s="16">
        <v>2</v>
      </c>
      <c r="J225" s="16">
        <v>91</v>
      </c>
      <c r="K225" s="16">
        <v>1</v>
      </c>
      <c r="L225" s="16">
        <v>57</v>
      </c>
      <c r="M225" s="17">
        <v>5</v>
      </c>
      <c r="N225" s="15">
        <v>68</v>
      </c>
      <c r="O225" s="16">
        <v>1</v>
      </c>
      <c r="P225" s="16">
        <v>56</v>
      </c>
      <c r="Q225" s="16">
        <v>1</v>
      </c>
      <c r="R225" s="16">
        <v>19</v>
      </c>
      <c r="S225" s="17">
        <v>0</v>
      </c>
      <c r="T225" s="15">
        <v>56</v>
      </c>
      <c r="U225" s="16">
        <v>3</v>
      </c>
      <c r="V225" s="16">
        <v>29</v>
      </c>
      <c r="W225" s="16">
        <v>3</v>
      </c>
      <c r="X225" s="16">
        <v>14</v>
      </c>
      <c r="Y225" s="17">
        <v>0</v>
      </c>
      <c r="Z225" s="31">
        <v>0</v>
      </c>
      <c r="AA225" s="39">
        <v>0</v>
      </c>
      <c r="AB225" s="34"/>
      <c r="AC225" s="52" t="s">
        <v>150</v>
      </c>
      <c r="AD225" s="39"/>
      <c r="AE225" s="32"/>
      <c r="AF225" s="32"/>
      <c r="AG225" s="32"/>
      <c r="AH225" s="32"/>
      <c r="AI225" s="32"/>
      <c r="AJ225" s="32"/>
    </row>
    <row r="226" spans="1:36">
      <c r="A226" s="11">
        <v>41127</v>
      </c>
      <c r="B226" s="15">
        <v>339</v>
      </c>
      <c r="C226" s="16">
        <v>23</v>
      </c>
      <c r="D226" s="16">
        <v>268</v>
      </c>
      <c r="E226" s="16">
        <v>22</v>
      </c>
      <c r="F226" s="16">
        <v>185</v>
      </c>
      <c r="G226" s="17">
        <v>13</v>
      </c>
      <c r="H226" s="15">
        <v>194</v>
      </c>
      <c r="I226" s="16">
        <v>2</v>
      </c>
      <c r="J226" s="16">
        <v>49</v>
      </c>
      <c r="K226" s="16">
        <v>0</v>
      </c>
      <c r="L226" s="16">
        <v>29</v>
      </c>
      <c r="M226" s="17">
        <v>0</v>
      </c>
      <c r="N226" s="15">
        <v>102</v>
      </c>
      <c r="O226" s="16">
        <v>7</v>
      </c>
      <c r="P226" s="16">
        <v>38</v>
      </c>
      <c r="Q226" s="16">
        <v>5</v>
      </c>
      <c r="R226" s="16">
        <v>14</v>
      </c>
      <c r="S226" s="17">
        <v>1</v>
      </c>
      <c r="T226" s="15">
        <v>128</v>
      </c>
      <c r="U226" s="16">
        <v>17</v>
      </c>
      <c r="V226" s="16">
        <v>105</v>
      </c>
      <c r="W226" s="16">
        <v>6</v>
      </c>
      <c r="X226" s="16">
        <v>37</v>
      </c>
      <c r="Y226" s="17">
        <v>3</v>
      </c>
      <c r="Z226" s="31">
        <v>0</v>
      </c>
      <c r="AA226" s="39">
        <v>0</v>
      </c>
      <c r="AB226" s="34"/>
      <c r="AC226" s="52" t="s">
        <v>156</v>
      </c>
      <c r="AD226" s="39"/>
      <c r="AE226" s="32"/>
      <c r="AF226" s="32"/>
      <c r="AG226" s="32"/>
      <c r="AH226" s="32"/>
      <c r="AI226" s="32"/>
      <c r="AJ226" s="32"/>
    </row>
    <row r="227" spans="1:36">
      <c r="A227" s="11">
        <v>41129</v>
      </c>
      <c r="B227" s="15">
        <v>304</v>
      </c>
      <c r="C227" s="16">
        <v>19</v>
      </c>
      <c r="D227" s="16">
        <v>285</v>
      </c>
      <c r="E227" s="16">
        <v>23</v>
      </c>
      <c r="F227" s="16">
        <v>283</v>
      </c>
      <c r="G227" s="17">
        <v>14</v>
      </c>
      <c r="H227" s="15">
        <v>206</v>
      </c>
      <c r="I227" s="16">
        <v>8</v>
      </c>
      <c r="J227" s="16">
        <v>446</v>
      </c>
      <c r="K227" s="16">
        <v>33</v>
      </c>
      <c r="L227" s="16">
        <v>156</v>
      </c>
      <c r="M227" s="17">
        <v>16</v>
      </c>
      <c r="N227" s="15">
        <v>10</v>
      </c>
      <c r="O227" s="16">
        <v>0</v>
      </c>
      <c r="P227" s="16">
        <v>2</v>
      </c>
      <c r="Q227" s="16">
        <v>0</v>
      </c>
      <c r="R227" s="16">
        <v>52</v>
      </c>
      <c r="S227" s="17">
        <v>6</v>
      </c>
      <c r="T227" s="15">
        <v>90</v>
      </c>
      <c r="U227" s="16">
        <v>8</v>
      </c>
      <c r="V227" s="16">
        <v>50</v>
      </c>
      <c r="W227" s="16">
        <v>5</v>
      </c>
      <c r="X227" s="16">
        <v>40</v>
      </c>
      <c r="Y227" s="17">
        <v>4</v>
      </c>
      <c r="Z227" s="31">
        <v>2</v>
      </c>
      <c r="AA227" s="39">
        <v>2</v>
      </c>
      <c r="AB227" s="34"/>
      <c r="AC227" s="52" t="s">
        <v>145</v>
      </c>
      <c r="AD227" s="39"/>
      <c r="AE227" s="32"/>
      <c r="AF227" s="32"/>
      <c r="AG227" s="32"/>
      <c r="AH227" s="32"/>
      <c r="AI227" s="32"/>
      <c r="AJ227" s="32"/>
    </row>
    <row r="228" spans="1:36">
      <c r="A228" s="11">
        <v>41134</v>
      </c>
      <c r="B228" s="15">
        <v>93</v>
      </c>
      <c r="C228" s="16">
        <v>13</v>
      </c>
      <c r="D228" s="16">
        <v>55</v>
      </c>
      <c r="E228" s="16">
        <v>10</v>
      </c>
      <c r="F228" s="16">
        <v>39</v>
      </c>
      <c r="G228" s="17">
        <v>4</v>
      </c>
      <c r="H228" s="15">
        <v>39</v>
      </c>
      <c r="I228" s="16">
        <v>0</v>
      </c>
      <c r="J228" s="16">
        <v>28</v>
      </c>
      <c r="K228" s="16">
        <v>1</v>
      </c>
      <c r="L228" s="16">
        <v>171</v>
      </c>
      <c r="M228" s="17">
        <v>17</v>
      </c>
      <c r="N228" s="15">
        <v>86</v>
      </c>
      <c r="O228" s="16">
        <v>12</v>
      </c>
      <c r="P228" s="16">
        <v>39</v>
      </c>
      <c r="Q228" s="16">
        <v>4</v>
      </c>
      <c r="R228" s="16">
        <v>62</v>
      </c>
      <c r="S228" s="17">
        <v>10</v>
      </c>
      <c r="T228" s="15">
        <v>69</v>
      </c>
      <c r="U228" s="16">
        <v>6</v>
      </c>
      <c r="V228" s="16">
        <v>55</v>
      </c>
      <c r="W228" s="16">
        <v>2</v>
      </c>
      <c r="X228" s="16">
        <v>81</v>
      </c>
      <c r="Y228" s="17">
        <v>9</v>
      </c>
      <c r="Z228" s="31">
        <v>0</v>
      </c>
      <c r="AA228" s="39">
        <v>0</v>
      </c>
      <c r="AB228" s="34"/>
      <c r="AC228" s="60" t="s">
        <v>186</v>
      </c>
      <c r="AD228" s="39"/>
      <c r="AE228" s="32"/>
      <c r="AF228" s="32"/>
      <c r="AG228" s="32"/>
      <c r="AH228" s="32"/>
      <c r="AI228" s="32"/>
      <c r="AJ228" s="32"/>
    </row>
    <row r="229" spans="1:36">
      <c r="A229" s="11">
        <v>41138</v>
      </c>
      <c r="B229" s="15">
        <v>15</v>
      </c>
      <c r="C229" s="16">
        <v>0</v>
      </c>
      <c r="D229" s="16">
        <v>32</v>
      </c>
      <c r="E229" s="16">
        <v>6</v>
      </c>
      <c r="F229" s="16">
        <v>34</v>
      </c>
      <c r="G229" s="17">
        <v>6</v>
      </c>
      <c r="H229" s="15">
        <v>13</v>
      </c>
      <c r="I229" s="16">
        <v>3</v>
      </c>
      <c r="J229" s="16">
        <v>11</v>
      </c>
      <c r="K229" s="16">
        <v>0</v>
      </c>
      <c r="L229" s="16">
        <v>31</v>
      </c>
      <c r="M229" s="17">
        <v>4</v>
      </c>
      <c r="N229" s="15">
        <v>105</v>
      </c>
      <c r="O229" s="16">
        <v>17</v>
      </c>
      <c r="P229" s="16">
        <v>158</v>
      </c>
      <c r="Q229" s="16">
        <v>20</v>
      </c>
      <c r="R229" s="16">
        <v>192</v>
      </c>
      <c r="S229" s="17">
        <v>24</v>
      </c>
      <c r="T229" s="15">
        <v>34</v>
      </c>
      <c r="U229" s="16">
        <v>4</v>
      </c>
      <c r="V229" s="16">
        <v>42</v>
      </c>
      <c r="W229" s="16">
        <v>4</v>
      </c>
      <c r="X229" s="16">
        <v>39</v>
      </c>
      <c r="Y229" s="17">
        <v>1</v>
      </c>
      <c r="Z229" s="31">
        <v>0</v>
      </c>
      <c r="AA229" s="39">
        <v>0</v>
      </c>
      <c r="AB229" s="34"/>
      <c r="AC229" s="52" t="s">
        <v>183</v>
      </c>
      <c r="AD229" s="39"/>
      <c r="AE229" s="32"/>
      <c r="AF229" s="32"/>
      <c r="AG229" s="32"/>
      <c r="AH229" s="32"/>
      <c r="AI229" s="32"/>
      <c r="AJ229" s="32"/>
    </row>
    <row r="230" spans="1:36">
      <c r="A230" s="11">
        <v>41141</v>
      </c>
      <c r="B230" s="15">
        <v>51</v>
      </c>
      <c r="C230" s="16">
        <v>8</v>
      </c>
      <c r="D230" s="16">
        <v>58</v>
      </c>
      <c r="E230" s="16">
        <v>11</v>
      </c>
      <c r="F230" s="16">
        <v>49</v>
      </c>
      <c r="G230" s="17">
        <v>6</v>
      </c>
      <c r="H230" s="15">
        <v>24</v>
      </c>
      <c r="I230" s="16">
        <v>4</v>
      </c>
      <c r="J230" s="16">
        <v>23</v>
      </c>
      <c r="K230" s="16">
        <v>5</v>
      </c>
      <c r="L230" s="16">
        <v>65</v>
      </c>
      <c r="M230" s="17">
        <v>4</v>
      </c>
      <c r="N230" s="15">
        <v>30</v>
      </c>
      <c r="O230" s="16">
        <v>4</v>
      </c>
      <c r="P230" s="16">
        <v>5</v>
      </c>
      <c r="Q230" s="16">
        <v>0</v>
      </c>
      <c r="R230" s="16">
        <v>79</v>
      </c>
      <c r="S230" s="17">
        <v>18</v>
      </c>
      <c r="T230" s="15">
        <v>36</v>
      </c>
      <c r="U230" s="16">
        <v>3</v>
      </c>
      <c r="V230" s="16">
        <v>31</v>
      </c>
      <c r="W230" s="16">
        <v>0</v>
      </c>
      <c r="X230" s="16">
        <v>37</v>
      </c>
      <c r="Y230" s="17">
        <v>2</v>
      </c>
      <c r="Z230" s="31">
        <v>0</v>
      </c>
      <c r="AA230" s="39">
        <v>0</v>
      </c>
      <c r="AB230" s="34"/>
      <c r="AC230" s="52" t="s">
        <v>215</v>
      </c>
      <c r="AD230" s="39"/>
      <c r="AE230" s="32"/>
      <c r="AF230" s="32"/>
      <c r="AG230" s="32"/>
      <c r="AH230" s="32"/>
      <c r="AI230" s="32"/>
      <c r="AJ230" s="32"/>
    </row>
    <row r="231" spans="1:36">
      <c r="A231" s="11">
        <v>41143</v>
      </c>
      <c r="B231" s="15">
        <v>60</v>
      </c>
      <c r="C231" s="16">
        <v>3</v>
      </c>
      <c r="D231" s="16">
        <v>28</v>
      </c>
      <c r="E231" s="16">
        <v>3</v>
      </c>
      <c r="F231" s="16">
        <v>24</v>
      </c>
      <c r="G231" s="17">
        <v>1</v>
      </c>
      <c r="H231" s="15">
        <v>153</v>
      </c>
      <c r="I231" s="16">
        <v>4</v>
      </c>
      <c r="J231" s="16">
        <v>119</v>
      </c>
      <c r="K231" s="16">
        <v>4</v>
      </c>
      <c r="L231" s="16">
        <v>50</v>
      </c>
      <c r="M231" s="17">
        <v>1</v>
      </c>
      <c r="N231" s="15">
        <v>46</v>
      </c>
      <c r="O231" s="16">
        <v>1</v>
      </c>
      <c r="P231" s="16">
        <v>28</v>
      </c>
      <c r="Q231" s="16">
        <v>4</v>
      </c>
      <c r="R231" s="16">
        <v>22</v>
      </c>
      <c r="S231" s="17">
        <v>0</v>
      </c>
      <c r="T231" s="15">
        <v>36</v>
      </c>
      <c r="U231" s="16">
        <v>4</v>
      </c>
      <c r="V231" s="16">
        <v>9</v>
      </c>
      <c r="W231" s="16">
        <v>1</v>
      </c>
      <c r="X231" s="16">
        <v>5</v>
      </c>
      <c r="Y231" s="17">
        <v>0</v>
      </c>
      <c r="Z231" s="31">
        <v>0</v>
      </c>
      <c r="AA231" s="39">
        <v>0</v>
      </c>
      <c r="AB231" s="34"/>
      <c r="AC231" s="52" t="s">
        <v>188</v>
      </c>
      <c r="AD231" s="39"/>
      <c r="AE231" s="32"/>
      <c r="AF231" s="32"/>
      <c r="AG231" s="32"/>
      <c r="AH231" s="32"/>
      <c r="AI231" s="32"/>
      <c r="AJ231" s="32"/>
    </row>
    <row r="232" spans="1:36">
      <c r="A232" s="11">
        <v>41152</v>
      </c>
      <c r="B232" s="15">
        <v>27</v>
      </c>
      <c r="C232" s="16">
        <v>5</v>
      </c>
      <c r="D232" s="16">
        <v>21</v>
      </c>
      <c r="E232" s="16">
        <v>3</v>
      </c>
      <c r="F232" s="16">
        <v>19</v>
      </c>
      <c r="G232" s="17">
        <v>0</v>
      </c>
      <c r="H232" s="15">
        <v>96</v>
      </c>
      <c r="I232" s="16">
        <v>7</v>
      </c>
      <c r="J232" s="16">
        <v>46</v>
      </c>
      <c r="K232" s="16">
        <v>1</v>
      </c>
      <c r="L232" s="16">
        <v>45</v>
      </c>
      <c r="M232" s="17">
        <v>2</v>
      </c>
      <c r="N232" s="15">
        <v>18</v>
      </c>
      <c r="O232" s="16">
        <v>0</v>
      </c>
      <c r="P232" s="16">
        <v>34</v>
      </c>
      <c r="Q232" s="16">
        <v>6</v>
      </c>
      <c r="R232" s="16">
        <v>42</v>
      </c>
      <c r="S232" s="17">
        <v>2</v>
      </c>
      <c r="T232" s="15">
        <v>32</v>
      </c>
      <c r="U232" s="16">
        <v>2</v>
      </c>
      <c r="V232" s="16">
        <v>18</v>
      </c>
      <c r="W232" s="16">
        <v>2</v>
      </c>
      <c r="X232" s="16">
        <v>15</v>
      </c>
      <c r="Y232" s="17">
        <v>0</v>
      </c>
      <c r="Z232" s="31">
        <v>0</v>
      </c>
      <c r="AA232" s="39">
        <v>0</v>
      </c>
      <c r="AB232" s="34"/>
      <c r="AC232" s="52" t="s">
        <v>225</v>
      </c>
      <c r="AD232" s="39"/>
      <c r="AE232" s="32"/>
      <c r="AF232" s="32"/>
      <c r="AG232" s="32"/>
      <c r="AH232" s="32"/>
      <c r="AI232" s="32"/>
      <c r="AJ232" s="32"/>
    </row>
    <row r="233" spans="1:36">
      <c r="A233" s="11">
        <v>41156</v>
      </c>
      <c r="B233" s="15">
        <v>17</v>
      </c>
      <c r="C233" s="16">
        <v>0</v>
      </c>
      <c r="D233" s="16">
        <v>23</v>
      </c>
      <c r="E233" s="16">
        <v>1</v>
      </c>
      <c r="F233" s="16">
        <v>19</v>
      </c>
      <c r="G233" s="17">
        <v>0</v>
      </c>
      <c r="H233" s="15">
        <v>7</v>
      </c>
      <c r="I233" s="16">
        <v>1</v>
      </c>
      <c r="J233" s="16">
        <v>3</v>
      </c>
      <c r="K233" s="16">
        <v>1</v>
      </c>
      <c r="L233" s="16">
        <v>1</v>
      </c>
      <c r="M233" s="17">
        <v>0</v>
      </c>
      <c r="N233" s="15">
        <v>5</v>
      </c>
      <c r="O233" s="16">
        <v>1</v>
      </c>
      <c r="P233" s="16">
        <v>0</v>
      </c>
      <c r="Q233" s="16">
        <v>0</v>
      </c>
      <c r="R233" s="16">
        <v>1</v>
      </c>
      <c r="S233" s="17">
        <v>0</v>
      </c>
      <c r="T233" s="15">
        <v>14</v>
      </c>
      <c r="U233" s="16">
        <v>3</v>
      </c>
      <c r="V233" s="16">
        <v>5</v>
      </c>
      <c r="W233" s="16">
        <v>1</v>
      </c>
      <c r="X233" s="16">
        <v>2</v>
      </c>
      <c r="Y233" s="17">
        <v>0</v>
      </c>
      <c r="Z233" s="31">
        <v>1</v>
      </c>
      <c r="AA233" s="39">
        <v>0</v>
      </c>
      <c r="AB233" s="34"/>
      <c r="AC233" s="52" t="s">
        <v>219</v>
      </c>
      <c r="AD233" s="39"/>
      <c r="AE233" s="32"/>
      <c r="AF233" s="32"/>
      <c r="AG233" s="32"/>
      <c r="AH233" s="32"/>
      <c r="AI233" s="32"/>
      <c r="AJ233" s="32"/>
    </row>
    <row r="234" spans="1:36">
      <c r="A234" s="11">
        <v>41159</v>
      </c>
      <c r="B234" s="15">
        <v>141</v>
      </c>
      <c r="C234" s="16">
        <v>20</v>
      </c>
      <c r="D234" s="16">
        <v>94</v>
      </c>
      <c r="E234" s="16">
        <v>19</v>
      </c>
      <c r="F234" s="16">
        <v>48</v>
      </c>
      <c r="G234" s="17">
        <v>10</v>
      </c>
      <c r="H234" s="15">
        <v>42</v>
      </c>
      <c r="I234" s="16">
        <v>1</v>
      </c>
      <c r="J234" s="16">
        <v>47</v>
      </c>
      <c r="K234" s="16">
        <v>1</v>
      </c>
      <c r="L234" s="16">
        <v>82</v>
      </c>
      <c r="M234" s="17">
        <v>3</v>
      </c>
      <c r="N234" s="15">
        <v>48</v>
      </c>
      <c r="O234" s="16">
        <v>1</v>
      </c>
      <c r="P234" s="16">
        <v>27</v>
      </c>
      <c r="Q234" s="16">
        <v>1</v>
      </c>
      <c r="R234" s="16">
        <v>34</v>
      </c>
      <c r="S234" s="17">
        <v>4</v>
      </c>
      <c r="T234" s="15">
        <v>222</v>
      </c>
      <c r="U234" s="16">
        <v>7</v>
      </c>
      <c r="V234" s="16">
        <v>113</v>
      </c>
      <c r="W234" s="16">
        <v>3</v>
      </c>
      <c r="X234" s="16">
        <v>53</v>
      </c>
      <c r="Y234" s="17">
        <v>4</v>
      </c>
      <c r="Z234" s="31">
        <v>0</v>
      </c>
      <c r="AA234" s="39">
        <v>0</v>
      </c>
      <c r="AB234" s="34"/>
      <c r="AC234" s="54" t="s">
        <v>252</v>
      </c>
      <c r="AD234" s="39"/>
      <c r="AE234" s="32"/>
      <c r="AF234" s="32"/>
      <c r="AG234" s="32"/>
      <c r="AH234" s="32"/>
      <c r="AI234" s="32"/>
      <c r="AJ234" s="32"/>
    </row>
    <row r="235" spans="1:36">
      <c r="A235" s="11">
        <v>41164</v>
      </c>
      <c r="B235" s="15">
        <v>120</v>
      </c>
      <c r="C235" s="16">
        <v>27</v>
      </c>
      <c r="D235" s="16">
        <v>83</v>
      </c>
      <c r="E235" s="16">
        <v>15</v>
      </c>
      <c r="F235" s="16">
        <v>66</v>
      </c>
      <c r="G235" s="17">
        <v>14</v>
      </c>
      <c r="H235" s="15">
        <v>211</v>
      </c>
      <c r="I235" s="16">
        <v>38</v>
      </c>
      <c r="J235" s="16">
        <v>48</v>
      </c>
      <c r="K235" s="16">
        <v>9</v>
      </c>
      <c r="L235" s="16">
        <v>66</v>
      </c>
      <c r="M235" s="17">
        <v>13</v>
      </c>
      <c r="N235" s="15">
        <v>47</v>
      </c>
      <c r="O235" s="16">
        <v>3</v>
      </c>
      <c r="P235" s="16">
        <v>58</v>
      </c>
      <c r="Q235" s="16">
        <v>8</v>
      </c>
      <c r="R235" s="16">
        <v>36</v>
      </c>
      <c r="S235" s="17">
        <v>5</v>
      </c>
      <c r="T235" s="15">
        <v>61</v>
      </c>
      <c r="U235" s="16">
        <v>12</v>
      </c>
      <c r="V235" s="16">
        <v>22</v>
      </c>
      <c r="W235" s="16">
        <v>4</v>
      </c>
      <c r="X235" s="16">
        <v>13</v>
      </c>
      <c r="Y235" s="17">
        <v>4</v>
      </c>
      <c r="Z235" s="31">
        <v>0</v>
      </c>
      <c r="AA235" s="39">
        <v>0</v>
      </c>
      <c r="AB235" s="34"/>
      <c r="AC235" s="54" t="s">
        <v>257</v>
      </c>
      <c r="AD235" s="39"/>
      <c r="AE235" s="32"/>
      <c r="AF235" s="32"/>
      <c r="AG235" s="32"/>
      <c r="AH235" s="32"/>
      <c r="AI235" s="32"/>
      <c r="AJ235" s="32"/>
    </row>
    <row r="236" spans="1:36">
      <c r="A236" s="11">
        <v>41166</v>
      </c>
      <c r="B236" s="15">
        <v>243</v>
      </c>
      <c r="C236" s="16">
        <v>47</v>
      </c>
      <c r="D236" s="16">
        <v>145</v>
      </c>
      <c r="E236" s="16">
        <v>14</v>
      </c>
      <c r="F236" s="16">
        <v>100</v>
      </c>
      <c r="G236" s="17">
        <v>11</v>
      </c>
      <c r="H236" s="15">
        <v>84</v>
      </c>
      <c r="I236" s="16">
        <v>2</v>
      </c>
      <c r="J236" s="16">
        <v>34</v>
      </c>
      <c r="K236" s="16">
        <v>1</v>
      </c>
      <c r="L236" s="16">
        <v>28</v>
      </c>
      <c r="M236" s="17">
        <v>4</v>
      </c>
      <c r="N236" s="15">
        <v>14</v>
      </c>
      <c r="O236" s="16">
        <v>4</v>
      </c>
      <c r="P236" s="16">
        <v>9</v>
      </c>
      <c r="Q236" s="16">
        <v>0</v>
      </c>
      <c r="R236" s="16">
        <v>3</v>
      </c>
      <c r="S236" s="17">
        <v>0</v>
      </c>
      <c r="T236" s="15">
        <v>53</v>
      </c>
      <c r="U236" s="16">
        <v>6</v>
      </c>
      <c r="V236" s="16">
        <v>11</v>
      </c>
      <c r="W236" s="16">
        <v>2</v>
      </c>
      <c r="X236" s="16">
        <v>7</v>
      </c>
      <c r="Y236" s="17">
        <v>0</v>
      </c>
      <c r="Z236" s="31">
        <v>0</v>
      </c>
      <c r="AA236" s="39">
        <v>0</v>
      </c>
      <c r="AB236" s="34"/>
      <c r="AC236" s="54" t="s">
        <v>268</v>
      </c>
      <c r="AD236" s="39"/>
      <c r="AE236" s="32"/>
      <c r="AF236" s="32"/>
      <c r="AG236" s="32"/>
      <c r="AH236" s="32"/>
      <c r="AI236" s="32"/>
      <c r="AJ236" s="32"/>
    </row>
    <row r="237" spans="1:36">
      <c r="A237" s="11">
        <v>41169</v>
      </c>
      <c r="B237" s="15">
        <v>721</v>
      </c>
      <c r="C237" s="16">
        <v>45</v>
      </c>
      <c r="D237" s="16">
        <v>212</v>
      </c>
      <c r="E237" s="16">
        <v>13</v>
      </c>
      <c r="F237" s="16">
        <v>91</v>
      </c>
      <c r="G237" s="17">
        <v>9</v>
      </c>
      <c r="H237" s="15">
        <v>292</v>
      </c>
      <c r="I237" s="16">
        <v>25</v>
      </c>
      <c r="J237" s="16">
        <v>278</v>
      </c>
      <c r="K237" s="16">
        <v>23</v>
      </c>
      <c r="L237" s="16">
        <v>371</v>
      </c>
      <c r="M237" s="17">
        <v>33</v>
      </c>
      <c r="N237" s="15">
        <v>415</v>
      </c>
      <c r="O237" s="16">
        <v>34</v>
      </c>
      <c r="P237" s="16">
        <v>182</v>
      </c>
      <c r="Q237" s="16">
        <v>11</v>
      </c>
      <c r="R237" s="16">
        <v>231</v>
      </c>
      <c r="S237" s="17">
        <v>15</v>
      </c>
      <c r="T237" s="15">
        <v>436</v>
      </c>
      <c r="U237" s="16">
        <v>34</v>
      </c>
      <c r="V237" s="16">
        <v>141</v>
      </c>
      <c r="W237" s="16">
        <v>11</v>
      </c>
      <c r="X237" s="16">
        <v>63</v>
      </c>
      <c r="Y237" s="17">
        <v>5</v>
      </c>
      <c r="Z237" s="31">
        <v>0</v>
      </c>
      <c r="AA237" s="39">
        <v>0</v>
      </c>
      <c r="AB237" s="34"/>
      <c r="AC237" s="54" t="s">
        <v>266</v>
      </c>
      <c r="AD237" s="39"/>
      <c r="AE237" s="32"/>
      <c r="AF237" s="32"/>
      <c r="AG237" s="32"/>
      <c r="AH237" s="32"/>
      <c r="AI237" s="32"/>
      <c r="AJ237" s="32"/>
    </row>
    <row r="238" spans="1:36">
      <c r="A238" s="11">
        <v>41170</v>
      </c>
      <c r="B238" s="15">
        <v>17</v>
      </c>
      <c r="C238" s="16">
        <v>1</v>
      </c>
      <c r="D238" s="16">
        <v>7</v>
      </c>
      <c r="E238" s="16">
        <v>0</v>
      </c>
      <c r="F238" s="16">
        <v>6</v>
      </c>
      <c r="G238" s="17">
        <v>0</v>
      </c>
      <c r="H238" s="15">
        <v>33</v>
      </c>
      <c r="I238" s="16">
        <v>0</v>
      </c>
      <c r="J238" s="16">
        <v>15</v>
      </c>
      <c r="K238" s="16">
        <v>2</v>
      </c>
      <c r="L238" s="16">
        <v>8</v>
      </c>
      <c r="M238" s="17">
        <v>2</v>
      </c>
      <c r="N238" s="15">
        <v>377</v>
      </c>
      <c r="O238" s="16">
        <v>8</v>
      </c>
      <c r="P238" s="16">
        <v>31</v>
      </c>
      <c r="Q238" s="16">
        <v>1</v>
      </c>
      <c r="R238" s="16">
        <v>24</v>
      </c>
      <c r="S238" s="17">
        <v>0</v>
      </c>
      <c r="T238" s="15">
        <v>14</v>
      </c>
      <c r="U238" s="16">
        <v>2</v>
      </c>
      <c r="V238" s="16">
        <v>9</v>
      </c>
      <c r="W238" s="16">
        <v>0</v>
      </c>
      <c r="X238" s="16">
        <v>12</v>
      </c>
      <c r="Y238" s="17">
        <v>0</v>
      </c>
      <c r="Z238" s="31">
        <v>0</v>
      </c>
      <c r="AA238" s="39">
        <v>0</v>
      </c>
      <c r="AB238" s="34"/>
      <c r="AC238" s="54" t="s">
        <v>301</v>
      </c>
      <c r="AD238" s="39"/>
      <c r="AE238" s="32"/>
      <c r="AF238" s="32"/>
      <c r="AG238" s="32"/>
      <c r="AH238" s="32"/>
      <c r="AI238" s="32"/>
      <c r="AJ238" s="32"/>
    </row>
    <row r="239" spans="1:36">
      <c r="A239" s="11">
        <v>41176</v>
      </c>
      <c r="B239" s="15">
        <v>23</v>
      </c>
      <c r="C239" s="16">
        <v>4</v>
      </c>
      <c r="D239" s="16">
        <v>13</v>
      </c>
      <c r="E239" s="16">
        <v>0</v>
      </c>
      <c r="F239" s="16">
        <v>25</v>
      </c>
      <c r="G239" s="17">
        <v>2</v>
      </c>
      <c r="H239" s="15">
        <v>509</v>
      </c>
      <c r="I239" s="16">
        <v>6</v>
      </c>
      <c r="J239" s="16">
        <v>112</v>
      </c>
      <c r="K239" s="16">
        <v>1</v>
      </c>
      <c r="L239" s="16">
        <v>102</v>
      </c>
      <c r="M239" s="17">
        <v>1</v>
      </c>
      <c r="N239" s="15">
        <v>120</v>
      </c>
      <c r="O239" s="16">
        <v>4</v>
      </c>
      <c r="P239" s="16">
        <v>48</v>
      </c>
      <c r="Q239" s="16">
        <v>1</v>
      </c>
      <c r="R239" s="16">
        <v>42</v>
      </c>
      <c r="S239" s="17">
        <v>0</v>
      </c>
      <c r="T239" s="15">
        <v>25</v>
      </c>
      <c r="U239" s="16">
        <v>1</v>
      </c>
      <c r="V239" s="16">
        <v>14</v>
      </c>
      <c r="W239" s="16">
        <v>0</v>
      </c>
      <c r="X239" s="16">
        <v>15</v>
      </c>
      <c r="Y239" s="17">
        <v>0</v>
      </c>
      <c r="Z239" s="95">
        <v>0</v>
      </c>
      <c r="AA239" s="96">
        <v>0</v>
      </c>
      <c r="AB239" s="34"/>
      <c r="AC239" s="52" t="s">
        <v>277</v>
      </c>
      <c r="AD239" s="39"/>
      <c r="AE239" s="32"/>
      <c r="AF239" s="32"/>
      <c r="AG239" s="32"/>
      <c r="AH239" s="32"/>
      <c r="AI239" s="32"/>
      <c r="AJ239" s="32"/>
    </row>
    <row r="240" spans="1:36" ht="13.5" thickBot="1">
      <c r="A240" s="12">
        <v>41177</v>
      </c>
      <c r="B240" s="18">
        <v>39</v>
      </c>
      <c r="C240" s="19">
        <v>2</v>
      </c>
      <c r="D240" s="19">
        <v>45</v>
      </c>
      <c r="E240" s="19">
        <v>0</v>
      </c>
      <c r="F240" s="19">
        <v>66</v>
      </c>
      <c r="G240" s="20">
        <v>7</v>
      </c>
      <c r="H240" s="18">
        <v>271</v>
      </c>
      <c r="I240" s="19">
        <v>6</v>
      </c>
      <c r="J240" s="19">
        <v>159</v>
      </c>
      <c r="K240" s="19">
        <v>0</v>
      </c>
      <c r="L240" s="19">
        <v>86</v>
      </c>
      <c r="M240" s="20">
        <v>2</v>
      </c>
      <c r="N240" s="18">
        <v>30</v>
      </c>
      <c r="O240" s="19">
        <v>4</v>
      </c>
      <c r="P240" s="19">
        <v>15</v>
      </c>
      <c r="Q240" s="19">
        <v>0</v>
      </c>
      <c r="R240" s="19">
        <v>18</v>
      </c>
      <c r="S240" s="20">
        <v>1</v>
      </c>
      <c r="T240" s="18">
        <v>64</v>
      </c>
      <c r="U240" s="19">
        <v>6</v>
      </c>
      <c r="V240" s="19">
        <v>41</v>
      </c>
      <c r="W240" s="19">
        <v>3</v>
      </c>
      <c r="X240" s="19">
        <v>56</v>
      </c>
      <c r="Y240" s="20">
        <v>2</v>
      </c>
      <c r="Z240" s="189">
        <v>0</v>
      </c>
      <c r="AA240" s="190">
        <v>0</v>
      </c>
      <c r="AB240" s="37"/>
      <c r="AC240" s="53" t="s">
        <v>274</v>
      </c>
      <c r="AD240" s="40"/>
      <c r="AE240" s="32"/>
      <c r="AF240" s="32"/>
      <c r="AG240" s="32"/>
      <c r="AH240" s="32"/>
      <c r="AI240" s="32"/>
      <c r="AJ240" s="32"/>
    </row>
    <row r="241" spans="1:36">
      <c r="A241" s="13"/>
      <c r="B241" s="34">
        <f>COUNT(B215:AA240)</f>
        <v>670</v>
      </c>
      <c r="C241" s="34">
        <f>B241/2</f>
        <v>335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54"/>
      <c r="AD241" s="34"/>
      <c r="AE241" s="32"/>
      <c r="AF241" s="32"/>
      <c r="AG241" s="32"/>
      <c r="AH241" s="32"/>
      <c r="AI241" s="32"/>
      <c r="AJ241" s="32"/>
    </row>
    <row r="242" spans="1:36">
      <c r="B242" s="32">
        <f>B241-18</f>
        <v>652</v>
      </c>
      <c r="C242" s="32">
        <f>B242/2</f>
        <v>326</v>
      </c>
      <c r="D242" s="32"/>
      <c r="E242" s="32"/>
      <c r="F242" s="32"/>
      <c r="G242" s="32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54"/>
      <c r="AD242" s="34"/>
      <c r="AE242" s="32"/>
      <c r="AF242" s="32"/>
      <c r="AG242" s="32"/>
      <c r="AH242" s="32"/>
      <c r="AI242" s="32"/>
      <c r="AJ242" s="32"/>
    </row>
    <row r="243" spans="1:36">
      <c r="A243" s="1" t="s">
        <v>81</v>
      </c>
      <c r="B243" s="103"/>
      <c r="C243" s="32"/>
      <c r="D243" s="32"/>
      <c r="E243" s="32"/>
      <c r="F243" s="32"/>
      <c r="G243" s="32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54"/>
      <c r="AD243" s="34"/>
      <c r="AE243" s="32"/>
      <c r="AF243" s="32"/>
      <c r="AG243" s="32"/>
      <c r="AH243" s="32"/>
      <c r="AI243" s="32"/>
      <c r="AJ243" s="32"/>
    </row>
    <row r="244" spans="1:36">
      <c r="A244" s="160" t="s">
        <v>0</v>
      </c>
      <c r="B244" s="161" t="s">
        <v>1</v>
      </c>
      <c r="C244" s="162" t="s">
        <v>2</v>
      </c>
      <c r="D244" s="162" t="s">
        <v>1</v>
      </c>
      <c r="E244" s="162" t="s">
        <v>2</v>
      </c>
      <c r="F244" s="162" t="s">
        <v>1</v>
      </c>
      <c r="G244" s="162" t="s">
        <v>2</v>
      </c>
      <c r="H244" s="161" t="s">
        <v>1</v>
      </c>
      <c r="I244" s="162" t="s">
        <v>2</v>
      </c>
      <c r="J244" s="162" t="s">
        <v>1</v>
      </c>
      <c r="K244" s="162" t="s">
        <v>2</v>
      </c>
      <c r="L244" s="162" t="s">
        <v>1</v>
      </c>
      <c r="M244" s="162" t="s">
        <v>2</v>
      </c>
      <c r="N244" s="161" t="s">
        <v>3</v>
      </c>
      <c r="O244" s="162" t="s">
        <v>4</v>
      </c>
      <c r="P244" s="162" t="s">
        <v>3</v>
      </c>
      <c r="Q244" s="162" t="s">
        <v>4</v>
      </c>
      <c r="R244" s="162" t="s">
        <v>3</v>
      </c>
      <c r="S244" s="162" t="s">
        <v>4</v>
      </c>
      <c r="T244" s="161" t="s">
        <v>9</v>
      </c>
      <c r="U244" s="162" t="s">
        <v>10</v>
      </c>
      <c r="V244" s="162" t="s">
        <v>9</v>
      </c>
      <c r="W244" s="162" t="s">
        <v>10</v>
      </c>
      <c r="X244" s="162" t="s">
        <v>9</v>
      </c>
      <c r="Y244" s="162" t="s">
        <v>10</v>
      </c>
      <c r="Z244" s="161" t="s">
        <v>1</v>
      </c>
      <c r="AA244" s="168" t="s">
        <v>2</v>
      </c>
      <c r="AB244" s="163" t="s">
        <v>6</v>
      </c>
      <c r="AC244" s="162" t="s">
        <v>7</v>
      </c>
      <c r="AD244" s="163" t="s">
        <v>8</v>
      </c>
      <c r="AE244" s="32"/>
      <c r="AF244" s="32"/>
      <c r="AG244" s="32"/>
      <c r="AH244" s="32"/>
      <c r="AI244" s="32"/>
      <c r="AJ244" s="32"/>
    </row>
    <row r="245" spans="1:36">
      <c r="A245" s="11">
        <v>41092</v>
      </c>
      <c r="B245" s="31">
        <v>140</v>
      </c>
      <c r="C245" s="34">
        <v>18</v>
      </c>
      <c r="D245" s="34">
        <v>50</v>
      </c>
      <c r="E245" s="34">
        <v>3</v>
      </c>
      <c r="F245" s="34">
        <v>38</v>
      </c>
      <c r="G245" s="39">
        <v>6</v>
      </c>
      <c r="H245" s="31">
        <v>146</v>
      </c>
      <c r="I245" s="34">
        <v>25</v>
      </c>
      <c r="J245" s="34">
        <v>117</v>
      </c>
      <c r="K245" s="34">
        <v>15</v>
      </c>
      <c r="L245" s="34">
        <v>219</v>
      </c>
      <c r="M245" s="39">
        <v>22</v>
      </c>
      <c r="N245" s="31">
        <v>39</v>
      </c>
      <c r="O245" s="34">
        <v>10</v>
      </c>
      <c r="P245" s="34">
        <v>31</v>
      </c>
      <c r="Q245" s="34">
        <v>2</v>
      </c>
      <c r="R245" s="34">
        <v>17</v>
      </c>
      <c r="S245" s="39">
        <v>1</v>
      </c>
      <c r="T245" s="31">
        <v>25</v>
      </c>
      <c r="U245" s="34">
        <v>4</v>
      </c>
      <c r="V245" s="34">
        <v>62</v>
      </c>
      <c r="W245" s="34">
        <v>14</v>
      </c>
      <c r="X245" s="34">
        <v>62</v>
      </c>
      <c r="Y245" s="39">
        <v>9</v>
      </c>
      <c r="Z245" s="31">
        <v>0</v>
      </c>
      <c r="AA245" s="39">
        <v>0</v>
      </c>
      <c r="AB245" s="34"/>
      <c r="AC245" s="115" t="s">
        <v>90</v>
      </c>
      <c r="AD245" s="39"/>
      <c r="AE245" s="32"/>
      <c r="AF245" s="32"/>
      <c r="AG245" s="32"/>
      <c r="AH245" s="32"/>
      <c r="AI245" s="32"/>
      <c r="AJ245" s="32"/>
    </row>
    <row r="246" spans="1:36">
      <c r="A246" s="11">
        <v>41095</v>
      </c>
      <c r="B246" s="31">
        <v>48</v>
      </c>
      <c r="C246" s="34">
        <v>21</v>
      </c>
      <c r="D246" s="34">
        <v>36</v>
      </c>
      <c r="E246" s="34">
        <v>13</v>
      </c>
      <c r="F246" s="34">
        <v>12</v>
      </c>
      <c r="G246" s="39">
        <v>2</v>
      </c>
      <c r="H246" s="31">
        <v>16</v>
      </c>
      <c r="I246" s="34">
        <v>8</v>
      </c>
      <c r="J246" s="34">
        <v>9</v>
      </c>
      <c r="K246" s="34">
        <v>1</v>
      </c>
      <c r="L246" s="34">
        <v>9</v>
      </c>
      <c r="M246" s="39">
        <v>1</v>
      </c>
      <c r="N246" s="31">
        <v>209</v>
      </c>
      <c r="O246" s="34">
        <v>31</v>
      </c>
      <c r="P246" s="34">
        <v>117</v>
      </c>
      <c r="Q246" s="34">
        <v>17</v>
      </c>
      <c r="R246" s="34">
        <v>43</v>
      </c>
      <c r="S246" s="39">
        <v>5</v>
      </c>
      <c r="T246" s="31">
        <v>18</v>
      </c>
      <c r="U246" s="34">
        <v>0</v>
      </c>
      <c r="V246" s="34">
        <v>54</v>
      </c>
      <c r="W246" s="34">
        <v>3</v>
      </c>
      <c r="X246" s="34">
        <v>12</v>
      </c>
      <c r="Y246" s="39">
        <v>0</v>
      </c>
      <c r="Z246" s="31">
        <v>0</v>
      </c>
      <c r="AA246" s="39">
        <v>0</v>
      </c>
      <c r="AB246" s="34"/>
      <c r="AC246" s="52" t="s">
        <v>86</v>
      </c>
      <c r="AD246" s="39"/>
      <c r="AE246" s="32"/>
      <c r="AF246" s="32"/>
      <c r="AG246" s="32"/>
      <c r="AH246" s="32"/>
      <c r="AI246" s="32"/>
      <c r="AJ246" s="32"/>
    </row>
    <row r="247" spans="1:36">
      <c r="A247" s="11">
        <v>41099</v>
      </c>
      <c r="B247" s="31">
        <v>206</v>
      </c>
      <c r="C247" s="34">
        <v>11</v>
      </c>
      <c r="D247" s="34">
        <v>48</v>
      </c>
      <c r="E247" s="34">
        <v>1</v>
      </c>
      <c r="F247" s="34">
        <v>36</v>
      </c>
      <c r="G247" s="39">
        <v>0</v>
      </c>
      <c r="H247" s="31">
        <v>54</v>
      </c>
      <c r="I247" s="34">
        <v>4</v>
      </c>
      <c r="J247" s="34">
        <v>13</v>
      </c>
      <c r="K247" s="34">
        <v>1</v>
      </c>
      <c r="L247" s="34">
        <v>12</v>
      </c>
      <c r="M247" s="39">
        <v>2</v>
      </c>
      <c r="N247" s="31">
        <v>22</v>
      </c>
      <c r="O247" s="34">
        <v>2</v>
      </c>
      <c r="P247" s="34">
        <v>15</v>
      </c>
      <c r="Q247" s="34">
        <v>1</v>
      </c>
      <c r="R247" s="34">
        <v>11</v>
      </c>
      <c r="S247" s="39">
        <v>0</v>
      </c>
      <c r="T247" s="31">
        <v>11</v>
      </c>
      <c r="U247" s="34">
        <v>0</v>
      </c>
      <c r="V247" s="34">
        <v>15</v>
      </c>
      <c r="W247" s="34">
        <v>0</v>
      </c>
      <c r="X247" s="34">
        <v>26</v>
      </c>
      <c r="Y247" s="39">
        <v>0</v>
      </c>
      <c r="Z247" s="31">
        <v>2</v>
      </c>
      <c r="AA247" s="39">
        <v>1</v>
      </c>
      <c r="AB247" s="34"/>
      <c r="AC247" s="52" t="s">
        <v>93</v>
      </c>
      <c r="AD247" s="39"/>
      <c r="AE247" s="32"/>
      <c r="AF247" s="32"/>
      <c r="AG247" s="32"/>
      <c r="AH247" s="32"/>
      <c r="AI247" s="32"/>
      <c r="AJ247" s="32"/>
    </row>
    <row r="248" spans="1:36">
      <c r="A248" s="11">
        <v>41102</v>
      </c>
      <c r="B248" s="31">
        <v>26</v>
      </c>
      <c r="C248" s="34">
        <v>3</v>
      </c>
      <c r="D248" s="34">
        <v>9</v>
      </c>
      <c r="E248" s="34">
        <v>1</v>
      </c>
      <c r="F248" s="34">
        <v>7</v>
      </c>
      <c r="G248" s="39">
        <v>1</v>
      </c>
      <c r="H248" s="31">
        <v>68</v>
      </c>
      <c r="I248" s="34">
        <v>11</v>
      </c>
      <c r="J248" s="34">
        <v>81</v>
      </c>
      <c r="K248" s="34">
        <v>12</v>
      </c>
      <c r="L248" s="34">
        <v>116</v>
      </c>
      <c r="M248" s="39">
        <v>12</v>
      </c>
      <c r="N248" s="31">
        <v>136</v>
      </c>
      <c r="O248" s="34">
        <v>11</v>
      </c>
      <c r="P248" s="34">
        <v>66</v>
      </c>
      <c r="Q248" s="34">
        <v>6</v>
      </c>
      <c r="R248" s="34">
        <v>19</v>
      </c>
      <c r="S248" s="39">
        <v>1</v>
      </c>
      <c r="T248" s="31">
        <v>7</v>
      </c>
      <c r="U248" s="34">
        <v>1</v>
      </c>
      <c r="V248" s="34">
        <v>36</v>
      </c>
      <c r="W248" s="34">
        <v>8</v>
      </c>
      <c r="X248" s="34">
        <v>14</v>
      </c>
      <c r="Y248" s="39">
        <v>3</v>
      </c>
      <c r="Z248" s="31">
        <v>0</v>
      </c>
      <c r="AA248" s="39">
        <v>0</v>
      </c>
      <c r="AB248" s="34"/>
      <c r="AC248" s="52" t="s">
        <v>101</v>
      </c>
      <c r="AD248" s="39"/>
      <c r="AE248" s="32"/>
      <c r="AF248" s="32"/>
      <c r="AG248" s="32"/>
      <c r="AH248" s="32"/>
      <c r="AI248" s="32"/>
      <c r="AJ248" s="32"/>
    </row>
    <row r="249" spans="1:36">
      <c r="A249" s="11">
        <v>41108</v>
      </c>
      <c r="B249" s="15">
        <v>222</v>
      </c>
      <c r="C249" s="16">
        <v>41</v>
      </c>
      <c r="D249" s="16">
        <v>59</v>
      </c>
      <c r="E249" s="16">
        <v>11</v>
      </c>
      <c r="F249" s="16">
        <v>51</v>
      </c>
      <c r="G249" s="17">
        <v>16</v>
      </c>
      <c r="H249" s="15">
        <v>27</v>
      </c>
      <c r="I249" s="16">
        <v>4</v>
      </c>
      <c r="J249" s="16">
        <v>20</v>
      </c>
      <c r="K249" s="16">
        <v>4</v>
      </c>
      <c r="L249" s="16">
        <v>7</v>
      </c>
      <c r="M249" s="17">
        <v>1</v>
      </c>
      <c r="N249" s="15">
        <v>8</v>
      </c>
      <c r="O249" s="16">
        <v>1</v>
      </c>
      <c r="P249" s="16">
        <v>13</v>
      </c>
      <c r="Q249" s="16">
        <v>1</v>
      </c>
      <c r="R249" s="16">
        <v>27</v>
      </c>
      <c r="S249" s="17">
        <v>4</v>
      </c>
      <c r="T249" s="15">
        <v>48</v>
      </c>
      <c r="U249" s="16">
        <v>2</v>
      </c>
      <c r="V249" s="16">
        <v>37</v>
      </c>
      <c r="W249" s="16">
        <v>3</v>
      </c>
      <c r="X249" s="16">
        <v>39</v>
      </c>
      <c r="Y249" s="17">
        <v>6</v>
      </c>
      <c r="Z249" s="31">
        <v>8</v>
      </c>
      <c r="AA249" s="39">
        <v>2</v>
      </c>
      <c r="AB249" s="34"/>
      <c r="AC249" s="52" t="s">
        <v>135</v>
      </c>
      <c r="AD249" s="39"/>
      <c r="AE249" s="32"/>
      <c r="AF249" s="32"/>
      <c r="AG249" s="32"/>
      <c r="AH249" s="32"/>
      <c r="AI249" s="32"/>
      <c r="AJ249" s="32"/>
    </row>
    <row r="250" spans="1:36">
      <c r="A250" s="11">
        <v>41110</v>
      </c>
      <c r="B250" s="15">
        <v>34</v>
      </c>
      <c r="C250" s="16">
        <v>3</v>
      </c>
      <c r="D250" s="16">
        <v>15</v>
      </c>
      <c r="E250" s="16">
        <v>0</v>
      </c>
      <c r="F250" s="16">
        <v>38</v>
      </c>
      <c r="G250" s="17">
        <v>2</v>
      </c>
      <c r="H250" s="15">
        <v>87</v>
      </c>
      <c r="I250" s="16">
        <v>7</v>
      </c>
      <c r="J250" s="16">
        <v>112</v>
      </c>
      <c r="K250" s="16">
        <v>5</v>
      </c>
      <c r="L250" s="16">
        <v>69</v>
      </c>
      <c r="M250" s="17">
        <v>3</v>
      </c>
      <c r="N250" s="15">
        <v>37</v>
      </c>
      <c r="O250" s="16">
        <v>2</v>
      </c>
      <c r="P250" s="16">
        <v>39</v>
      </c>
      <c r="Q250" s="16">
        <v>6</v>
      </c>
      <c r="R250" s="16">
        <v>23</v>
      </c>
      <c r="S250" s="17">
        <v>0</v>
      </c>
      <c r="T250" s="15">
        <v>6</v>
      </c>
      <c r="U250" s="16">
        <v>0</v>
      </c>
      <c r="V250" s="16">
        <v>2</v>
      </c>
      <c r="W250" s="16">
        <v>0</v>
      </c>
      <c r="X250" s="16">
        <v>0</v>
      </c>
      <c r="Y250" s="17">
        <v>0</v>
      </c>
      <c r="Z250" s="31">
        <v>0</v>
      </c>
      <c r="AA250" s="39">
        <v>0</v>
      </c>
      <c r="AB250" s="34"/>
      <c r="AC250" s="52" t="s">
        <v>127</v>
      </c>
      <c r="AD250" s="39"/>
      <c r="AE250" s="32"/>
      <c r="AF250" s="32"/>
      <c r="AG250" s="32"/>
      <c r="AH250" s="32"/>
      <c r="AI250" s="32"/>
      <c r="AJ250" s="32"/>
    </row>
    <row r="251" spans="1:36">
      <c r="A251" s="11">
        <v>41115</v>
      </c>
      <c r="B251" s="15">
        <v>39</v>
      </c>
      <c r="C251" s="16">
        <v>12</v>
      </c>
      <c r="D251" s="16">
        <v>11</v>
      </c>
      <c r="E251" s="16">
        <v>3</v>
      </c>
      <c r="F251" s="16">
        <v>21</v>
      </c>
      <c r="G251" s="17">
        <v>0</v>
      </c>
      <c r="H251" s="15">
        <v>129</v>
      </c>
      <c r="I251" s="16">
        <v>12</v>
      </c>
      <c r="J251" s="16">
        <v>61</v>
      </c>
      <c r="K251" s="16">
        <v>4</v>
      </c>
      <c r="L251" s="16">
        <v>25</v>
      </c>
      <c r="M251" s="17">
        <v>0</v>
      </c>
      <c r="N251" s="15">
        <v>55</v>
      </c>
      <c r="O251" s="16">
        <v>3</v>
      </c>
      <c r="P251" s="16">
        <v>19</v>
      </c>
      <c r="Q251" s="16">
        <v>3</v>
      </c>
      <c r="R251" s="16">
        <v>126</v>
      </c>
      <c r="S251" s="17">
        <v>11</v>
      </c>
      <c r="T251" s="15">
        <v>44</v>
      </c>
      <c r="U251" s="16">
        <v>3</v>
      </c>
      <c r="V251" s="16">
        <v>57</v>
      </c>
      <c r="W251" s="16">
        <v>4</v>
      </c>
      <c r="X251" s="16">
        <v>24</v>
      </c>
      <c r="Y251" s="17">
        <v>3</v>
      </c>
      <c r="Z251" s="31">
        <v>0</v>
      </c>
      <c r="AA251" s="39">
        <v>0</v>
      </c>
      <c r="AB251" s="34"/>
      <c r="AC251" s="52" t="s">
        <v>131</v>
      </c>
      <c r="AD251" s="39"/>
      <c r="AE251" s="32"/>
      <c r="AF251" s="32"/>
      <c r="AG251" s="32"/>
      <c r="AH251" s="32"/>
      <c r="AI251" s="32"/>
      <c r="AJ251" s="32"/>
    </row>
    <row r="252" spans="1:36">
      <c r="A252" s="11">
        <v>41116</v>
      </c>
      <c r="B252" s="15">
        <v>164</v>
      </c>
      <c r="C252" s="16">
        <v>12</v>
      </c>
      <c r="D252" s="16">
        <v>26</v>
      </c>
      <c r="E252" s="16">
        <v>0</v>
      </c>
      <c r="F252" s="16">
        <v>19</v>
      </c>
      <c r="G252" s="17">
        <v>3</v>
      </c>
      <c r="H252" s="15">
        <v>58</v>
      </c>
      <c r="I252" s="16">
        <v>4</v>
      </c>
      <c r="J252" s="16">
        <v>67</v>
      </c>
      <c r="K252" s="16">
        <v>0</v>
      </c>
      <c r="L252" s="16">
        <v>23</v>
      </c>
      <c r="M252" s="17">
        <v>1</v>
      </c>
      <c r="N252" s="15">
        <v>54</v>
      </c>
      <c r="O252" s="16">
        <v>3</v>
      </c>
      <c r="P252" s="16">
        <v>28</v>
      </c>
      <c r="Q252" s="16">
        <v>2</v>
      </c>
      <c r="R252" s="16">
        <v>20</v>
      </c>
      <c r="S252" s="17">
        <v>1</v>
      </c>
      <c r="T252" s="15">
        <v>8</v>
      </c>
      <c r="U252" s="16">
        <v>0</v>
      </c>
      <c r="V252" s="16">
        <v>84</v>
      </c>
      <c r="W252" s="16">
        <v>1</v>
      </c>
      <c r="X252" s="16">
        <v>92</v>
      </c>
      <c r="Y252" s="17">
        <v>2</v>
      </c>
      <c r="Z252" s="31">
        <v>0</v>
      </c>
      <c r="AA252" s="39">
        <v>0</v>
      </c>
      <c r="AB252" s="34"/>
      <c r="AC252" s="52" t="s">
        <v>139</v>
      </c>
      <c r="AD252" s="39"/>
      <c r="AE252" s="32"/>
      <c r="AF252" s="32"/>
      <c r="AG252" s="32"/>
      <c r="AH252" s="32"/>
      <c r="AI252" s="32"/>
      <c r="AJ252" s="32"/>
    </row>
    <row r="253" spans="1:36">
      <c r="A253" s="11">
        <v>41121</v>
      </c>
      <c r="B253" s="15">
        <v>25</v>
      </c>
      <c r="C253" s="16">
        <v>3</v>
      </c>
      <c r="D253" s="16">
        <v>4</v>
      </c>
      <c r="E253" s="16">
        <v>0</v>
      </c>
      <c r="F253" s="16">
        <v>0</v>
      </c>
      <c r="G253" s="17">
        <v>0</v>
      </c>
      <c r="H253" s="15">
        <v>50</v>
      </c>
      <c r="I253" s="16">
        <v>4</v>
      </c>
      <c r="J253" s="16">
        <v>17</v>
      </c>
      <c r="K253" s="16">
        <v>1</v>
      </c>
      <c r="L253" s="16">
        <v>44</v>
      </c>
      <c r="M253" s="17">
        <v>5</v>
      </c>
      <c r="N253" s="15">
        <v>49</v>
      </c>
      <c r="O253" s="16">
        <v>3</v>
      </c>
      <c r="P253" s="16">
        <v>16</v>
      </c>
      <c r="Q253" s="16">
        <v>2</v>
      </c>
      <c r="R253" s="16">
        <v>17</v>
      </c>
      <c r="S253" s="17">
        <v>3</v>
      </c>
      <c r="T253" s="15">
        <v>17</v>
      </c>
      <c r="U253" s="16">
        <v>1</v>
      </c>
      <c r="V253" s="16">
        <v>12</v>
      </c>
      <c r="W253" s="16">
        <v>1</v>
      </c>
      <c r="X253" s="16">
        <v>26</v>
      </c>
      <c r="Y253" s="17">
        <v>2</v>
      </c>
      <c r="Z253" s="31">
        <v>0</v>
      </c>
      <c r="AA253" s="39">
        <v>0</v>
      </c>
      <c r="AB253" s="34"/>
      <c r="AC253" s="52" t="s">
        <v>150</v>
      </c>
      <c r="AD253" s="39"/>
      <c r="AE253" s="32"/>
      <c r="AF253" s="32"/>
      <c r="AG253" s="32"/>
      <c r="AH253" s="32"/>
      <c r="AI253" s="32"/>
      <c r="AJ253" s="32"/>
    </row>
    <row r="254" spans="1:36">
      <c r="A254" s="11">
        <v>41127</v>
      </c>
      <c r="B254" s="15">
        <v>262</v>
      </c>
      <c r="C254" s="16">
        <v>18</v>
      </c>
      <c r="D254" s="16">
        <v>196</v>
      </c>
      <c r="E254" s="16">
        <v>15</v>
      </c>
      <c r="F254" s="16">
        <v>491</v>
      </c>
      <c r="G254" s="17">
        <v>44</v>
      </c>
      <c r="H254" s="15">
        <v>118</v>
      </c>
      <c r="I254" s="16">
        <v>11</v>
      </c>
      <c r="J254" s="16">
        <v>104</v>
      </c>
      <c r="K254" s="16">
        <v>12</v>
      </c>
      <c r="L254" s="16">
        <v>259</v>
      </c>
      <c r="M254" s="17">
        <v>24</v>
      </c>
      <c r="N254" s="15">
        <v>349</v>
      </c>
      <c r="O254" s="16">
        <v>47</v>
      </c>
      <c r="P254" s="16">
        <v>99</v>
      </c>
      <c r="Q254" s="16">
        <v>7</v>
      </c>
      <c r="R254" s="16">
        <v>46</v>
      </c>
      <c r="S254" s="17">
        <v>4</v>
      </c>
      <c r="T254" s="15">
        <v>371</v>
      </c>
      <c r="U254" s="16">
        <v>34</v>
      </c>
      <c r="V254" s="16">
        <v>186</v>
      </c>
      <c r="W254" s="16">
        <v>19</v>
      </c>
      <c r="X254" s="16">
        <v>169</v>
      </c>
      <c r="Y254" s="17">
        <v>13</v>
      </c>
      <c r="Z254" s="31">
        <v>7</v>
      </c>
      <c r="AA254" s="39">
        <v>2</v>
      </c>
      <c r="AB254" s="34"/>
      <c r="AC254" s="52" t="s">
        <v>156</v>
      </c>
      <c r="AD254" s="39"/>
      <c r="AE254" s="32"/>
      <c r="AF254" s="32"/>
      <c r="AG254" s="32"/>
      <c r="AH254" s="32"/>
      <c r="AI254" s="32"/>
      <c r="AJ254" s="32"/>
    </row>
    <row r="255" spans="1:36">
      <c r="A255" s="11">
        <v>41128</v>
      </c>
      <c r="B255" s="15">
        <v>88</v>
      </c>
      <c r="C255" s="16">
        <v>45</v>
      </c>
      <c r="D255" s="16">
        <v>17</v>
      </c>
      <c r="E255" s="16">
        <v>4</v>
      </c>
      <c r="F255" s="16">
        <v>4</v>
      </c>
      <c r="G255" s="17">
        <v>0</v>
      </c>
      <c r="H255" s="15">
        <v>381</v>
      </c>
      <c r="I255" s="16">
        <v>26</v>
      </c>
      <c r="J255" s="16">
        <v>642</v>
      </c>
      <c r="K255" s="16">
        <v>35</v>
      </c>
      <c r="L255" s="16">
        <v>861</v>
      </c>
      <c r="M255" s="17">
        <v>41</v>
      </c>
      <c r="N255" s="15">
        <v>387</v>
      </c>
      <c r="O255" s="16">
        <v>16</v>
      </c>
      <c r="P255" s="16">
        <v>169</v>
      </c>
      <c r="Q255" s="16">
        <v>12</v>
      </c>
      <c r="R255" s="16">
        <v>145</v>
      </c>
      <c r="S255" s="17">
        <v>16</v>
      </c>
      <c r="T255" s="15">
        <v>175</v>
      </c>
      <c r="U255" s="16">
        <v>11</v>
      </c>
      <c r="V255" s="16">
        <v>112</v>
      </c>
      <c r="W255" s="16">
        <v>5</v>
      </c>
      <c r="X255" s="16">
        <v>22</v>
      </c>
      <c r="Y255" s="17">
        <v>0</v>
      </c>
      <c r="Z255" s="31">
        <v>0</v>
      </c>
      <c r="AA255" s="39">
        <v>0</v>
      </c>
      <c r="AB255" s="34"/>
      <c r="AC255" s="52" t="s">
        <v>148</v>
      </c>
      <c r="AD255" s="39"/>
      <c r="AE255" s="32"/>
      <c r="AF255" s="32"/>
      <c r="AG255" s="32"/>
      <c r="AH255" s="32"/>
      <c r="AI255" s="32"/>
      <c r="AJ255" s="32"/>
    </row>
    <row r="256" spans="1:36">
      <c r="A256" s="11">
        <v>41134</v>
      </c>
      <c r="B256" s="15">
        <v>42</v>
      </c>
      <c r="C256" s="16">
        <v>4</v>
      </c>
      <c r="D256" s="16">
        <v>27</v>
      </c>
      <c r="E256" s="16">
        <v>0</v>
      </c>
      <c r="F256" s="16">
        <v>13</v>
      </c>
      <c r="G256" s="17">
        <v>1</v>
      </c>
      <c r="H256" s="15">
        <v>172</v>
      </c>
      <c r="I256" s="16">
        <v>15</v>
      </c>
      <c r="J256" s="16">
        <v>70</v>
      </c>
      <c r="K256" s="16">
        <v>4</v>
      </c>
      <c r="L256" s="16">
        <v>538</v>
      </c>
      <c r="M256" s="17">
        <v>46</v>
      </c>
      <c r="N256" s="15">
        <v>47</v>
      </c>
      <c r="O256" s="16">
        <v>7</v>
      </c>
      <c r="P256" s="16">
        <v>34</v>
      </c>
      <c r="Q256" s="16">
        <v>0</v>
      </c>
      <c r="R256" s="16">
        <v>48</v>
      </c>
      <c r="S256" s="17">
        <v>6</v>
      </c>
      <c r="T256" s="15">
        <v>43</v>
      </c>
      <c r="U256" s="16">
        <v>4</v>
      </c>
      <c r="V256" s="16">
        <v>14</v>
      </c>
      <c r="W256" s="16">
        <v>1</v>
      </c>
      <c r="X256" s="16">
        <v>14</v>
      </c>
      <c r="Y256" s="17">
        <v>1</v>
      </c>
      <c r="Z256" s="31">
        <v>4</v>
      </c>
      <c r="AA256" s="39">
        <v>2</v>
      </c>
      <c r="AB256" s="34"/>
      <c r="AC256" s="60" t="s">
        <v>186</v>
      </c>
      <c r="AD256" s="39"/>
      <c r="AE256" s="32"/>
      <c r="AF256" s="32"/>
      <c r="AG256" s="32"/>
      <c r="AH256" s="32"/>
      <c r="AI256" s="32"/>
      <c r="AJ256" s="32"/>
    </row>
    <row r="257" spans="1:36">
      <c r="A257" s="11">
        <v>41135</v>
      </c>
      <c r="B257" s="15">
        <v>76</v>
      </c>
      <c r="C257" s="16">
        <v>18</v>
      </c>
      <c r="D257" s="16">
        <v>33</v>
      </c>
      <c r="E257" s="16">
        <v>7</v>
      </c>
      <c r="F257" s="16">
        <v>21</v>
      </c>
      <c r="G257" s="17">
        <v>2</v>
      </c>
      <c r="H257" s="15">
        <v>49</v>
      </c>
      <c r="I257" s="16">
        <v>3</v>
      </c>
      <c r="J257" s="16">
        <v>52</v>
      </c>
      <c r="K257" s="16">
        <v>3</v>
      </c>
      <c r="L257" s="16">
        <v>106</v>
      </c>
      <c r="M257" s="17">
        <v>8</v>
      </c>
      <c r="N257" s="15">
        <v>119</v>
      </c>
      <c r="O257" s="16">
        <v>4</v>
      </c>
      <c r="P257" s="16">
        <v>39</v>
      </c>
      <c r="Q257" s="16">
        <v>4</v>
      </c>
      <c r="R257" s="16">
        <v>5</v>
      </c>
      <c r="S257" s="17">
        <v>0</v>
      </c>
      <c r="T257" s="15">
        <v>26</v>
      </c>
      <c r="U257" s="16">
        <v>3</v>
      </c>
      <c r="V257" s="16">
        <v>52</v>
      </c>
      <c r="W257" s="16">
        <v>0</v>
      </c>
      <c r="X257" s="16">
        <v>39</v>
      </c>
      <c r="Y257" s="17">
        <v>5</v>
      </c>
      <c r="Z257" s="31">
        <v>0</v>
      </c>
      <c r="AA257" s="39">
        <v>0</v>
      </c>
      <c r="AB257" s="34"/>
      <c r="AC257" s="52" t="s">
        <v>230</v>
      </c>
      <c r="AD257" s="39"/>
      <c r="AE257" s="32"/>
      <c r="AF257" s="32"/>
      <c r="AG257" s="32"/>
      <c r="AH257" s="32"/>
      <c r="AI257" s="32"/>
      <c r="AJ257" s="32"/>
    </row>
    <row r="258" spans="1:36">
      <c r="A258" s="11">
        <v>41142</v>
      </c>
      <c r="B258" s="15">
        <v>20</v>
      </c>
      <c r="C258" s="16">
        <v>10</v>
      </c>
      <c r="D258" s="16">
        <v>5</v>
      </c>
      <c r="E258" s="16">
        <v>1</v>
      </c>
      <c r="F258" s="16">
        <v>3</v>
      </c>
      <c r="G258" s="17">
        <v>0</v>
      </c>
      <c r="H258" s="15">
        <v>241</v>
      </c>
      <c r="I258" s="16">
        <v>15</v>
      </c>
      <c r="J258" s="16">
        <v>76</v>
      </c>
      <c r="K258" s="16">
        <v>10</v>
      </c>
      <c r="L258" s="16">
        <v>105</v>
      </c>
      <c r="M258" s="17">
        <v>8</v>
      </c>
      <c r="N258" s="15">
        <v>245</v>
      </c>
      <c r="O258" s="16">
        <v>25</v>
      </c>
      <c r="P258" s="16">
        <v>294</v>
      </c>
      <c r="Q258" s="16">
        <v>35</v>
      </c>
      <c r="R258" s="16">
        <v>137</v>
      </c>
      <c r="S258" s="17">
        <v>15</v>
      </c>
      <c r="T258" s="15">
        <v>171</v>
      </c>
      <c r="U258" s="16">
        <v>15</v>
      </c>
      <c r="V258" s="16">
        <v>174</v>
      </c>
      <c r="W258" s="16">
        <v>10</v>
      </c>
      <c r="X258" s="16">
        <v>248</v>
      </c>
      <c r="Y258" s="17">
        <v>29</v>
      </c>
      <c r="Z258" s="31">
        <v>0</v>
      </c>
      <c r="AA258" s="39">
        <v>0</v>
      </c>
      <c r="AB258" s="34"/>
      <c r="AC258" s="52" t="s">
        <v>193</v>
      </c>
      <c r="AD258" s="39"/>
      <c r="AE258" s="32"/>
      <c r="AF258" s="32"/>
      <c r="AG258" s="32"/>
      <c r="AH258" s="32"/>
      <c r="AI258" s="32"/>
      <c r="AJ258" s="32"/>
    </row>
    <row r="259" spans="1:36">
      <c r="A259" s="11">
        <v>41143</v>
      </c>
      <c r="B259" s="15">
        <v>290</v>
      </c>
      <c r="C259" s="16">
        <v>49</v>
      </c>
      <c r="D259" s="16">
        <v>88</v>
      </c>
      <c r="E259" s="16">
        <v>20</v>
      </c>
      <c r="F259" s="16">
        <v>25</v>
      </c>
      <c r="G259" s="17">
        <v>3</v>
      </c>
      <c r="H259" s="15">
        <v>61</v>
      </c>
      <c r="I259" s="16">
        <v>2</v>
      </c>
      <c r="J259" s="16">
        <v>27</v>
      </c>
      <c r="K259" s="16">
        <v>3</v>
      </c>
      <c r="L259" s="16">
        <v>24</v>
      </c>
      <c r="M259" s="17">
        <v>2</v>
      </c>
      <c r="N259" s="15">
        <v>71</v>
      </c>
      <c r="O259" s="16">
        <v>5</v>
      </c>
      <c r="P259" s="16">
        <v>53</v>
      </c>
      <c r="Q259" s="16">
        <v>6</v>
      </c>
      <c r="R259" s="16">
        <v>28</v>
      </c>
      <c r="S259" s="17">
        <v>1</v>
      </c>
      <c r="T259" s="15">
        <v>10</v>
      </c>
      <c r="U259" s="16">
        <v>0</v>
      </c>
      <c r="V259" s="16">
        <v>8</v>
      </c>
      <c r="W259" s="16">
        <v>0</v>
      </c>
      <c r="X259" s="16">
        <v>7</v>
      </c>
      <c r="Y259" s="17">
        <v>1</v>
      </c>
      <c r="Z259" s="31">
        <v>0</v>
      </c>
      <c r="AA259" s="39">
        <v>0</v>
      </c>
      <c r="AB259" s="34"/>
      <c r="AC259" s="52" t="s">
        <v>188</v>
      </c>
      <c r="AD259" s="39"/>
      <c r="AE259" s="32"/>
      <c r="AF259" s="32"/>
      <c r="AG259" s="32"/>
      <c r="AH259" s="32"/>
      <c r="AI259" s="32"/>
      <c r="AJ259" s="32"/>
    </row>
    <row r="260" spans="1:36">
      <c r="A260" s="11">
        <v>41149</v>
      </c>
      <c r="B260" s="15">
        <v>71</v>
      </c>
      <c r="C260" s="16">
        <v>6</v>
      </c>
      <c r="D260" s="16">
        <v>39</v>
      </c>
      <c r="E260" s="16">
        <v>8</v>
      </c>
      <c r="F260" s="16">
        <v>12</v>
      </c>
      <c r="G260" s="17">
        <v>1</v>
      </c>
      <c r="H260" s="15">
        <v>124</v>
      </c>
      <c r="I260" s="16">
        <v>16</v>
      </c>
      <c r="J260" s="16">
        <v>64</v>
      </c>
      <c r="K260" s="16">
        <v>9</v>
      </c>
      <c r="L260" s="16">
        <v>38</v>
      </c>
      <c r="M260" s="17">
        <v>4</v>
      </c>
      <c r="N260" s="15">
        <v>222</v>
      </c>
      <c r="O260" s="16">
        <v>21</v>
      </c>
      <c r="P260" s="16">
        <v>297</v>
      </c>
      <c r="Q260" s="16">
        <v>31</v>
      </c>
      <c r="R260" s="16">
        <v>267</v>
      </c>
      <c r="S260" s="17">
        <v>27</v>
      </c>
      <c r="T260" s="15">
        <v>96</v>
      </c>
      <c r="U260" s="16">
        <v>5</v>
      </c>
      <c r="V260" s="16">
        <v>77</v>
      </c>
      <c r="W260" s="16">
        <v>6</v>
      </c>
      <c r="X260" s="16">
        <v>91</v>
      </c>
      <c r="Y260" s="17">
        <v>5</v>
      </c>
      <c r="Z260" s="31">
        <v>1</v>
      </c>
      <c r="AA260" s="39">
        <v>1</v>
      </c>
      <c r="AB260" s="34"/>
      <c r="AC260" s="52" t="s">
        <v>207</v>
      </c>
      <c r="AD260" s="39"/>
      <c r="AE260" s="32"/>
      <c r="AF260" s="32"/>
      <c r="AG260" s="32"/>
      <c r="AH260" s="32"/>
      <c r="AI260" s="32"/>
      <c r="AJ260" s="32"/>
    </row>
    <row r="261" spans="1:36">
      <c r="A261" s="11">
        <v>41150</v>
      </c>
      <c r="B261" s="15">
        <v>92</v>
      </c>
      <c r="C261" s="16">
        <v>13</v>
      </c>
      <c r="D261" s="16">
        <v>43</v>
      </c>
      <c r="E261" s="16">
        <v>7</v>
      </c>
      <c r="F261" s="16">
        <v>40</v>
      </c>
      <c r="G261" s="17">
        <v>8</v>
      </c>
      <c r="H261" s="15">
        <v>68</v>
      </c>
      <c r="I261" s="16">
        <v>4</v>
      </c>
      <c r="J261" s="16">
        <v>46</v>
      </c>
      <c r="K261" s="16">
        <v>4</v>
      </c>
      <c r="L261" s="16">
        <v>30</v>
      </c>
      <c r="M261" s="17">
        <v>2</v>
      </c>
      <c r="N261" s="15">
        <v>113</v>
      </c>
      <c r="O261" s="16">
        <v>8</v>
      </c>
      <c r="P261" s="16">
        <v>38</v>
      </c>
      <c r="Q261" s="16">
        <v>1</v>
      </c>
      <c r="R261" s="16">
        <v>26</v>
      </c>
      <c r="S261" s="17">
        <v>2</v>
      </c>
      <c r="T261" s="15">
        <v>0</v>
      </c>
      <c r="U261" s="16">
        <v>0</v>
      </c>
      <c r="V261" s="16">
        <v>14</v>
      </c>
      <c r="W261" s="16">
        <v>1</v>
      </c>
      <c r="X261" s="16">
        <v>10</v>
      </c>
      <c r="Y261" s="17">
        <v>0</v>
      </c>
      <c r="Z261" s="31">
        <v>0</v>
      </c>
      <c r="AA261" s="39">
        <v>0</v>
      </c>
      <c r="AB261" s="34"/>
      <c r="AC261" s="52" t="s">
        <v>245</v>
      </c>
      <c r="AD261" s="39"/>
      <c r="AE261" s="32"/>
      <c r="AF261" s="32"/>
      <c r="AG261" s="32"/>
      <c r="AH261" s="32"/>
      <c r="AI261" s="32"/>
      <c r="AJ261" s="32"/>
    </row>
    <row r="262" spans="1:36">
      <c r="A262" s="11">
        <v>41156</v>
      </c>
      <c r="B262" s="15">
        <v>133</v>
      </c>
      <c r="C262" s="16">
        <v>23</v>
      </c>
      <c r="D262" s="16">
        <v>44</v>
      </c>
      <c r="E262" s="16">
        <v>7</v>
      </c>
      <c r="F262" s="16">
        <v>18</v>
      </c>
      <c r="G262" s="17">
        <v>2</v>
      </c>
      <c r="H262" s="15">
        <v>25</v>
      </c>
      <c r="I262" s="16">
        <v>4</v>
      </c>
      <c r="J262" s="16">
        <v>26</v>
      </c>
      <c r="K262" s="16">
        <v>4</v>
      </c>
      <c r="L262" s="16">
        <v>1</v>
      </c>
      <c r="M262" s="17">
        <v>0</v>
      </c>
      <c r="N262" s="15">
        <v>106</v>
      </c>
      <c r="O262" s="16">
        <v>13</v>
      </c>
      <c r="P262" s="16">
        <v>158</v>
      </c>
      <c r="Q262" s="16">
        <v>7</v>
      </c>
      <c r="R262" s="16">
        <v>93</v>
      </c>
      <c r="S262" s="17">
        <v>5</v>
      </c>
      <c r="T262" s="15">
        <v>1</v>
      </c>
      <c r="U262" s="16">
        <v>0</v>
      </c>
      <c r="V262" s="16">
        <v>2</v>
      </c>
      <c r="W262" s="16">
        <v>0</v>
      </c>
      <c r="X262" s="16">
        <v>3</v>
      </c>
      <c r="Y262" s="17">
        <v>1</v>
      </c>
      <c r="Z262" s="31">
        <v>0</v>
      </c>
      <c r="AA262" s="39">
        <v>0</v>
      </c>
      <c r="AB262" s="34"/>
      <c r="AC262" s="52" t="s">
        <v>219</v>
      </c>
      <c r="AD262" s="39"/>
      <c r="AE262" s="32"/>
      <c r="AF262" s="32"/>
      <c r="AG262" s="32"/>
      <c r="AH262" s="32"/>
      <c r="AI262" s="32"/>
      <c r="AJ262" s="32"/>
    </row>
    <row r="263" spans="1:36">
      <c r="A263" s="11">
        <v>41159</v>
      </c>
      <c r="B263" s="15">
        <v>23</v>
      </c>
      <c r="C263" s="16">
        <v>7</v>
      </c>
      <c r="D263" s="16">
        <v>7</v>
      </c>
      <c r="E263" s="16">
        <v>3</v>
      </c>
      <c r="F263" s="16">
        <v>2</v>
      </c>
      <c r="G263" s="17">
        <v>0</v>
      </c>
      <c r="H263" s="15">
        <v>183</v>
      </c>
      <c r="I263" s="16">
        <v>37</v>
      </c>
      <c r="J263" s="16">
        <v>128</v>
      </c>
      <c r="K263" s="16">
        <v>30</v>
      </c>
      <c r="L263" s="16">
        <v>77</v>
      </c>
      <c r="M263" s="17">
        <v>19</v>
      </c>
      <c r="N263" s="15">
        <v>8</v>
      </c>
      <c r="O263" s="16">
        <v>3</v>
      </c>
      <c r="P263" s="16">
        <v>40</v>
      </c>
      <c r="Q263" s="16">
        <v>4</v>
      </c>
      <c r="R263" s="16">
        <v>59</v>
      </c>
      <c r="S263" s="17">
        <v>8</v>
      </c>
      <c r="T263" s="15">
        <v>60</v>
      </c>
      <c r="U263" s="16">
        <v>2</v>
      </c>
      <c r="V263" s="16">
        <v>25</v>
      </c>
      <c r="W263" s="16">
        <v>4</v>
      </c>
      <c r="X263" s="16">
        <v>14</v>
      </c>
      <c r="Y263" s="17">
        <v>1</v>
      </c>
      <c r="Z263" s="31">
        <v>0</v>
      </c>
      <c r="AA263" s="39">
        <v>0</v>
      </c>
      <c r="AB263" s="34"/>
      <c r="AC263" s="54" t="s">
        <v>252</v>
      </c>
      <c r="AD263" s="39"/>
      <c r="AE263" s="32"/>
      <c r="AF263" s="32"/>
      <c r="AG263" s="32"/>
      <c r="AH263" s="32"/>
      <c r="AI263" s="32"/>
      <c r="AJ263" s="32"/>
    </row>
    <row r="264" spans="1:36">
      <c r="A264" s="11">
        <v>41163</v>
      </c>
      <c r="B264" s="15">
        <v>64</v>
      </c>
      <c r="C264" s="16">
        <v>13</v>
      </c>
      <c r="D264" s="16">
        <v>30</v>
      </c>
      <c r="E264" s="16">
        <v>3</v>
      </c>
      <c r="F264" s="16">
        <v>13</v>
      </c>
      <c r="G264" s="17">
        <v>1</v>
      </c>
      <c r="H264" s="15">
        <v>45</v>
      </c>
      <c r="I264" s="16">
        <v>8</v>
      </c>
      <c r="J264" s="16">
        <v>114</v>
      </c>
      <c r="K264" s="16">
        <v>10</v>
      </c>
      <c r="L264" s="16">
        <v>419</v>
      </c>
      <c r="M264" s="17">
        <v>28</v>
      </c>
      <c r="N264" s="15">
        <v>143</v>
      </c>
      <c r="O264" s="16">
        <v>19</v>
      </c>
      <c r="P264" s="16">
        <v>114</v>
      </c>
      <c r="Q264" s="16">
        <v>11</v>
      </c>
      <c r="R264" s="16">
        <v>68</v>
      </c>
      <c r="S264" s="17">
        <v>8</v>
      </c>
      <c r="T264" s="15">
        <v>0</v>
      </c>
      <c r="U264" s="16">
        <v>0</v>
      </c>
      <c r="V264" s="16">
        <v>5</v>
      </c>
      <c r="W264" s="16">
        <v>0</v>
      </c>
      <c r="X264" s="16">
        <v>7</v>
      </c>
      <c r="Y264" s="17">
        <v>1</v>
      </c>
      <c r="Z264" s="31">
        <v>0</v>
      </c>
      <c r="AA264" s="39">
        <v>0</v>
      </c>
      <c r="AB264" s="34"/>
      <c r="AC264" s="54" t="s">
        <v>286</v>
      </c>
      <c r="AD264" s="39"/>
      <c r="AE264" s="32"/>
      <c r="AF264" s="32"/>
      <c r="AG264" s="32"/>
      <c r="AH264" s="32"/>
      <c r="AI264" s="32"/>
      <c r="AJ264" s="32"/>
    </row>
    <row r="265" spans="1:36">
      <c r="A265" s="11">
        <v>41164</v>
      </c>
      <c r="B265" s="15">
        <v>350</v>
      </c>
      <c r="C265" s="16">
        <v>40</v>
      </c>
      <c r="D265" s="16">
        <v>91</v>
      </c>
      <c r="E265" s="16">
        <v>7</v>
      </c>
      <c r="F265" s="16">
        <v>40</v>
      </c>
      <c r="G265" s="17">
        <v>2</v>
      </c>
      <c r="H265" s="15">
        <v>43</v>
      </c>
      <c r="I265" s="16">
        <v>3</v>
      </c>
      <c r="J265" s="16">
        <v>28</v>
      </c>
      <c r="K265" s="16">
        <v>4</v>
      </c>
      <c r="L265" s="16">
        <v>123</v>
      </c>
      <c r="M265" s="17">
        <v>27</v>
      </c>
      <c r="N265" s="15">
        <v>20</v>
      </c>
      <c r="O265" s="16">
        <v>1</v>
      </c>
      <c r="P265" s="16">
        <v>197</v>
      </c>
      <c r="Q265" s="16">
        <v>10</v>
      </c>
      <c r="R265" s="16">
        <v>133</v>
      </c>
      <c r="S265" s="17">
        <v>13</v>
      </c>
      <c r="T265" s="15">
        <v>47</v>
      </c>
      <c r="U265" s="16">
        <v>3</v>
      </c>
      <c r="V265" s="16">
        <v>17</v>
      </c>
      <c r="W265" s="16">
        <v>2</v>
      </c>
      <c r="X265" s="16">
        <v>7</v>
      </c>
      <c r="Y265" s="17">
        <v>1</v>
      </c>
      <c r="Z265" s="31">
        <v>0</v>
      </c>
      <c r="AA265" s="39">
        <v>0</v>
      </c>
      <c r="AB265" s="34"/>
      <c r="AC265" s="54" t="s">
        <v>257</v>
      </c>
      <c r="AD265" s="39"/>
      <c r="AE265" s="32"/>
      <c r="AF265" s="32"/>
      <c r="AG265" s="32"/>
      <c r="AH265" s="32"/>
      <c r="AI265" s="32"/>
      <c r="AJ265" s="32"/>
    </row>
    <row r="266" spans="1:36">
      <c r="A266" s="11">
        <v>41169</v>
      </c>
      <c r="B266" s="15">
        <v>487</v>
      </c>
      <c r="C266" s="16">
        <v>43</v>
      </c>
      <c r="D266" s="16">
        <v>409</v>
      </c>
      <c r="E266" s="16">
        <v>42</v>
      </c>
      <c r="F266" s="16">
        <v>241</v>
      </c>
      <c r="G266" s="17">
        <v>23</v>
      </c>
      <c r="H266" s="15">
        <v>224</v>
      </c>
      <c r="I266" s="16">
        <v>27</v>
      </c>
      <c r="J266" s="16">
        <v>194</v>
      </c>
      <c r="K266" s="16">
        <v>16</v>
      </c>
      <c r="L266" s="16">
        <v>146</v>
      </c>
      <c r="M266" s="17">
        <v>25</v>
      </c>
      <c r="N266" s="15">
        <v>300</v>
      </c>
      <c r="O266" s="16">
        <v>30</v>
      </c>
      <c r="P266" s="16">
        <v>135</v>
      </c>
      <c r="Q266" s="16">
        <v>11</v>
      </c>
      <c r="R266" s="16">
        <v>151</v>
      </c>
      <c r="S266" s="17">
        <v>9</v>
      </c>
      <c r="T266" s="15">
        <v>72</v>
      </c>
      <c r="U266" s="16">
        <v>3</v>
      </c>
      <c r="V266" s="16">
        <v>37</v>
      </c>
      <c r="W266" s="16">
        <v>2</v>
      </c>
      <c r="X266" s="16">
        <v>22</v>
      </c>
      <c r="Y266" s="17">
        <v>0</v>
      </c>
      <c r="Z266" s="95">
        <v>0</v>
      </c>
      <c r="AA266" s="96">
        <v>0</v>
      </c>
      <c r="AB266" s="34"/>
      <c r="AC266" s="52" t="s">
        <v>266</v>
      </c>
      <c r="AD266" s="39"/>
      <c r="AE266" s="32"/>
      <c r="AF266" s="32"/>
      <c r="AG266" s="32"/>
      <c r="AH266" s="32"/>
      <c r="AI266" s="32"/>
      <c r="AJ266" s="32"/>
    </row>
    <row r="267" spans="1:36">
      <c r="A267" s="11">
        <v>41171</v>
      </c>
      <c r="B267" s="15">
        <v>52</v>
      </c>
      <c r="C267" s="16">
        <v>4</v>
      </c>
      <c r="D267" s="16">
        <v>44</v>
      </c>
      <c r="E267" s="16">
        <v>6</v>
      </c>
      <c r="F267" s="16">
        <v>4</v>
      </c>
      <c r="G267" s="17">
        <v>0</v>
      </c>
      <c r="H267" s="15">
        <v>443</v>
      </c>
      <c r="I267" s="16">
        <v>21</v>
      </c>
      <c r="J267" s="16">
        <v>166</v>
      </c>
      <c r="K267" s="16">
        <v>17</v>
      </c>
      <c r="L267" s="16">
        <v>217</v>
      </c>
      <c r="M267" s="17">
        <v>20</v>
      </c>
      <c r="N267" s="15">
        <v>93</v>
      </c>
      <c r="O267" s="16">
        <v>6</v>
      </c>
      <c r="P267" s="16">
        <v>31</v>
      </c>
      <c r="Q267" s="16">
        <v>1</v>
      </c>
      <c r="R267" s="16">
        <v>31</v>
      </c>
      <c r="S267" s="17">
        <v>3</v>
      </c>
      <c r="T267" s="15">
        <v>9</v>
      </c>
      <c r="U267" s="16">
        <v>2</v>
      </c>
      <c r="V267" s="16">
        <v>1</v>
      </c>
      <c r="W267" s="16">
        <v>0</v>
      </c>
      <c r="X267" s="16">
        <v>3</v>
      </c>
      <c r="Y267" s="17">
        <v>0</v>
      </c>
      <c r="Z267" s="95">
        <v>0</v>
      </c>
      <c r="AA267" s="96">
        <v>0</v>
      </c>
      <c r="AB267" s="34"/>
      <c r="AC267" s="54" t="s">
        <v>263</v>
      </c>
      <c r="AD267" s="39"/>
      <c r="AE267" s="32"/>
      <c r="AF267" s="32"/>
      <c r="AG267" s="32"/>
      <c r="AH267" s="32"/>
      <c r="AI267" s="32"/>
      <c r="AJ267" s="32"/>
    </row>
    <row r="268" spans="1:36">
      <c r="A268" s="11">
        <v>41172</v>
      </c>
      <c r="B268" s="15">
        <v>40</v>
      </c>
      <c r="C268" s="16">
        <v>8</v>
      </c>
      <c r="D268" s="16">
        <v>25</v>
      </c>
      <c r="E268" s="16">
        <v>7</v>
      </c>
      <c r="F268" s="16">
        <v>8</v>
      </c>
      <c r="G268" s="17">
        <v>2</v>
      </c>
      <c r="H268" s="15">
        <v>79</v>
      </c>
      <c r="I268" s="16">
        <v>9</v>
      </c>
      <c r="J268" s="16">
        <v>83</v>
      </c>
      <c r="K268" s="16">
        <v>7</v>
      </c>
      <c r="L268" s="16">
        <v>49</v>
      </c>
      <c r="M268" s="17">
        <v>5</v>
      </c>
      <c r="N268" s="15">
        <v>31</v>
      </c>
      <c r="O268" s="16">
        <v>4</v>
      </c>
      <c r="P268" s="16">
        <v>12</v>
      </c>
      <c r="Q268" s="16">
        <v>1</v>
      </c>
      <c r="R268" s="16">
        <v>74</v>
      </c>
      <c r="S268" s="17">
        <v>4</v>
      </c>
      <c r="T268" s="15">
        <v>13</v>
      </c>
      <c r="U268" s="16">
        <v>0</v>
      </c>
      <c r="V268" s="16">
        <v>19</v>
      </c>
      <c r="W268" s="16">
        <v>0</v>
      </c>
      <c r="X268" s="16">
        <v>10</v>
      </c>
      <c r="Y268" s="17">
        <v>2</v>
      </c>
      <c r="Z268" s="95">
        <v>0</v>
      </c>
      <c r="AA268" s="96">
        <v>0</v>
      </c>
      <c r="AB268" s="34"/>
      <c r="AC268" s="54" t="s">
        <v>281</v>
      </c>
      <c r="AD268" s="39"/>
      <c r="AE268" s="32"/>
      <c r="AF268" s="32"/>
      <c r="AG268" s="32"/>
      <c r="AH268" s="32"/>
      <c r="AI268" s="32"/>
      <c r="AJ268" s="32"/>
    </row>
    <row r="269" spans="1:36">
      <c r="A269" s="11">
        <v>41176</v>
      </c>
      <c r="B269" s="15">
        <v>35</v>
      </c>
      <c r="C269" s="16">
        <v>5</v>
      </c>
      <c r="D269" s="16">
        <v>14</v>
      </c>
      <c r="E269" s="16">
        <v>0</v>
      </c>
      <c r="F269" s="16">
        <v>18</v>
      </c>
      <c r="G269" s="17">
        <v>0</v>
      </c>
      <c r="H269" s="15">
        <v>124</v>
      </c>
      <c r="I269" s="16">
        <v>8</v>
      </c>
      <c r="J269" s="16">
        <v>29</v>
      </c>
      <c r="K269" s="16">
        <v>2</v>
      </c>
      <c r="L269" s="16">
        <v>11</v>
      </c>
      <c r="M269" s="17">
        <v>0</v>
      </c>
      <c r="N269" s="15">
        <v>100</v>
      </c>
      <c r="O269" s="16">
        <v>16</v>
      </c>
      <c r="P269" s="16">
        <v>60</v>
      </c>
      <c r="Q269" s="16">
        <v>6</v>
      </c>
      <c r="R269" s="16">
        <v>37</v>
      </c>
      <c r="S269" s="17">
        <v>3</v>
      </c>
      <c r="T269" s="15">
        <v>1</v>
      </c>
      <c r="U269" s="16">
        <v>0</v>
      </c>
      <c r="V269" s="16">
        <v>0</v>
      </c>
      <c r="W269" s="16">
        <v>0</v>
      </c>
      <c r="X269" s="16">
        <v>4</v>
      </c>
      <c r="Y269" s="17">
        <v>0</v>
      </c>
      <c r="Z269" s="133">
        <v>0</v>
      </c>
      <c r="AA269" s="183">
        <v>0</v>
      </c>
      <c r="AB269" s="34"/>
      <c r="AC269" s="52" t="s">
        <v>277</v>
      </c>
      <c r="AD269" s="39"/>
      <c r="AE269" s="32"/>
      <c r="AF269" s="32"/>
      <c r="AG269" s="32"/>
      <c r="AH269" s="32"/>
      <c r="AI269" s="32"/>
      <c r="AJ269" s="32"/>
    </row>
    <row r="270" spans="1:36" ht="13.5" thickBot="1">
      <c r="A270" s="12">
        <v>41177</v>
      </c>
      <c r="B270" s="18">
        <v>1</v>
      </c>
      <c r="C270" s="19">
        <v>0</v>
      </c>
      <c r="D270" s="19">
        <v>9</v>
      </c>
      <c r="E270" s="19">
        <v>1</v>
      </c>
      <c r="F270" s="19">
        <v>10</v>
      </c>
      <c r="G270" s="20">
        <v>1</v>
      </c>
      <c r="H270" s="18">
        <v>142</v>
      </c>
      <c r="I270" s="19">
        <v>7</v>
      </c>
      <c r="J270" s="19">
        <v>54</v>
      </c>
      <c r="K270" s="19">
        <v>2</v>
      </c>
      <c r="L270" s="19">
        <v>20</v>
      </c>
      <c r="M270" s="20">
        <v>0</v>
      </c>
      <c r="N270" s="18">
        <v>18</v>
      </c>
      <c r="O270" s="19">
        <v>0</v>
      </c>
      <c r="P270" s="19">
        <v>2</v>
      </c>
      <c r="Q270" s="19">
        <v>0</v>
      </c>
      <c r="R270" s="19">
        <v>23</v>
      </c>
      <c r="S270" s="20">
        <v>2</v>
      </c>
      <c r="T270" s="18">
        <v>1</v>
      </c>
      <c r="U270" s="19">
        <v>0</v>
      </c>
      <c r="V270" s="19">
        <v>2</v>
      </c>
      <c r="W270" s="19">
        <v>0</v>
      </c>
      <c r="X270" s="19">
        <v>3</v>
      </c>
      <c r="Y270" s="20">
        <v>0</v>
      </c>
      <c r="Z270" s="187">
        <v>0</v>
      </c>
      <c r="AA270" s="188">
        <v>0</v>
      </c>
      <c r="AB270" s="37"/>
      <c r="AC270" s="53" t="s">
        <v>274</v>
      </c>
      <c r="AD270" s="40"/>
      <c r="AE270" s="32"/>
      <c r="AF270" s="32"/>
      <c r="AG270" s="32"/>
      <c r="AH270" s="32"/>
      <c r="AI270" s="32"/>
      <c r="AJ270" s="32"/>
    </row>
    <row r="271" spans="1:36">
      <c r="B271" s="32">
        <f>COUNT(B245:AA270)</f>
        <v>676</v>
      </c>
      <c r="C271" s="32">
        <f>B271/2</f>
        <v>338</v>
      </c>
      <c r="D271" s="32"/>
      <c r="E271" s="32"/>
      <c r="F271" s="32"/>
      <c r="G271" s="32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54"/>
      <c r="AD271" s="34"/>
      <c r="AE271" s="32"/>
      <c r="AF271" s="32"/>
      <c r="AG271" s="32"/>
      <c r="AH271" s="32"/>
      <c r="AI271" s="32"/>
      <c r="AJ271" s="32"/>
    </row>
    <row r="272" spans="1:36">
      <c r="B272" s="32"/>
      <c r="C272" s="32"/>
      <c r="D272" s="32"/>
      <c r="E272" s="32"/>
      <c r="F272" s="32"/>
      <c r="G272" s="32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54"/>
      <c r="AD272" s="34"/>
      <c r="AE272" s="32"/>
      <c r="AF272" s="32"/>
      <c r="AG272" s="32"/>
      <c r="AH272" s="32"/>
      <c r="AI272" s="32"/>
      <c r="AJ272" s="32"/>
    </row>
    <row r="273" spans="1:36">
      <c r="A273" s="1" t="s">
        <v>82</v>
      </c>
      <c r="B273" s="103"/>
      <c r="C273" s="32"/>
      <c r="D273" s="32"/>
      <c r="E273" s="32"/>
      <c r="F273" s="32"/>
      <c r="G273" s="32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54"/>
      <c r="AD273" s="34"/>
      <c r="AE273" s="32"/>
      <c r="AF273" s="32"/>
      <c r="AG273" s="32"/>
      <c r="AH273" s="32"/>
      <c r="AI273" s="32"/>
      <c r="AJ273" s="32"/>
    </row>
    <row r="274" spans="1:36">
      <c r="A274" s="160" t="s">
        <v>0</v>
      </c>
      <c r="B274" s="160" t="s">
        <v>1</v>
      </c>
      <c r="C274" s="160" t="s">
        <v>2</v>
      </c>
      <c r="D274" s="160" t="s">
        <v>1</v>
      </c>
      <c r="E274" s="160" t="s">
        <v>2</v>
      </c>
      <c r="F274" s="160" t="s">
        <v>1</v>
      </c>
      <c r="G274" s="160" t="s">
        <v>2</v>
      </c>
      <c r="H274" s="160" t="s">
        <v>1</v>
      </c>
      <c r="I274" s="160" t="s">
        <v>2</v>
      </c>
      <c r="J274" s="160" t="s">
        <v>1</v>
      </c>
      <c r="K274" s="160" t="s">
        <v>2</v>
      </c>
      <c r="L274" s="160" t="s">
        <v>1</v>
      </c>
      <c r="M274" s="160" t="s">
        <v>2</v>
      </c>
      <c r="N274" s="160" t="s">
        <v>3</v>
      </c>
      <c r="O274" s="160" t="s">
        <v>4</v>
      </c>
      <c r="P274" s="160" t="s">
        <v>3</v>
      </c>
      <c r="Q274" s="160" t="s">
        <v>4</v>
      </c>
      <c r="R274" s="160" t="s">
        <v>3</v>
      </c>
      <c r="S274" s="160" t="s">
        <v>4</v>
      </c>
      <c r="T274" s="160" t="s">
        <v>9</v>
      </c>
      <c r="U274" s="160" t="s">
        <v>10</v>
      </c>
      <c r="V274" s="160" t="s">
        <v>9</v>
      </c>
      <c r="W274" s="160" t="s">
        <v>10</v>
      </c>
      <c r="X274" s="160" t="s">
        <v>9</v>
      </c>
      <c r="Y274" s="160" t="s">
        <v>10</v>
      </c>
      <c r="Z274" s="160" t="s">
        <v>1</v>
      </c>
      <c r="AA274" s="160" t="s">
        <v>2</v>
      </c>
      <c r="AB274" s="160" t="s">
        <v>6</v>
      </c>
      <c r="AC274" s="160" t="s">
        <v>7</v>
      </c>
      <c r="AD274" s="160" t="s">
        <v>8</v>
      </c>
      <c r="AE274" s="32"/>
      <c r="AF274" s="32"/>
      <c r="AG274" s="32"/>
      <c r="AH274" s="32"/>
      <c r="AI274" s="32"/>
      <c r="AJ274" s="32"/>
    </row>
    <row r="275" spans="1:36">
      <c r="A275" s="11">
        <v>41092</v>
      </c>
      <c r="B275" s="33">
        <v>115</v>
      </c>
      <c r="C275" s="114">
        <v>18</v>
      </c>
      <c r="D275" s="114">
        <v>26</v>
      </c>
      <c r="E275" s="114">
        <v>5</v>
      </c>
      <c r="F275" s="114">
        <v>87</v>
      </c>
      <c r="G275" s="41">
        <v>8</v>
      </c>
      <c r="H275" s="33">
        <v>189</v>
      </c>
      <c r="I275" s="114">
        <v>22</v>
      </c>
      <c r="J275" s="114">
        <v>108</v>
      </c>
      <c r="K275" s="114">
        <v>7</v>
      </c>
      <c r="L275" s="114">
        <v>44</v>
      </c>
      <c r="M275" s="41">
        <v>4</v>
      </c>
      <c r="N275" s="33">
        <v>193</v>
      </c>
      <c r="O275" s="114">
        <v>22</v>
      </c>
      <c r="P275" s="114">
        <v>216</v>
      </c>
      <c r="Q275" s="114">
        <v>28</v>
      </c>
      <c r="R275" s="114">
        <v>183</v>
      </c>
      <c r="S275" s="41">
        <v>30</v>
      </c>
      <c r="T275" s="33">
        <v>88</v>
      </c>
      <c r="U275" s="114">
        <v>6</v>
      </c>
      <c r="V275" s="114">
        <v>133</v>
      </c>
      <c r="W275" s="114">
        <v>10</v>
      </c>
      <c r="X275" s="114">
        <v>204</v>
      </c>
      <c r="Y275" s="41">
        <v>40</v>
      </c>
      <c r="Z275" s="33">
        <v>0</v>
      </c>
      <c r="AA275" s="41">
        <v>0</v>
      </c>
      <c r="AB275" s="34"/>
      <c r="AC275" s="52" t="s">
        <v>90</v>
      </c>
      <c r="AD275" s="39"/>
      <c r="AE275" s="32"/>
      <c r="AF275" s="32"/>
      <c r="AG275" s="32"/>
      <c r="AH275" s="32"/>
      <c r="AI275" s="32"/>
      <c r="AJ275" s="32"/>
    </row>
    <row r="276" spans="1:36">
      <c r="A276" s="11">
        <v>41095</v>
      </c>
      <c r="B276" s="31">
        <v>67</v>
      </c>
      <c r="C276" s="34">
        <v>5</v>
      </c>
      <c r="D276" s="34">
        <v>52</v>
      </c>
      <c r="E276" s="34">
        <v>13</v>
      </c>
      <c r="F276" s="34">
        <v>16</v>
      </c>
      <c r="G276" s="39">
        <v>2</v>
      </c>
      <c r="H276" s="31">
        <v>5</v>
      </c>
      <c r="I276" s="34">
        <v>0</v>
      </c>
      <c r="J276" s="34">
        <v>9</v>
      </c>
      <c r="K276" s="34">
        <v>0</v>
      </c>
      <c r="L276" s="34">
        <v>24</v>
      </c>
      <c r="M276" s="39">
        <v>1</v>
      </c>
      <c r="N276" s="31">
        <v>118</v>
      </c>
      <c r="O276" s="34">
        <v>15</v>
      </c>
      <c r="P276" s="34">
        <v>49</v>
      </c>
      <c r="Q276" s="34">
        <v>3</v>
      </c>
      <c r="R276" s="34">
        <v>112</v>
      </c>
      <c r="S276" s="39">
        <v>14</v>
      </c>
      <c r="T276" s="31">
        <v>92</v>
      </c>
      <c r="U276" s="34">
        <v>15</v>
      </c>
      <c r="V276" s="34">
        <v>31</v>
      </c>
      <c r="W276" s="34">
        <v>2</v>
      </c>
      <c r="X276" s="34">
        <v>89</v>
      </c>
      <c r="Y276" s="39">
        <v>10</v>
      </c>
      <c r="Z276" s="31">
        <v>0</v>
      </c>
      <c r="AA276" s="39">
        <v>0</v>
      </c>
      <c r="AB276" s="34"/>
      <c r="AC276" s="52" t="s">
        <v>86</v>
      </c>
      <c r="AD276" s="39"/>
      <c r="AE276" s="32"/>
      <c r="AF276" s="32"/>
      <c r="AG276" s="32"/>
      <c r="AH276" s="32"/>
      <c r="AI276" s="32"/>
      <c r="AJ276" s="32"/>
    </row>
    <row r="277" spans="1:36">
      <c r="A277" s="11">
        <v>41099</v>
      </c>
      <c r="B277" s="31">
        <v>2</v>
      </c>
      <c r="C277" s="34">
        <v>0</v>
      </c>
      <c r="D277" s="34">
        <v>1</v>
      </c>
      <c r="E277" s="34">
        <v>0</v>
      </c>
      <c r="F277" s="34">
        <v>1</v>
      </c>
      <c r="G277" s="39">
        <v>0</v>
      </c>
      <c r="H277" s="31">
        <v>512</v>
      </c>
      <c r="I277" s="34">
        <v>46</v>
      </c>
      <c r="J277" s="34">
        <v>805</v>
      </c>
      <c r="K277" s="34">
        <v>64</v>
      </c>
      <c r="L277" s="34">
        <v>563</v>
      </c>
      <c r="M277" s="39">
        <v>59</v>
      </c>
      <c r="N277" s="31">
        <v>3937</v>
      </c>
      <c r="O277" s="34">
        <v>562</v>
      </c>
      <c r="P277" s="34">
        <v>2143</v>
      </c>
      <c r="Q277" s="34">
        <v>249</v>
      </c>
      <c r="R277" s="34">
        <v>3607</v>
      </c>
      <c r="S277" s="39">
        <v>516</v>
      </c>
      <c r="T277" s="31">
        <v>750</v>
      </c>
      <c r="U277" s="34">
        <v>101</v>
      </c>
      <c r="V277" s="34">
        <v>839</v>
      </c>
      <c r="W277" s="34">
        <v>123</v>
      </c>
      <c r="X277" s="34">
        <v>332</v>
      </c>
      <c r="Y277" s="39">
        <v>30</v>
      </c>
      <c r="Z277" s="31">
        <v>0</v>
      </c>
      <c r="AA277" s="39">
        <v>0</v>
      </c>
      <c r="AB277" s="34" t="s">
        <v>114</v>
      </c>
      <c r="AC277" s="52" t="s">
        <v>93</v>
      </c>
      <c r="AD277" s="39"/>
      <c r="AE277" s="32"/>
      <c r="AF277" s="32"/>
      <c r="AG277" s="32"/>
      <c r="AH277" s="32"/>
      <c r="AI277" s="32"/>
      <c r="AJ277" s="32"/>
    </row>
    <row r="278" spans="1:36">
      <c r="A278" s="11">
        <v>41102</v>
      </c>
      <c r="B278" s="31">
        <v>62</v>
      </c>
      <c r="C278" s="34">
        <v>10</v>
      </c>
      <c r="D278" s="34">
        <v>28</v>
      </c>
      <c r="E278" s="34">
        <v>3</v>
      </c>
      <c r="F278" s="34">
        <v>60</v>
      </c>
      <c r="G278" s="39">
        <v>13</v>
      </c>
      <c r="H278" s="31">
        <v>18</v>
      </c>
      <c r="I278" s="34">
        <v>4</v>
      </c>
      <c r="J278" s="34">
        <v>266</v>
      </c>
      <c r="K278" s="34">
        <v>17</v>
      </c>
      <c r="L278" s="34">
        <v>604</v>
      </c>
      <c r="M278" s="39">
        <v>14</v>
      </c>
      <c r="N278" s="31">
        <v>196</v>
      </c>
      <c r="O278" s="34">
        <v>31</v>
      </c>
      <c r="P278" s="34">
        <v>42</v>
      </c>
      <c r="Q278" s="34">
        <v>5</v>
      </c>
      <c r="R278" s="34">
        <v>20</v>
      </c>
      <c r="S278" s="39">
        <v>2</v>
      </c>
      <c r="T278" s="31">
        <v>24</v>
      </c>
      <c r="U278" s="34">
        <v>1</v>
      </c>
      <c r="V278" s="34">
        <v>4</v>
      </c>
      <c r="W278" s="34">
        <v>0</v>
      </c>
      <c r="X278" s="34">
        <v>10</v>
      </c>
      <c r="Y278" s="39">
        <v>0</v>
      </c>
      <c r="Z278" s="31">
        <v>0</v>
      </c>
      <c r="AA278" s="39">
        <v>0</v>
      </c>
      <c r="AB278" s="34"/>
      <c r="AC278" s="52" t="s">
        <v>101</v>
      </c>
      <c r="AD278" s="39"/>
      <c r="AE278" s="32"/>
      <c r="AF278" s="32"/>
      <c r="AG278" s="32"/>
      <c r="AH278" s="32"/>
      <c r="AI278" s="32"/>
      <c r="AJ278" s="32"/>
    </row>
    <row r="279" spans="1:36">
      <c r="A279" s="11">
        <v>41108</v>
      </c>
      <c r="B279" s="15">
        <v>659</v>
      </c>
      <c r="C279" s="16">
        <v>52</v>
      </c>
      <c r="D279" s="16">
        <v>271</v>
      </c>
      <c r="E279" s="16">
        <v>21</v>
      </c>
      <c r="F279" s="16">
        <v>151</v>
      </c>
      <c r="G279" s="17">
        <v>15</v>
      </c>
      <c r="H279" s="15">
        <v>159</v>
      </c>
      <c r="I279" s="16">
        <v>16</v>
      </c>
      <c r="J279" s="16">
        <v>19</v>
      </c>
      <c r="K279" s="16">
        <v>2</v>
      </c>
      <c r="L279" s="16">
        <v>137</v>
      </c>
      <c r="M279" s="17">
        <v>2</v>
      </c>
      <c r="N279" s="15">
        <v>33</v>
      </c>
      <c r="O279" s="16">
        <v>5</v>
      </c>
      <c r="P279" s="16">
        <v>49</v>
      </c>
      <c r="Q279" s="16">
        <v>5</v>
      </c>
      <c r="R279" s="16">
        <v>25</v>
      </c>
      <c r="S279" s="17">
        <v>1</v>
      </c>
      <c r="T279" s="15">
        <v>7</v>
      </c>
      <c r="U279" s="16">
        <v>1</v>
      </c>
      <c r="V279" s="16">
        <v>27</v>
      </c>
      <c r="W279" s="16">
        <v>1</v>
      </c>
      <c r="X279" s="16">
        <v>35</v>
      </c>
      <c r="Y279" s="17">
        <v>3</v>
      </c>
      <c r="Z279" s="31">
        <v>0</v>
      </c>
      <c r="AA279" s="39">
        <v>0</v>
      </c>
      <c r="AB279" s="39" t="s">
        <v>137</v>
      </c>
      <c r="AC279" s="52" t="s">
        <v>135</v>
      </c>
      <c r="AD279" s="39"/>
      <c r="AE279" s="32"/>
      <c r="AF279" s="32"/>
      <c r="AG279" s="32"/>
      <c r="AH279" s="32"/>
      <c r="AI279" s="32"/>
      <c r="AJ279" s="32"/>
    </row>
    <row r="280" spans="1:36">
      <c r="A280" s="11">
        <v>41110</v>
      </c>
      <c r="B280" s="15">
        <v>12</v>
      </c>
      <c r="C280" s="16">
        <v>3</v>
      </c>
      <c r="D280" s="16">
        <v>6</v>
      </c>
      <c r="E280" s="16">
        <v>0</v>
      </c>
      <c r="F280" s="16">
        <v>4</v>
      </c>
      <c r="G280" s="17">
        <v>0</v>
      </c>
      <c r="H280" s="15">
        <v>11</v>
      </c>
      <c r="I280" s="16">
        <v>1</v>
      </c>
      <c r="J280" s="16">
        <v>4</v>
      </c>
      <c r="K280" s="16">
        <v>2</v>
      </c>
      <c r="L280" s="16">
        <v>23</v>
      </c>
      <c r="M280" s="17">
        <v>5</v>
      </c>
      <c r="N280" s="15">
        <v>78</v>
      </c>
      <c r="O280" s="16">
        <v>10</v>
      </c>
      <c r="P280" s="16">
        <v>53</v>
      </c>
      <c r="Q280" s="16">
        <v>7</v>
      </c>
      <c r="R280" s="16">
        <v>21</v>
      </c>
      <c r="S280" s="17">
        <v>3</v>
      </c>
      <c r="T280" s="15">
        <v>16</v>
      </c>
      <c r="U280" s="16">
        <v>1</v>
      </c>
      <c r="V280" s="16">
        <v>16</v>
      </c>
      <c r="W280" s="16">
        <v>2</v>
      </c>
      <c r="X280" s="16">
        <v>284</v>
      </c>
      <c r="Y280" s="17">
        <v>12</v>
      </c>
      <c r="Z280" s="31">
        <v>0</v>
      </c>
      <c r="AA280" s="39">
        <v>0</v>
      </c>
      <c r="AB280" s="34"/>
      <c r="AC280" s="52" t="s">
        <v>127</v>
      </c>
      <c r="AD280" s="39"/>
      <c r="AE280" s="32"/>
      <c r="AF280" s="32"/>
      <c r="AG280" s="32"/>
      <c r="AH280" s="32"/>
      <c r="AI280" s="32"/>
      <c r="AJ280" s="32"/>
    </row>
    <row r="281" spans="1:36">
      <c r="A281" s="11">
        <v>41115</v>
      </c>
      <c r="B281" s="15">
        <v>11</v>
      </c>
      <c r="C281" s="16">
        <v>3</v>
      </c>
      <c r="D281" s="16">
        <v>2</v>
      </c>
      <c r="E281" s="16">
        <v>2</v>
      </c>
      <c r="F281" s="16">
        <v>3</v>
      </c>
      <c r="G281" s="17">
        <v>0</v>
      </c>
      <c r="H281" s="15">
        <v>404</v>
      </c>
      <c r="I281" s="16">
        <v>38</v>
      </c>
      <c r="J281" s="16">
        <v>177</v>
      </c>
      <c r="K281" s="16">
        <v>9</v>
      </c>
      <c r="L281" s="16">
        <v>110</v>
      </c>
      <c r="M281" s="17">
        <v>13</v>
      </c>
      <c r="N281" s="15">
        <v>278</v>
      </c>
      <c r="O281" s="16">
        <v>22</v>
      </c>
      <c r="P281" s="16">
        <v>93</v>
      </c>
      <c r="Q281" s="16">
        <v>10</v>
      </c>
      <c r="R281" s="16">
        <v>94</v>
      </c>
      <c r="S281" s="17">
        <v>2</v>
      </c>
      <c r="T281" s="15">
        <v>288</v>
      </c>
      <c r="U281" s="16">
        <v>22</v>
      </c>
      <c r="V281" s="16">
        <v>210</v>
      </c>
      <c r="W281" s="16">
        <v>9</v>
      </c>
      <c r="X281" s="16">
        <v>297</v>
      </c>
      <c r="Y281" s="17">
        <v>15</v>
      </c>
      <c r="Z281" s="31">
        <v>0</v>
      </c>
      <c r="AA281" s="39">
        <v>0</v>
      </c>
      <c r="AB281" s="34"/>
      <c r="AC281" s="52" t="s">
        <v>131</v>
      </c>
      <c r="AD281" s="39"/>
      <c r="AE281" s="32"/>
      <c r="AF281" s="32"/>
      <c r="AG281" s="32"/>
      <c r="AH281" s="32"/>
      <c r="AI281" s="32"/>
      <c r="AJ281" s="32"/>
    </row>
    <row r="282" spans="1:36">
      <c r="A282" s="11">
        <v>41116</v>
      </c>
      <c r="B282" s="15">
        <v>15</v>
      </c>
      <c r="C282" s="16">
        <v>0</v>
      </c>
      <c r="D282" s="16">
        <v>5</v>
      </c>
      <c r="E282" s="16">
        <v>0</v>
      </c>
      <c r="F282" s="16">
        <v>2</v>
      </c>
      <c r="G282" s="17">
        <v>1</v>
      </c>
      <c r="H282" s="15">
        <v>492</v>
      </c>
      <c r="I282" s="16">
        <v>19</v>
      </c>
      <c r="J282" s="16">
        <v>409</v>
      </c>
      <c r="K282" s="16">
        <v>25</v>
      </c>
      <c r="L282" s="16">
        <v>211</v>
      </c>
      <c r="M282" s="17">
        <v>15</v>
      </c>
      <c r="N282" s="15">
        <v>462</v>
      </c>
      <c r="O282" s="16">
        <v>22</v>
      </c>
      <c r="P282" s="16">
        <v>269</v>
      </c>
      <c r="Q282" s="16">
        <v>10</v>
      </c>
      <c r="R282" s="16">
        <v>378</v>
      </c>
      <c r="S282" s="17">
        <v>10</v>
      </c>
      <c r="T282" s="15">
        <v>441</v>
      </c>
      <c r="U282" s="16">
        <v>30</v>
      </c>
      <c r="V282" s="16">
        <v>499</v>
      </c>
      <c r="W282" s="16">
        <v>38</v>
      </c>
      <c r="X282" s="16">
        <v>400</v>
      </c>
      <c r="Y282" s="17">
        <v>16</v>
      </c>
      <c r="Z282" s="31">
        <v>0</v>
      </c>
      <c r="AA282" s="39">
        <v>0</v>
      </c>
      <c r="AB282" s="34"/>
      <c r="AC282" s="52" t="s">
        <v>139</v>
      </c>
      <c r="AD282" s="39"/>
      <c r="AE282" s="32"/>
      <c r="AF282" s="32"/>
      <c r="AG282" s="32"/>
      <c r="AH282" s="32"/>
      <c r="AI282" s="32"/>
      <c r="AJ282" s="32"/>
    </row>
    <row r="283" spans="1:36">
      <c r="A283" s="11">
        <v>41121</v>
      </c>
      <c r="B283" s="15">
        <v>7</v>
      </c>
      <c r="C283" s="16">
        <v>0</v>
      </c>
      <c r="D283" s="16">
        <v>1</v>
      </c>
      <c r="E283" s="16">
        <v>0</v>
      </c>
      <c r="F283" s="16">
        <v>2</v>
      </c>
      <c r="G283" s="17">
        <v>0</v>
      </c>
      <c r="H283" s="15">
        <v>151</v>
      </c>
      <c r="I283" s="16">
        <v>12</v>
      </c>
      <c r="J283" s="16">
        <v>68</v>
      </c>
      <c r="K283" s="16">
        <v>8</v>
      </c>
      <c r="L283" s="16">
        <v>70</v>
      </c>
      <c r="M283" s="17">
        <v>7</v>
      </c>
      <c r="N283" s="15">
        <v>169</v>
      </c>
      <c r="O283" s="16">
        <v>21</v>
      </c>
      <c r="P283" s="16">
        <v>82</v>
      </c>
      <c r="Q283" s="16">
        <v>5</v>
      </c>
      <c r="R283" s="16">
        <v>65</v>
      </c>
      <c r="S283" s="17">
        <v>2</v>
      </c>
      <c r="T283" s="15">
        <v>173</v>
      </c>
      <c r="U283" s="16">
        <v>45</v>
      </c>
      <c r="V283" s="16">
        <v>118</v>
      </c>
      <c r="W283" s="16">
        <v>20</v>
      </c>
      <c r="X283" s="16">
        <v>98</v>
      </c>
      <c r="Y283" s="17">
        <v>11</v>
      </c>
      <c r="Z283" s="31">
        <v>0</v>
      </c>
      <c r="AA283" s="39">
        <v>0</v>
      </c>
      <c r="AB283" s="34"/>
      <c r="AC283" s="52" t="s">
        <v>150</v>
      </c>
      <c r="AD283" s="39"/>
      <c r="AE283" s="32"/>
      <c r="AF283" s="32"/>
      <c r="AG283" s="32"/>
      <c r="AH283" s="32"/>
      <c r="AI283" s="32"/>
      <c r="AJ283" s="32"/>
    </row>
    <row r="284" spans="1:36">
      <c r="A284" s="11">
        <v>41128</v>
      </c>
      <c r="B284" s="15">
        <v>72</v>
      </c>
      <c r="C284" s="16">
        <v>12</v>
      </c>
      <c r="D284" s="16">
        <v>20</v>
      </c>
      <c r="E284" s="16">
        <v>1</v>
      </c>
      <c r="F284" s="16">
        <v>19</v>
      </c>
      <c r="G284" s="17">
        <v>2</v>
      </c>
      <c r="H284" s="15">
        <v>16</v>
      </c>
      <c r="I284" s="16">
        <v>1</v>
      </c>
      <c r="J284" s="16">
        <v>16</v>
      </c>
      <c r="K284" s="16">
        <v>2</v>
      </c>
      <c r="L284" s="16">
        <v>23</v>
      </c>
      <c r="M284" s="17">
        <v>0</v>
      </c>
      <c r="N284" s="15">
        <v>97</v>
      </c>
      <c r="O284" s="16">
        <v>8</v>
      </c>
      <c r="P284" s="16">
        <v>53</v>
      </c>
      <c r="Q284" s="16">
        <v>6</v>
      </c>
      <c r="R284" s="16">
        <v>47</v>
      </c>
      <c r="S284" s="17">
        <v>4</v>
      </c>
      <c r="T284" s="15">
        <v>32</v>
      </c>
      <c r="U284" s="16">
        <v>1</v>
      </c>
      <c r="V284" s="16">
        <v>23</v>
      </c>
      <c r="W284" s="16">
        <v>0</v>
      </c>
      <c r="X284" s="16">
        <v>20</v>
      </c>
      <c r="Y284" s="17">
        <v>0</v>
      </c>
      <c r="Z284" s="31">
        <v>0</v>
      </c>
      <c r="AA284" s="39">
        <v>0</v>
      </c>
      <c r="AB284" s="34"/>
      <c r="AC284" s="52" t="s">
        <v>148</v>
      </c>
      <c r="AD284" s="39"/>
      <c r="AE284" s="32"/>
      <c r="AF284" s="32"/>
      <c r="AG284" s="32"/>
      <c r="AH284" s="32"/>
      <c r="AI284" s="32"/>
      <c r="AJ284" s="32"/>
    </row>
    <row r="285" spans="1:36">
      <c r="A285" s="11">
        <v>41131</v>
      </c>
      <c r="B285" s="15">
        <v>0</v>
      </c>
      <c r="C285" s="16">
        <v>0</v>
      </c>
      <c r="D285" s="16">
        <v>1</v>
      </c>
      <c r="E285" s="16">
        <v>0</v>
      </c>
      <c r="F285" s="16">
        <v>0</v>
      </c>
      <c r="G285" s="17">
        <v>0</v>
      </c>
      <c r="H285" s="15">
        <v>124</v>
      </c>
      <c r="I285" s="16">
        <v>6</v>
      </c>
      <c r="J285" s="16">
        <v>127</v>
      </c>
      <c r="K285" s="16">
        <v>15</v>
      </c>
      <c r="L285" s="16">
        <v>156</v>
      </c>
      <c r="M285" s="17">
        <v>14</v>
      </c>
      <c r="N285" s="15">
        <v>781</v>
      </c>
      <c r="O285" s="16">
        <v>68</v>
      </c>
      <c r="P285" s="16">
        <v>737</v>
      </c>
      <c r="Q285" s="16">
        <v>35</v>
      </c>
      <c r="R285" s="16">
        <v>316</v>
      </c>
      <c r="S285" s="17">
        <v>21</v>
      </c>
      <c r="T285" s="15">
        <v>90</v>
      </c>
      <c r="U285" s="16">
        <v>16</v>
      </c>
      <c r="V285" s="16">
        <v>272</v>
      </c>
      <c r="W285" s="16">
        <v>30</v>
      </c>
      <c r="X285" s="16">
        <v>428</v>
      </c>
      <c r="Y285" s="17">
        <v>40</v>
      </c>
      <c r="Z285" s="31">
        <v>0</v>
      </c>
      <c r="AA285" s="39">
        <v>0</v>
      </c>
      <c r="AB285" s="34"/>
      <c r="AC285" s="52" t="s">
        <v>159</v>
      </c>
      <c r="AD285" s="39"/>
      <c r="AE285" s="32"/>
      <c r="AF285" s="32"/>
      <c r="AG285" s="32"/>
      <c r="AH285" s="32"/>
      <c r="AI285" s="32"/>
      <c r="AJ285" s="32"/>
    </row>
    <row r="286" spans="1:36">
      <c r="A286" s="11">
        <v>41135</v>
      </c>
      <c r="B286" s="15">
        <v>4</v>
      </c>
      <c r="C286" s="16">
        <v>1</v>
      </c>
      <c r="D286" s="16">
        <v>15</v>
      </c>
      <c r="E286" s="16">
        <v>3</v>
      </c>
      <c r="F286" s="16">
        <v>9</v>
      </c>
      <c r="G286" s="17">
        <v>1</v>
      </c>
      <c r="H286" s="15">
        <v>20</v>
      </c>
      <c r="I286" s="16">
        <v>0</v>
      </c>
      <c r="J286" s="16">
        <v>8</v>
      </c>
      <c r="K286" s="16">
        <v>0</v>
      </c>
      <c r="L286" s="16">
        <v>15</v>
      </c>
      <c r="M286" s="17">
        <v>0</v>
      </c>
      <c r="N286" s="15">
        <v>122</v>
      </c>
      <c r="O286" s="16">
        <v>7</v>
      </c>
      <c r="P286" s="16">
        <v>145</v>
      </c>
      <c r="Q286" s="16">
        <v>8</v>
      </c>
      <c r="R286" s="16">
        <v>91</v>
      </c>
      <c r="S286" s="17">
        <v>3</v>
      </c>
      <c r="T286" s="15">
        <v>27</v>
      </c>
      <c r="U286" s="16">
        <v>0</v>
      </c>
      <c r="V286" s="16">
        <v>9</v>
      </c>
      <c r="W286" s="16">
        <v>0</v>
      </c>
      <c r="X286" s="16">
        <v>12</v>
      </c>
      <c r="Y286" s="17">
        <v>0</v>
      </c>
      <c r="Z286" s="31">
        <v>0</v>
      </c>
      <c r="AA286" s="39">
        <v>0</v>
      </c>
      <c r="AB286" s="34"/>
      <c r="AC286" s="52" t="s">
        <v>230</v>
      </c>
      <c r="AD286" s="39"/>
      <c r="AE286" s="32"/>
      <c r="AF286" s="32"/>
      <c r="AG286" s="32"/>
      <c r="AH286" s="32"/>
      <c r="AI286" s="32"/>
      <c r="AJ286" s="32"/>
    </row>
    <row r="287" spans="1:36">
      <c r="A287" s="11">
        <v>41137</v>
      </c>
      <c r="B287" s="15">
        <v>1</v>
      </c>
      <c r="C287" s="16">
        <v>0</v>
      </c>
      <c r="D287" s="16">
        <v>1</v>
      </c>
      <c r="E287" s="16">
        <v>0</v>
      </c>
      <c r="F287" s="16">
        <v>0</v>
      </c>
      <c r="G287" s="17">
        <v>0</v>
      </c>
      <c r="H287" s="15">
        <v>44</v>
      </c>
      <c r="I287" s="16">
        <v>2</v>
      </c>
      <c r="J287" s="16">
        <v>73</v>
      </c>
      <c r="K287" s="16">
        <v>1</v>
      </c>
      <c r="L287" s="16">
        <v>50</v>
      </c>
      <c r="M287" s="17">
        <v>5</v>
      </c>
      <c r="N287" s="15">
        <v>8</v>
      </c>
      <c r="O287" s="16">
        <v>1</v>
      </c>
      <c r="P287" s="16">
        <v>17</v>
      </c>
      <c r="Q287" s="16">
        <v>1</v>
      </c>
      <c r="R287" s="16">
        <v>7</v>
      </c>
      <c r="S287" s="17">
        <v>0</v>
      </c>
      <c r="T287" s="15">
        <v>8</v>
      </c>
      <c r="U287" s="16">
        <v>1</v>
      </c>
      <c r="V287" s="16">
        <v>17</v>
      </c>
      <c r="W287" s="16">
        <v>1</v>
      </c>
      <c r="X287" s="16">
        <v>7</v>
      </c>
      <c r="Y287" s="17">
        <v>0</v>
      </c>
      <c r="Z287" s="31">
        <v>0</v>
      </c>
      <c r="AA287" s="39">
        <v>0</v>
      </c>
      <c r="AB287" s="34"/>
      <c r="AC287" s="52" t="s">
        <v>222</v>
      </c>
      <c r="AD287" s="39"/>
      <c r="AE287" s="32"/>
      <c r="AF287" s="32"/>
      <c r="AG287" s="32"/>
      <c r="AH287" s="32"/>
      <c r="AI287" s="32"/>
      <c r="AJ287" s="32"/>
    </row>
    <row r="288" spans="1:36">
      <c r="A288" s="11">
        <v>41142</v>
      </c>
      <c r="B288" s="15">
        <v>8</v>
      </c>
      <c r="C288" s="16">
        <v>1</v>
      </c>
      <c r="D288" s="16">
        <v>4</v>
      </c>
      <c r="E288" s="16">
        <v>1</v>
      </c>
      <c r="F288" s="16">
        <v>0</v>
      </c>
      <c r="G288" s="17">
        <v>0</v>
      </c>
      <c r="H288" s="15">
        <v>15</v>
      </c>
      <c r="I288" s="16">
        <v>0</v>
      </c>
      <c r="J288" s="16">
        <v>95</v>
      </c>
      <c r="K288" s="16">
        <v>10</v>
      </c>
      <c r="L288" s="16">
        <v>43</v>
      </c>
      <c r="M288" s="17">
        <v>12</v>
      </c>
      <c r="N288" s="15">
        <v>154</v>
      </c>
      <c r="O288" s="16">
        <v>25</v>
      </c>
      <c r="P288" s="16">
        <v>117</v>
      </c>
      <c r="Q288" s="16">
        <v>22</v>
      </c>
      <c r="R288" s="16">
        <v>97</v>
      </c>
      <c r="S288" s="17">
        <v>20</v>
      </c>
      <c r="T288" s="15">
        <v>32</v>
      </c>
      <c r="U288" s="16">
        <v>8</v>
      </c>
      <c r="V288" s="16">
        <v>34</v>
      </c>
      <c r="W288" s="16">
        <v>3</v>
      </c>
      <c r="X288" s="16">
        <v>33</v>
      </c>
      <c r="Y288" s="17">
        <v>5</v>
      </c>
      <c r="Z288" s="31">
        <v>0</v>
      </c>
      <c r="AA288" s="39">
        <v>0</v>
      </c>
      <c r="AB288" s="34"/>
      <c r="AC288" s="52" t="s">
        <v>193</v>
      </c>
      <c r="AD288" s="39"/>
      <c r="AE288" s="32"/>
      <c r="AF288" s="32"/>
      <c r="AG288" s="32"/>
      <c r="AH288" s="32"/>
      <c r="AI288" s="32"/>
      <c r="AJ288" s="32"/>
    </row>
    <row r="289" spans="1:36">
      <c r="A289" s="11">
        <v>41144</v>
      </c>
      <c r="B289" s="15">
        <v>898</v>
      </c>
      <c r="C289" s="16">
        <v>29</v>
      </c>
      <c r="D289" s="16">
        <v>373</v>
      </c>
      <c r="E289" s="16">
        <v>10</v>
      </c>
      <c r="F289" s="16">
        <v>218</v>
      </c>
      <c r="G289" s="17">
        <v>7</v>
      </c>
      <c r="H289" s="15">
        <v>24</v>
      </c>
      <c r="I289" s="16">
        <v>5</v>
      </c>
      <c r="J289" s="16">
        <v>45</v>
      </c>
      <c r="K289" s="16">
        <v>5</v>
      </c>
      <c r="L289" s="16">
        <v>18</v>
      </c>
      <c r="M289" s="17">
        <v>4</v>
      </c>
      <c r="N289" s="15">
        <v>27</v>
      </c>
      <c r="O289" s="16">
        <v>6</v>
      </c>
      <c r="P289" s="16">
        <v>32</v>
      </c>
      <c r="Q289" s="16">
        <v>5</v>
      </c>
      <c r="R289" s="16">
        <v>59</v>
      </c>
      <c r="S289" s="17">
        <v>12</v>
      </c>
      <c r="T289" s="15">
        <v>29</v>
      </c>
      <c r="U289" s="16">
        <v>3</v>
      </c>
      <c r="V289" s="16">
        <v>23</v>
      </c>
      <c r="W289" s="16">
        <v>5</v>
      </c>
      <c r="X289" s="16">
        <v>27</v>
      </c>
      <c r="Y289" s="17">
        <v>3</v>
      </c>
      <c r="Z289" s="31">
        <v>0</v>
      </c>
      <c r="AA289" s="39">
        <v>0</v>
      </c>
      <c r="AB289" s="34"/>
      <c r="AC289" s="52" t="s">
        <v>211</v>
      </c>
      <c r="AD289" s="39"/>
      <c r="AE289" s="32"/>
      <c r="AF289" s="32"/>
      <c r="AG289" s="32"/>
      <c r="AH289" s="32"/>
      <c r="AI289" s="32"/>
      <c r="AJ289" s="32"/>
    </row>
    <row r="290" spans="1:36">
      <c r="A290" s="11">
        <v>41148</v>
      </c>
      <c r="B290" s="16">
        <v>18</v>
      </c>
      <c r="C290" s="16">
        <v>1</v>
      </c>
      <c r="D290" s="16">
        <v>11</v>
      </c>
      <c r="E290" s="16">
        <v>1</v>
      </c>
      <c r="F290" s="16">
        <v>7</v>
      </c>
      <c r="G290" s="16">
        <v>0</v>
      </c>
      <c r="H290" s="16">
        <v>102</v>
      </c>
      <c r="I290" s="16">
        <v>34</v>
      </c>
      <c r="J290" s="16">
        <v>80</v>
      </c>
      <c r="K290" s="16">
        <v>27</v>
      </c>
      <c r="L290" s="16">
        <v>49</v>
      </c>
      <c r="M290" s="16">
        <v>15</v>
      </c>
      <c r="N290" s="15">
        <v>263</v>
      </c>
      <c r="O290" s="16">
        <v>79</v>
      </c>
      <c r="P290" s="16">
        <v>230</v>
      </c>
      <c r="Q290" s="16">
        <v>71</v>
      </c>
      <c r="R290" s="16">
        <v>221</v>
      </c>
      <c r="S290" s="17">
        <v>68</v>
      </c>
      <c r="T290" s="15">
        <v>201</v>
      </c>
      <c r="U290" s="16">
        <v>79</v>
      </c>
      <c r="V290" s="16">
        <v>174</v>
      </c>
      <c r="W290" s="16">
        <v>58</v>
      </c>
      <c r="X290" s="16">
        <v>180</v>
      </c>
      <c r="Y290" s="17">
        <v>50</v>
      </c>
      <c r="Z290" s="31">
        <v>0</v>
      </c>
      <c r="AA290" s="39">
        <v>0</v>
      </c>
      <c r="AB290" s="34" t="s">
        <v>204</v>
      </c>
      <c r="AC290" s="52" t="s">
        <v>203</v>
      </c>
      <c r="AD290" s="39"/>
      <c r="AE290" s="32"/>
      <c r="AF290" s="32"/>
      <c r="AG290" s="32"/>
      <c r="AH290" s="32"/>
      <c r="AI290" s="32"/>
      <c r="AJ290" s="32"/>
    </row>
    <row r="291" spans="1:36">
      <c r="A291" s="11">
        <v>41149</v>
      </c>
      <c r="B291" s="16">
        <v>20</v>
      </c>
      <c r="C291" s="16">
        <v>7</v>
      </c>
      <c r="D291" s="16">
        <v>6</v>
      </c>
      <c r="E291" s="16">
        <v>1</v>
      </c>
      <c r="F291" s="16">
        <v>0</v>
      </c>
      <c r="G291" s="16">
        <v>0</v>
      </c>
      <c r="H291" s="16">
        <v>27</v>
      </c>
      <c r="I291" s="16">
        <v>1</v>
      </c>
      <c r="J291" s="16">
        <v>88</v>
      </c>
      <c r="K291" s="16">
        <v>3</v>
      </c>
      <c r="L291" s="16">
        <v>202</v>
      </c>
      <c r="M291" s="16">
        <v>5</v>
      </c>
      <c r="N291" s="15">
        <v>105</v>
      </c>
      <c r="O291" s="16">
        <v>10</v>
      </c>
      <c r="P291" s="16">
        <v>82</v>
      </c>
      <c r="Q291" s="16">
        <v>3</v>
      </c>
      <c r="R291" s="16">
        <v>54</v>
      </c>
      <c r="S291" s="17">
        <v>5</v>
      </c>
      <c r="T291" s="15">
        <v>43</v>
      </c>
      <c r="U291" s="16">
        <v>3</v>
      </c>
      <c r="V291" s="16">
        <v>39</v>
      </c>
      <c r="W291" s="16">
        <v>2</v>
      </c>
      <c r="X291" s="16">
        <v>51</v>
      </c>
      <c r="Y291" s="17">
        <v>2</v>
      </c>
      <c r="Z291" s="31">
        <v>0</v>
      </c>
      <c r="AA291" s="39">
        <v>0</v>
      </c>
      <c r="AB291" s="34"/>
      <c r="AC291" s="52" t="s">
        <v>207</v>
      </c>
      <c r="AD291" s="39"/>
      <c r="AE291" s="32"/>
      <c r="AF291" s="32"/>
      <c r="AG291" s="32"/>
      <c r="AH291" s="32"/>
      <c r="AI291" s="32"/>
      <c r="AJ291" s="32"/>
    </row>
    <row r="292" spans="1:36">
      <c r="A292" s="11">
        <v>41150</v>
      </c>
      <c r="B292" s="16">
        <v>18</v>
      </c>
      <c r="C292" s="16">
        <v>1</v>
      </c>
      <c r="D292" s="16">
        <v>12</v>
      </c>
      <c r="E292" s="16">
        <v>0</v>
      </c>
      <c r="F292" s="17">
        <v>9</v>
      </c>
      <c r="G292" s="15">
        <v>0</v>
      </c>
      <c r="H292" s="16">
        <v>7</v>
      </c>
      <c r="I292" s="16">
        <v>0</v>
      </c>
      <c r="J292" s="16">
        <v>43</v>
      </c>
      <c r="K292" s="16">
        <v>2</v>
      </c>
      <c r="L292" s="17">
        <v>35</v>
      </c>
      <c r="M292" s="15">
        <v>2</v>
      </c>
      <c r="N292" s="15">
        <v>47</v>
      </c>
      <c r="O292" s="16">
        <v>2</v>
      </c>
      <c r="P292" s="16">
        <v>37</v>
      </c>
      <c r="Q292" s="16">
        <v>0</v>
      </c>
      <c r="R292" s="16">
        <v>44</v>
      </c>
      <c r="S292" s="17">
        <v>2</v>
      </c>
      <c r="T292" s="15">
        <v>56</v>
      </c>
      <c r="U292" s="16">
        <v>1</v>
      </c>
      <c r="V292" s="16">
        <v>32</v>
      </c>
      <c r="W292" s="16">
        <v>0</v>
      </c>
      <c r="X292" s="16">
        <v>27</v>
      </c>
      <c r="Y292" s="17">
        <v>0</v>
      </c>
      <c r="Z292" s="31">
        <v>0</v>
      </c>
      <c r="AA292" s="39">
        <v>0</v>
      </c>
      <c r="AB292" s="34"/>
      <c r="AC292" s="52" t="s">
        <v>245</v>
      </c>
      <c r="AD292" s="39"/>
      <c r="AE292" s="32"/>
      <c r="AF292" s="32"/>
      <c r="AG292" s="32"/>
      <c r="AH292" s="32"/>
      <c r="AI292" s="32"/>
      <c r="AJ292" s="32"/>
    </row>
    <row r="293" spans="1:36">
      <c r="A293" s="11">
        <v>41156</v>
      </c>
      <c r="B293" s="16">
        <v>24</v>
      </c>
      <c r="C293" s="16">
        <v>4</v>
      </c>
      <c r="D293" s="16">
        <v>21</v>
      </c>
      <c r="E293" s="16">
        <v>2</v>
      </c>
      <c r="F293" s="16">
        <v>1</v>
      </c>
      <c r="G293" s="16">
        <v>0</v>
      </c>
      <c r="H293" s="16">
        <v>510</v>
      </c>
      <c r="I293" s="16">
        <v>24</v>
      </c>
      <c r="J293" s="16">
        <v>43</v>
      </c>
      <c r="K293" s="16">
        <v>3</v>
      </c>
      <c r="L293" s="16">
        <v>12</v>
      </c>
      <c r="M293" s="16">
        <v>0</v>
      </c>
      <c r="N293" s="15">
        <v>18</v>
      </c>
      <c r="O293" s="16">
        <v>1</v>
      </c>
      <c r="P293" s="16">
        <v>6</v>
      </c>
      <c r="Q293" s="16">
        <v>1</v>
      </c>
      <c r="R293" s="16">
        <v>9</v>
      </c>
      <c r="S293" s="17">
        <v>0</v>
      </c>
      <c r="T293" s="15">
        <v>7</v>
      </c>
      <c r="U293" s="16">
        <v>0</v>
      </c>
      <c r="V293" s="16">
        <v>2</v>
      </c>
      <c r="W293" s="16">
        <v>0</v>
      </c>
      <c r="X293" s="16">
        <v>3</v>
      </c>
      <c r="Y293" s="17">
        <v>0</v>
      </c>
      <c r="Z293" s="31">
        <v>0</v>
      </c>
      <c r="AA293" s="39">
        <v>0</v>
      </c>
      <c r="AB293" s="34"/>
      <c r="AC293" s="52" t="s">
        <v>219</v>
      </c>
      <c r="AD293" s="39"/>
      <c r="AE293" s="32"/>
      <c r="AF293" s="32"/>
      <c r="AG293" s="32"/>
      <c r="AH293" s="32"/>
      <c r="AI293" s="32"/>
      <c r="AJ293" s="32"/>
    </row>
    <row r="294" spans="1:36">
      <c r="A294" s="11">
        <v>41158</v>
      </c>
      <c r="B294" s="15">
        <v>219</v>
      </c>
      <c r="C294" s="16">
        <v>15</v>
      </c>
      <c r="D294" s="16">
        <v>127</v>
      </c>
      <c r="E294" s="16">
        <v>22</v>
      </c>
      <c r="F294" s="16">
        <v>161</v>
      </c>
      <c r="G294" s="17">
        <v>49</v>
      </c>
      <c r="H294" s="15">
        <v>10</v>
      </c>
      <c r="I294" s="16">
        <v>0</v>
      </c>
      <c r="J294" s="16">
        <v>6</v>
      </c>
      <c r="K294" s="16">
        <v>0</v>
      </c>
      <c r="L294" s="16">
        <v>5</v>
      </c>
      <c r="M294" s="17">
        <v>0</v>
      </c>
      <c r="N294" s="15">
        <v>65</v>
      </c>
      <c r="O294" s="16">
        <v>4</v>
      </c>
      <c r="P294" s="16">
        <v>38</v>
      </c>
      <c r="Q294" s="16">
        <v>1</v>
      </c>
      <c r="R294" s="16">
        <v>17</v>
      </c>
      <c r="S294" s="17">
        <v>0</v>
      </c>
      <c r="T294" s="15">
        <v>0</v>
      </c>
      <c r="U294" s="15">
        <v>0</v>
      </c>
      <c r="V294" s="15">
        <v>0</v>
      </c>
      <c r="W294" s="15">
        <v>0</v>
      </c>
      <c r="X294" s="16">
        <v>5</v>
      </c>
      <c r="Y294" s="17">
        <v>1</v>
      </c>
      <c r="Z294" s="31">
        <v>0</v>
      </c>
      <c r="AA294" s="39">
        <v>0</v>
      </c>
      <c r="AB294" s="34"/>
      <c r="AC294" s="52" t="s">
        <v>236</v>
      </c>
      <c r="AD294" s="39"/>
      <c r="AE294" s="32"/>
      <c r="AF294" s="32"/>
      <c r="AG294" s="32"/>
      <c r="AH294" s="32"/>
      <c r="AI294" s="32"/>
      <c r="AJ294" s="32"/>
    </row>
    <row r="295" spans="1:36">
      <c r="A295" s="11">
        <v>41163</v>
      </c>
      <c r="B295" s="15">
        <v>164</v>
      </c>
      <c r="C295" s="16">
        <v>10</v>
      </c>
      <c r="D295" s="16">
        <v>104</v>
      </c>
      <c r="E295" s="16">
        <v>6</v>
      </c>
      <c r="F295" s="16">
        <v>101</v>
      </c>
      <c r="G295" s="17">
        <v>5</v>
      </c>
      <c r="H295" s="15">
        <v>191</v>
      </c>
      <c r="I295" s="16">
        <v>12</v>
      </c>
      <c r="J295" s="16">
        <v>117</v>
      </c>
      <c r="K295" s="16">
        <v>13</v>
      </c>
      <c r="L295" s="16">
        <v>62</v>
      </c>
      <c r="M295" s="17">
        <v>7</v>
      </c>
      <c r="N295" s="15">
        <v>135</v>
      </c>
      <c r="O295" s="16">
        <v>10</v>
      </c>
      <c r="P295" s="16">
        <v>121</v>
      </c>
      <c r="Q295" s="16">
        <v>13</v>
      </c>
      <c r="R295" s="16">
        <v>97</v>
      </c>
      <c r="S295" s="17">
        <v>9</v>
      </c>
      <c r="T295" s="15">
        <v>132</v>
      </c>
      <c r="U295" s="16">
        <v>17</v>
      </c>
      <c r="V295" s="16">
        <v>107</v>
      </c>
      <c r="W295" s="16">
        <v>11</v>
      </c>
      <c r="X295" s="16">
        <v>66</v>
      </c>
      <c r="Y295" s="17">
        <v>2</v>
      </c>
      <c r="Z295" s="31">
        <v>0</v>
      </c>
      <c r="AA295" s="39">
        <v>0</v>
      </c>
      <c r="AB295" s="34"/>
      <c r="AC295" s="54" t="s">
        <v>286</v>
      </c>
      <c r="AD295" s="39"/>
      <c r="AE295" s="32"/>
      <c r="AF295" s="32"/>
      <c r="AG295" s="32"/>
      <c r="AH295" s="32"/>
      <c r="AI295" s="32"/>
      <c r="AJ295" s="32"/>
    </row>
    <row r="296" spans="1:36">
      <c r="A296" s="11">
        <v>41165</v>
      </c>
      <c r="B296" s="15">
        <v>10</v>
      </c>
      <c r="C296" s="16">
        <v>1</v>
      </c>
      <c r="D296" s="16">
        <v>1</v>
      </c>
      <c r="E296" s="16">
        <v>0</v>
      </c>
      <c r="F296" s="16">
        <v>3</v>
      </c>
      <c r="G296" s="17">
        <v>0</v>
      </c>
      <c r="H296" s="15">
        <v>31</v>
      </c>
      <c r="I296" s="16">
        <v>1</v>
      </c>
      <c r="J296" s="16">
        <v>26</v>
      </c>
      <c r="K296" s="16">
        <v>0</v>
      </c>
      <c r="L296" s="16">
        <v>10</v>
      </c>
      <c r="M296" s="17">
        <v>0</v>
      </c>
      <c r="N296" s="15">
        <v>96</v>
      </c>
      <c r="O296" s="16">
        <v>5</v>
      </c>
      <c r="P296" s="16">
        <v>54</v>
      </c>
      <c r="Q296" s="16">
        <v>3</v>
      </c>
      <c r="R296" s="16">
        <v>35</v>
      </c>
      <c r="S296" s="17">
        <v>1</v>
      </c>
      <c r="T296" s="15">
        <v>21</v>
      </c>
      <c r="U296" s="16">
        <v>2</v>
      </c>
      <c r="V296" s="16">
        <v>17</v>
      </c>
      <c r="W296" s="16">
        <v>1</v>
      </c>
      <c r="X296" s="16">
        <v>49</v>
      </c>
      <c r="Y296" s="17">
        <v>3</v>
      </c>
      <c r="Z296" s="95">
        <v>0</v>
      </c>
      <c r="AA296" s="96">
        <v>0</v>
      </c>
      <c r="AB296" s="34"/>
      <c r="AC296" s="52" t="s">
        <v>255</v>
      </c>
      <c r="AD296" s="39"/>
      <c r="AE296" s="32"/>
      <c r="AF296" s="32"/>
      <c r="AG296" s="32"/>
      <c r="AH296" s="32"/>
      <c r="AI296" s="32"/>
      <c r="AJ296" s="32"/>
    </row>
    <row r="297" spans="1:36">
      <c r="A297" s="11">
        <v>41169</v>
      </c>
      <c r="B297" s="15">
        <v>151</v>
      </c>
      <c r="C297" s="16">
        <v>13</v>
      </c>
      <c r="D297" s="16">
        <v>111</v>
      </c>
      <c r="E297" s="16">
        <v>14</v>
      </c>
      <c r="F297" s="16">
        <v>77</v>
      </c>
      <c r="G297" s="17">
        <v>8</v>
      </c>
      <c r="H297" s="15">
        <v>34</v>
      </c>
      <c r="I297" s="16">
        <v>2</v>
      </c>
      <c r="J297" s="16">
        <v>0</v>
      </c>
      <c r="K297" s="16">
        <v>0</v>
      </c>
      <c r="L297" s="16">
        <v>3</v>
      </c>
      <c r="M297" s="17">
        <v>0</v>
      </c>
      <c r="N297" s="15">
        <v>119</v>
      </c>
      <c r="O297" s="16">
        <v>28</v>
      </c>
      <c r="P297" s="16">
        <v>111</v>
      </c>
      <c r="Q297" s="16">
        <v>13</v>
      </c>
      <c r="R297" s="16">
        <v>111</v>
      </c>
      <c r="S297" s="17">
        <v>8</v>
      </c>
      <c r="T297" s="15">
        <v>7</v>
      </c>
      <c r="U297" s="16">
        <v>0</v>
      </c>
      <c r="V297" s="16">
        <v>5</v>
      </c>
      <c r="W297" s="16">
        <v>0</v>
      </c>
      <c r="X297" s="16">
        <v>16</v>
      </c>
      <c r="Y297" s="17">
        <v>2</v>
      </c>
      <c r="Z297" s="95">
        <v>0</v>
      </c>
      <c r="AA297" s="96">
        <v>0</v>
      </c>
      <c r="AB297" s="34"/>
      <c r="AC297" s="52" t="s">
        <v>266</v>
      </c>
      <c r="AD297" s="39"/>
      <c r="AE297" s="32"/>
      <c r="AF297" s="32"/>
      <c r="AG297" s="32"/>
      <c r="AH297" s="32"/>
      <c r="AI297" s="32"/>
      <c r="AJ297" s="32"/>
    </row>
    <row r="298" spans="1:36">
      <c r="A298" s="11">
        <v>41172</v>
      </c>
      <c r="B298" s="15">
        <v>10</v>
      </c>
      <c r="C298" s="16">
        <v>2</v>
      </c>
      <c r="D298" s="16">
        <v>3</v>
      </c>
      <c r="E298" s="16">
        <v>0</v>
      </c>
      <c r="F298" s="16">
        <v>5</v>
      </c>
      <c r="G298" s="17">
        <v>1</v>
      </c>
      <c r="H298" s="15">
        <v>20</v>
      </c>
      <c r="I298" s="16">
        <v>3</v>
      </c>
      <c r="J298" s="16">
        <v>15</v>
      </c>
      <c r="K298" s="16">
        <v>1</v>
      </c>
      <c r="L298" s="16">
        <v>34</v>
      </c>
      <c r="M298" s="17">
        <v>1</v>
      </c>
      <c r="N298" s="15">
        <v>29</v>
      </c>
      <c r="O298" s="16">
        <v>1</v>
      </c>
      <c r="P298" s="16">
        <v>28</v>
      </c>
      <c r="Q298" s="16">
        <v>4</v>
      </c>
      <c r="R298" s="16">
        <v>24</v>
      </c>
      <c r="S298" s="17">
        <v>1</v>
      </c>
      <c r="T298" s="15">
        <v>84</v>
      </c>
      <c r="U298" s="16">
        <v>2</v>
      </c>
      <c r="V298" s="16">
        <v>48</v>
      </c>
      <c r="W298" s="16">
        <v>0</v>
      </c>
      <c r="X298" s="16">
        <v>52</v>
      </c>
      <c r="Y298" s="17">
        <v>0</v>
      </c>
      <c r="Z298" s="95">
        <v>4</v>
      </c>
      <c r="AA298" s="96">
        <v>0</v>
      </c>
      <c r="AB298" s="34"/>
      <c r="AC298" s="54" t="s">
        <v>281</v>
      </c>
      <c r="AD298" s="39"/>
      <c r="AE298" s="32"/>
      <c r="AF298" s="32"/>
      <c r="AG298" s="32"/>
      <c r="AH298" s="32"/>
      <c r="AI298" s="32"/>
      <c r="AJ298" s="32"/>
    </row>
    <row r="299" spans="1:36">
      <c r="A299" s="11">
        <v>41177</v>
      </c>
      <c r="B299" s="15">
        <v>219</v>
      </c>
      <c r="C299" s="16">
        <v>31</v>
      </c>
      <c r="D299" s="16">
        <v>133</v>
      </c>
      <c r="E299" s="16">
        <v>17</v>
      </c>
      <c r="F299" s="16">
        <v>99</v>
      </c>
      <c r="G299" s="17">
        <v>10</v>
      </c>
      <c r="H299" s="15">
        <v>24</v>
      </c>
      <c r="I299" s="16">
        <v>3</v>
      </c>
      <c r="J299" s="16">
        <v>5</v>
      </c>
      <c r="K299" s="16">
        <v>0</v>
      </c>
      <c r="L299" s="16">
        <v>0</v>
      </c>
      <c r="M299" s="17">
        <v>0</v>
      </c>
      <c r="N299" s="15">
        <v>69</v>
      </c>
      <c r="O299" s="16">
        <v>6</v>
      </c>
      <c r="P299" s="16">
        <v>22</v>
      </c>
      <c r="Q299" s="16">
        <v>1</v>
      </c>
      <c r="R299" s="16">
        <v>30</v>
      </c>
      <c r="S299" s="17">
        <v>5</v>
      </c>
      <c r="T299" s="15">
        <v>44</v>
      </c>
      <c r="U299" s="16">
        <v>5</v>
      </c>
      <c r="V299" s="16">
        <v>24</v>
      </c>
      <c r="W299" s="16">
        <v>3</v>
      </c>
      <c r="X299" s="16">
        <v>8</v>
      </c>
      <c r="Y299" s="17">
        <v>0</v>
      </c>
      <c r="Z299" s="133">
        <v>0</v>
      </c>
      <c r="AA299" s="183">
        <v>0</v>
      </c>
      <c r="AB299" s="34"/>
      <c r="AC299" s="52" t="s">
        <v>274</v>
      </c>
      <c r="AD299" s="39"/>
      <c r="AE299" s="32"/>
      <c r="AF299" s="32"/>
      <c r="AG299" s="32"/>
      <c r="AH299" s="32"/>
      <c r="AI299" s="32"/>
      <c r="AJ299" s="32"/>
    </row>
    <row r="300" spans="1:36" ht="13.5" thickBot="1">
      <c r="A300" s="12">
        <v>41179</v>
      </c>
      <c r="B300" s="36">
        <v>5</v>
      </c>
      <c r="C300" s="37">
        <v>0</v>
      </c>
      <c r="D300" s="37">
        <v>5</v>
      </c>
      <c r="E300" s="37">
        <v>0</v>
      </c>
      <c r="F300" s="37">
        <v>3</v>
      </c>
      <c r="G300" s="40">
        <v>0</v>
      </c>
      <c r="H300" s="36">
        <v>16</v>
      </c>
      <c r="I300" s="37">
        <v>1</v>
      </c>
      <c r="J300" s="37">
        <v>32</v>
      </c>
      <c r="K300" s="37">
        <v>4</v>
      </c>
      <c r="L300" s="37">
        <v>160</v>
      </c>
      <c r="M300" s="40">
        <v>12</v>
      </c>
      <c r="N300" s="36">
        <v>87</v>
      </c>
      <c r="O300" s="37">
        <v>9</v>
      </c>
      <c r="P300" s="37">
        <v>111</v>
      </c>
      <c r="Q300" s="37">
        <v>12</v>
      </c>
      <c r="R300" s="37">
        <v>26</v>
      </c>
      <c r="S300" s="40">
        <v>5</v>
      </c>
      <c r="T300" s="36">
        <v>18</v>
      </c>
      <c r="U300" s="37">
        <v>8</v>
      </c>
      <c r="V300" s="37">
        <v>17</v>
      </c>
      <c r="W300" s="37">
        <v>3</v>
      </c>
      <c r="X300" s="37">
        <v>20</v>
      </c>
      <c r="Y300" s="40">
        <v>2</v>
      </c>
      <c r="Z300" s="36">
        <v>0</v>
      </c>
      <c r="AA300" s="40">
        <v>0</v>
      </c>
      <c r="AB300" s="37"/>
      <c r="AC300" s="53" t="s">
        <v>289</v>
      </c>
      <c r="AD300" s="40"/>
      <c r="AE300" s="32"/>
      <c r="AF300" s="32"/>
      <c r="AG300" s="32"/>
      <c r="AH300" s="32"/>
      <c r="AI300" s="32"/>
      <c r="AJ300" s="32"/>
    </row>
    <row r="301" spans="1:36">
      <c r="B301" s="34">
        <f>COUNT(B275:AA300)</f>
        <v>676</v>
      </c>
      <c r="C301" s="34">
        <f>B301/2</f>
        <v>338</v>
      </c>
      <c r="D301" s="34"/>
      <c r="E301" s="34"/>
      <c r="F301" s="34"/>
      <c r="G301" s="34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</row>
    <row r="302" spans="1:36">
      <c r="A302" s="11"/>
      <c r="B302" s="34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 spans="1:36">
      <c r="A303" s="1" t="s">
        <v>11</v>
      </c>
      <c r="B303" s="103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</row>
    <row r="304" spans="1:36">
      <c r="A304" s="160" t="s">
        <v>0</v>
      </c>
      <c r="B304" s="161" t="s">
        <v>1</v>
      </c>
      <c r="C304" s="162" t="s">
        <v>2</v>
      </c>
      <c r="D304" s="162" t="s">
        <v>1</v>
      </c>
      <c r="E304" s="162" t="s">
        <v>2</v>
      </c>
      <c r="F304" s="162" t="s">
        <v>1</v>
      </c>
      <c r="G304" s="162" t="s">
        <v>2</v>
      </c>
      <c r="H304" s="161" t="s">
        <v>1</v>
      </c>
      <c r="I304" s="162" t="s">
        <v>2</v>
      </c>
      <c r="J304" s="162" t="s">
        <v>1</v>
      </c>
      <c r="K304" s="162" t="s">
        <v>2</v>
      </c>
      <c r="L304" s="162" t="s">
        <v>1</v>
      </c>
      <c r="M304" s="162" t="s">
        <v>2</v>
      </c>
      <c r="N304" s="161" t="s">
        <v>3</v>
      </c>
      <c r="O304" s="162" t="s">
        <v>4</v>
      </c>
      <c r="P304" s="162" t="s">
        <v>3</v>
      </c>
      <c r="Q304" s="162" t="s">
        <v>4</v>
      </c>
      <c r="R304" s="162" t="s">
        <v>3</v>
      </c>
      <c r="S304" s="162" t="s">
        <v>4</v>
      </c>
      <c r="T304" s="161" t="s">
        <v>9</v>
      </c>
      <c r="U304" s="162" t="s">
        <v>10</v>
      </c>
      <c r="V304" s="162" t="s">
        <v>9</v>
      </c>
      <c r="W304" s="162" t="s">
        <v>10</v>
      </c>
      <c r="X304" s="162" t="s">
        <v>9</v>
      </c>
      <c r="Y304" s="162" t="s">
        <v>10</v>
      </c>
      <c r="Z304" s="163" t="s">
        <v>6</v>
      </c>
      <c r="AA304" s="162" t="s">
        <v>7</v>
      </c>
      <c r="AB304" s="163" t="s">
        <v>8</v>
      </c>
      <c r="AC304" s="32"/>
      <c r="AD304" s="32"/>
      <c r="AE304" s="32"/>
      <c r="AF304" s="32"/>
      <c r="AG304" s="32"/>
      <c r="AH304" s="32"/>
      <c r="AI304" s="32"/>
      <c r="AJ304" s="32"/>
    </row>
    <row r="305" spans="1:36">
      <c r="A305" s="11">
        <v>41092</v>
      </c>
      <c r="B305" s="33">
        <v>280</v>
      </c>
      <c r="C305" s="114">
        <v>47</v>
      </c>
      <c r="D305" s="114">
        <v>42</v>
      </c>
      <c r="E305" s="114">
        <v>5</v>
      </c>
      <c r="F305" s="114">
        <v>6</v>
      </c>
      <c r="G305" s="41">
        <v>1</v>
      </c>
      <c r="H305" s="33">
        <v>165</v>
      </c>
      <c r="I305" s="114">
        <v>22</v>
      </c>
      <c r="J305" s="114">
        <v>30</v>
      </c>
      <c r="K305" s="114">
        <v>7</v>
      </c>
      <c r="L305" s="114">
        <v>7</v>
      </c>
      <c r="M305" s="41">
        <v>0</v>
      </c>
      <c r="N305" s="33">
        <v>70</v>
      </c>
      <c r="O305" s="114">
        <v>11</v>
      </c>
      <c r="P305" s="114">
        <v>37</v>
      </c>
      <c r="Q305" s="114">
        <v>1</v>
      </c>
      <c r="R305" s="114">
        <v>13</v>
      </c>
      <c r="S305" s="41">
        <v>0</v>
      </c>
      <c r="T305" s="33">
        <v>52</v>
      </c>
      <c r="U305" s="114">
        <v>6</v>
      </c>
      <c r="V305" s="114">
        <v>76</v>
      </c>
      <c r="W305" s="114">
        <v>7</v>
      </c>
      <c r="X305" s="114">
        <v>33</v>
      </c>
      <c r="Y305" s="41">
        <v>2</v>
      </c>
      <c r="Z305" s="34"/>
      <c r="AA305" s="54" t="s">
        <v>90</v>
      </c>
      <c r="AB305" s="34"/>
      <c r="AC305" s="34"/>
      <c r="AD305" s="32"/>
      <c r="AE305" s="32"/>
      <c r="AF305" s="32"/>
      <c r="AG305" s="32"/>
      <c r="AH305" s="32"/>
      <c r="AI305" s="32"/>
      <c r="AJ305" s="32"/>
    </row>
    <row r="306" spans="1:36">
      <c r="A306" s="11">
        <v>41096</v>
      </c>
      <c r="B306" s="31">
        <v>30</v>
      </c>
      <c r="C306" s="34">
        <v>3</v>
      </c>
      <c r="D306" s="34">
        <v>3</v>
      </c>
      <c r="E306" s="34">
        <v>0</v>
      </c>
      <c r="F306" s="34">
        <v>19</v>
      </c>
      <c r="G306" s="39">
        <v>3</v>
      </c>
      <c r="H306" s="31">
        <v>36</v>
      </c>
      <c r="I306" s="34">
        <v>4</v>
      </c>
      <c r="J306" s="34">
        <v>37</v>
      </c>
      <c r="K306" s="34">
        <v>6</v>
      </c>
      <c r="L306" s="34">
        <v>45</v>
      </c>
      <c r="M306" s="39">
        <v>6</v>
      </c>
      <c r="N306" s="31">
        <v>103</v>
      </c>
      <c r="O306" s="34">
        <v>10</v>
      </c>
      <c r="P306" s="34">
        <v>60</v>
      </c>
      <c r="Q306" s="34">
        <v>6</v>
      </c>
      <c r="R306" s="34">
        <v>109</v>
      </c>
      <c r="S306" s="39">
        <v>13</v>
      </c>
      <c r="T306" s="31">
        <v>113</v>
      </c>
      <c r="U306" s="34">
        <v>12</v>
      </c>
      <c r="V306" s="34">
        <v>109</v>
      </c>
      <c r="W306" s="34">
        <v>6</v>
      </c>
      <c r="X306" s="34">
        <v>257</v>
      </c>
      <c r="Y306" s="39">
        <v>45</v>
      </c>
      <c r="Z306" s="34"/>
      <c r="AA306" s="52" t="s">
        <v>88</v>
      </c>
      <c r="AB306" s="34"/>
      <c r="AC306" s="34"/>
      <c r="AD306" s="32"/>
      <c r="AE306" s="32"/>
      <c r="AF306" s="32"/>
      <c r="AG306" s="32"/>
      <c r="AH306" s="32"/>
      <c r="AI306" s="32"/>
      <c r="AJ306" s="32"/>
    </row>
    <row r="307" spans="1:36">
      <c r="A307" s="11">
        <v>41099</v>
      </c>
      <c r="B307" s="31">
        <v>51</v>
      </c>
      <c r="C307" s="34">
        <v>7</v>
      </c>
      <c r="D307" s="34">
        <v>7</v>
      </c>
      <c r="E307" s="34">
        <v>2</v>
      </c>
      <c r="F307" s="34">
        <v>41</v>
      </c>
      <c r="G307" s="39">
        <v>0</v>
      </c>
      <c r="H307" s="31">
        <v>71</v>
      </c>
      <c r="I307" s="34">
        <v>0</v>
      </c>
      <c r="J307" s="34">
        <v>38</v>
      </c>
      <c r="K307" s="34">
        <v>1</v>
      </c>
      <c r="L307" s="34">
        <v>23</v>
      </c>
      <c r="M307" s="39">
        <v>1</v>
      </c>
      <c r="N307" s="31">
        <v>26</v>
      </c>
      <c r="O307" s="34">
        <v>1</v>
      </c>
      <c r="P307" s="34">
        <v>2</v>
      </c>
      <c r="Q307" s="34">
        <v>0</v>
      </c>
      <c r="R307" s="34">
        <v>17</v>
      </c>
      <c r="S307" s="39">
        <v>1</v>
      </c>
      <c r="T307" s="31">
        <v>49</v>
      </c>
      <c r="U307" s="34">
        <v>8</v>
      </c>
      <c r="V307" s="34">
        <v>37</v>
      </c>
      <c r="W307" s="34">
        <v>11</v>
      </c>
      <c r="X307" s="34">
        <v>15</v>
      </c>
      <c r="Y307" s="39">
        <v>3</v>
      </c>
      <c r="Z307" s="34"/>
      <c r="AA307" s="52" t="s">
        <v>93</v>
      </c>
      <c r="AB307" s="34"/>
      <c r="AC307" s="34"/>
      <c r="AD307" s="32"/>
      <c r="AE307" s="32"/>
      <c r="AF307" s="32"/>
      <c r="AG307" s="32"/>
      <c r="AH307" s="32"/>
      <c r="AI307" s="32"/>
      <c r="AJ307" s="32"/>
    </row>
    <row r="308" spans="1:36">
      <c r="A308" s="11">
        <v>41103</v>
      </c>
      <c r="B308" s="31">
        <v>64</v>
      </c>
      <c r="C308" s="34">
        <v>16</v>
      </c>
      <c r="D308" s="34">
        <v>27</v>
      </c>
      <c r="E308" s="34">
        <v>13</v>
      </c>
      <c r="F308" s="34">
        <v>3</v>
      </c>
      <c r="G308" s="39">
        <v>1</v>
      </c>
      <c r="H308" s="31">
        <v>7</v>
      </c>
      <c r="I308" s="34">
        <v>1</v>
      </c>
      <c r="J308" s="34">
        <v>7</v>
      </c>
      <c r="K308" s="34">
        <v>1</v>
      </c>
      <c r="L308" s="34">
        <v>6</v>
      </c>
      <c r="M308" s="39">
        <v>0</v>
      </c>
      <c r="N308" s="31">
        <v>37</v>
      </c>
      <c r="O308" s="34">
        <v>3</v>
      </c>
      <c r="P308" s="34">
        <v>18</v>
      </c>
      <c r="Q308" s="34">
        <v>1</v>
      </c>
      <c r="R308" s="34">
        <v>9</v>
      </c>
      <c r="S308" s="39">
        <v>0</v>
      </c>
      <c r="T308" s="31">
        <v>20</v>
      </c>
      <c r="U308" s="34">
        <v>0</v>
      </c>
      <c r="V308" s="34">
        <v>4</v>
      </c>
      <c r="W308" s="34">
        <v>0</v>
      </c>
      <c r="X308" s="34">
        <v>1</v>
      </c>
      <c r="Y308" s="39">
        <v>0</v>
      </c>
      <c r="Z308" s="34"/>
      <c r="AA308" s="60" t="s">
        <v>99</v>
      </c>
      <c r="AB308" s="34"/>
      <c r="AC308" s="34"/>
      <c r="AD308" s="32"/>
      <c r="AE308" s="32"/>
      <c r="AF308" s="32"/>
      <c r="AG308" s="32"/>
      <c r="AH308" s="32"/>
      <c r="AI308" s="32"/>
      <c r="AJ308" s="32"/>
    </row>
    <row r="309" spans="1:36">
      <c r="A309" s="11">
        <v>41106</v>
      </c>
      <c r="B309" s="31">
        <v>34</v>
      </c>
      <c r="C309" s="34">
        <v>7</v>
      </c>
      <c r="D309" s="34">
        <v>16</v>
      </c>
      <c r="E309" s="34">
        <v>7</v>
      </c>
      <c r="F309" s="34">
        <v>3</v>
      </c>
      <c r="G309" s="39">
        <v>0</v>
      </c>
      <c r="H309" s="31">
        <v>74</v>
      </c>
      <c r="I309" s="34">
        <v>3</v>
      </c>
      <c r="J309" s="34">
        <v>19</v>
      </c>
      <c r="K309" s="34">
        <v>3</v>
      </c>
      <c r="L309" s="34">
        <v>15</v>
      </c>
      <c r="M309" s="39">
        <v>3</v>
      </c>
      <c r="N309" s="31">
        <v>36</v>
      </c>
      <c r="O309" s="34">
        <v>4</v>
      </c>
      <c r="P309" s="34">
        <v>47</v>
      </c>
      <c r="Q309" s="34">
        <v>5</v>
      </c>
      <c r="R309" s="34">
        <v>11</v>
      </c>
      <c r="S309" s="39">
        <v>1</v>
      </c>
      <c r="T309" s="31">
        <v>31</v>
      </c>
      <c r="U309" s="34">
        <v>5</v>
      </c>
      <c r="V309" s="34">
        <v>17</v>
      </c>
      <c r="W309" s="34">
        <v>3</v>
      </c>
      <c r="X309" s="34">
        <v>123</v>
      </c>
      <c r="Y309" s="39">
        <v>20</v>
      </c>
      <c r="Z309" s="34"/>
      <c r="AA309" s="54" t="s">
        <v>170</v>
      </c>
      <c r="AB309" s="34"/>
      <c r="AC309" s="34"/>
      <c r="AD309" s="32"/>
      <c r="AE309" s="32"/>
      <c r="AF309" s="32"/>
      <c r="AG309" s="32"/>
      <c r="AH309" s="32"/>
      <c r="AI309" s="32"/>
      <c r="AJ309" s="32"/>
    </row>
    <row r="310" spans="1:36">
      <c r="A310" s="11">
        <v>41108</v>
      </c>
      <c r="B310" s="15">
        <v>180</v>
      </c>
      <c r="C310" s="16">
        <v>34</v>
      </c>
      <c r="D310" s="16">
        <v>88</v>
      </c>
      <c r="E310" s="16">
        <v>17</v>
      </c>
      <c r="F310" s="16">
        <v>38</v>
      </c>
      <c r="G310" s="17">
        <v>5</v>
      </c>
      <c r="H310" s="15">
        <v>8</v>
      </c>
      <c r="I310" s="16">
        <v>2</v>
      </c>
      <c r="J310" s="16">
        <v>61</v>
      </c>
      <c r="K310" s="16">
        <v>2</v>
      </c>
      <c r="L310" s="16">
        <v>175</v>
      </c>
      <c r="M310" s="17">
        <v>8</v>
      </c>
      <c r="N310" s="15">
        <v>12</v>
      </c>
      <c r="O310" s="16">
        <v>2</v>
      </c>
      <c r="P310" s="16">
        <v>9</v>
      </c>
      <c r="Q310" s="16">
        <v>3</v>
      </c>
      <c r="R310" s="16">
        <v>441</v>
      </c>
      <c r="S310" s="17">
        <v>43</v>
      </c>
      <c r="T310" s="15">
        <v>406</v>
      </c>
      <c r="U310" s="16">
        <v>28</v>
      </c>
      <c r="V310" s="16">
        <v>127</v>
      </c>
      <c r="W310" s="16">
        <v>8</v>
      </c>
      <c r="X310" s="16">
        <v>56</v>
      </c>
      <c r="Y310" s="17">
        <v>0</v>
      </c>
      <c r="Z310" s="34"/>
      <c r="AA310" s="52" t="s">
        <v>135</v>
      </c>
      <c r="AB310" s="34"/>
      <c r="AC310" s="34"/>
      <c r="AD310" s="32"/>
      <c r="AE310" s="32"/>
      <c r="AF310" s="32"/>
      <c r="AG310" s="32"/>
      <c r="AH310" s="32"/>
      <c r="AI310" s="32"/>
      <c r="AJ310" s="32"/>
    </row>
    <row r="311" spans="1:36">
      <c r="A311" s="11">
        <v>41113</v>
      </c>
      <c r="B311" s="15">
        <v>26</v>
      </c>
      <c r="C311" s="16">
        <v>8</v>
      </c>
      <c r="D311" s="16">
        <v>3</v>
      </c>
      <c r="E311" s="16">
        <v>1</v>
      </c>
      <c r="F311" s="16">
        <v>1</v>
      </c>
      <c r="G311" s="17">
        <v>0</v>
      </c>
      <c r="H311" s="15">
        <v>0</v>
      </c>
      <c r="I311" s="16">
        <v>0</v>
      </c>
      <c r="J311" s="16">
        <v>12</v>
      </c>
      <c r="K311" s="16">
        <v>0</v>
      </c>
      <c r="L311" s="16">
        <v>3</v>
      </c>
      <c r="M311" s="17">
        <v>0</v>
      </c>
      <c r="N311" s="15">
        <v>22</v>
      </c>
      <c r="O311" s="16">
        <v>0</v>
      </c>
      <c r="P311" s="16">
        <v>8</v>
      </c>
      <c r="Q311" s="16">
        <v>0</v>
      </c>
      <c r="R311" s="16">
        <v>4</v>
      </c>
      <c r="S311" s="17">
        <v>1</v>
      </c>
      <c r="T311" s="15">
        <v>11</v>
      </c>
      <c r="U311" s="16">
        <v>1</v>
      </c>
      <c r="V311" s="16">
        <v>19</v>
      </c>
      <c r="W311" s="16">
        <v>1</v>
      </c>
      <c r="X311" s="16">
        <v>11</v>
      </c>
      <c r="Y311" s="17">
        <v>1</v>
      </c>
      <c r="Z311" s="34"/>
      <c r="AA311" s="52" t="s">
        <v>165</v>
      </c>
      <c r="AB311" s="34"/>
      <c r="AC311" s="34"/>
      <c r="AD311" s="32"/>
      <c r="AE311" s="32"/>
      <c r="AF311" s="32"/>
      <c r="AG311" s="32"/>
      <c r="AH311" s="32"/>
      <c r="AI311" s="32"/>
      <c r="AJ311" s="32"/>
    </row>
    <row r="312" spans="1:36">
      <c r="A312" s="11">
        <v>41115</v>
      </c>
      <c r="B312" s="15">
        <v>169</v>
      </c>
      <c r="C312" s="16">
        <v>42</v>
      </c>
      <c r="D312" s="16">
        <v>155</v>
      </c>
      <c r="E312" s="16">
        <v>38</v>
      </c>
      <c r="F312" s="16">
        <v>63</v>
      </c>
      <c r="G312" s="17">
        <v>25</v>
      </c>
      <c r="H312" s="15">
        <v>30</v>
      </c>
      <c r="I312" s="16">
        <v>1</v>
      </c>
      <c r="J312" s="16">
        <v>126</v>
      </c>
      <c r="K312" s="16">
        <v>13</v>
      </c>
      <c r="L312" s="16">
        <v>92</v>
      </c>
      <c r="M312" s="17">
        <v>10</v>
      </c>
      <c r="N312" s="15">
        <v>211</v>
      </c>
      <c r="O312" s="16">
        <v>12</v>
      </c>
      <c r="P312" s="16">
        <v>212</v>
      </c>
      <c r="Q312" s="16">
        <v>27</v>
      </c>
      <c r="R312" s="16">
        <v>133</v>
      </c>
      <c r="S312" s="17">
        <v>14</v>
      </c>
      <c r="T312" s="15">
        <v>168</v>
      </c>
      <c r="U312" s="16">
        <v>13</v>
      </c>
      <c r="V312" s="16">
        <v>110</v>
      </c>
      <c r="W312" s="16">
        <v>16</v>
      </c>
      <c r="X312" s="16">
        <v>66</v>
      </c>
      <c r="Y312" s="17">
        <v>3</v>
      </c>
      <c r="Z312" s="34"/>
      <c r="AA312" s="52" t="s">
        <v>131</v>
      </c>
      <c r="AB312" s="34"/>
      <c r="AC312" s="34"/>
      <c r="AD312" s="32"/>
      <c r="AE312" s="32"/>
      <c r="AF312" s="32"/>
      <c r="AG312" s="32"/>
      <c r="AH312" s="32"/>
      <c r="AI312" s="32"/>
      <c r="AJ312" s="32"/>
    </row>
    <row r="313" spans="1:36">
      <c r="A313" s="11">
        <v>41123</v>
      </c>
      <c r="B313" s="15">
        <v>707</v>
      </c>
      <c r="C313" s="16">
        <v>30</v>
      </c>
      <c r="D313" s="16">
        <v>497</v>
      </c>
      <c r="E313" s="16">
        <v>30</v>
      </c>
      <c r="F313" s="16">
        <v>108</v>
      </c>
      <c r="G313" s="16">
        <v>4</v>
      </c>
      <c r="H313" s="15">
        <v>36</v>
      </c>
      <c r="I313" s="16">
        <v>0</v>
      </c>
      <c r="J313" s="16">
        <v>39</v>
      </c>
      <c r="K313" s="16">
        <v>5</v>
      </c>
      <c r="L313" s="16">
        <v>22</v>
      </c>
      <c r="M313" s="17">
        <v>4</v>
      </c>
      <c r="N313" s="15">
        <v>9</v>
      </c>
      <c r="O313" s="16">
        <v>0</v>
      </c>
      <c r="P313" s="16">
        <v>4</v>
      </c>
      <c r="Q313" s="16">
        <v>1</v>
      </c>
      <c r="R313" s="16">
        <v>51</v>
      </c>
      <c r="S313" s="17">
        <v>3</v>
      </c>
      <c r="T313" s="15">
        <v>249</v>
      </c>
      <c r="U313" s="16">
        <v>24</v>
      </c>
      <c r="V313" s="16">
        <v>106</v>
      </c>
      <c r="W313" s="16">
        <v>16</v>
      </c>
      <c r="X313" s="16">
        <v>69</v>
      </c>
      <c r="Y313" s="17">
        <v>4</v>
      </c>
      <c r="Z313" s="34"/>
      <c r="AA313" s="52" t="s">
        <v>174</v>
      </c>
      <c r="AB313" s="34"/>
      <c r="AC313" s="34"/>
      <c r="AD313" s="32"/>
      <c r="AE313" s="32"/>
      <c r="AF313" s="32"/>
      <c r="AG313" s="32"/>
      <c r="AH313" s="32"/>
      <c r="AI313" s="32"/>
      <c r="AJ313" s="32"/>
    </row>
    <row r="314" spans="1:36">
      <c r="A314" s="11">
        <v>41128</v>
      </c>
      <c r="B314" s="15">
        <v>35</v>
      </c>
      <c r="C314" s="15">
        <v>8</v>
      </c>
      <c r="D314" s="15">
        <v>2</v>
      </c>
      <c r="E314" s="15">
        <v>0</v>
      </c>
      <c r="F314" s="15">
        <v>7</v>
      </c>
      <c r="G314" s="15">
        <v>3</v>
      </c>
      <c r="H314" s="15">
        <v>8</v>
      </c>
      <c r="I314" s="16">
        <v>0</v>
      </c>
      <c r="J314" s="16">
        <v>5</v>
      </c>
      <c r="K314" s="16">
        <v>1</v>
      </c>
      <c r="L314" s="16">
        <v>67</v>
      </c>
      <c r="M314" s="17">
        <v>4</v>
      </c>
      <c r="N314" s="15">
        <v>32</v>
      </c>
      <c r="O314" s="16">
        <v>6</v>
      </c>
      <c r="P314" s="16">
        <v>90</v>
      </c>
      <c r="Q314" s="16">
        <v>21</v>
      </c>
      <c r="R314" s="16">
        <v>81</v>
      </c>
      <c r="S314" s="17">
        <v>8</v>
      </c>
      <c r="T314" s="15">
        <v>27</v>
      </c>
      <c r="U314" s="16">
        <v>3</v>
      </c>
      <c r="V314" s="16">
        <v>4</v>
      </c>
      <c r="W314" s="16">
        <v>1</v>
      </c>
      <c r="X314" s="16">
        <v>3</v>
      </c>
      <c r="Y314" s="17">
        <v>0</v>
      </c>
      <c r="Z314" s="34"/>
      <c r="AA314" s="52" t="s">
        <v>148</v>
      </c>
      <c r="AB314" s="34"/>
      <c r="AC314" s="34"/>
      <c r="AD314" s="32"/>
      <c r="AE314" s="32"/>
      <c r="AF314" s="32"/>
      <c r="AG314" s="32"/>
      <c r="AH314" s="32"/>
      <c r="AI314" s="32"/>
      <c r="AJ314" s="32"/>
    </row>
    <row r="315" spans="1:36">
      <c r="A315" s="11">
        <v>41131</v>
      </c>
      <c r="B315" s="15">
        <v>9</v>
      </c>
      <c r="C315" s="16">
        <v>2</v>
      </c>
      <c r="D315" s="16">
        <v>2</v>
      </c>
      <c r="E315" s="16">
        <v>0</v>
      </c>
      <c r="F315" s="16">
        <v>1</v>
      </c>
      <c r="G315" s="17">
        <v>0</v>
      </c>
      <c r="H315" s="15">
        <v>26</v>
      </c>
      <c r="I315" s="16">
        <v>1</v>
      </c>
      <c r="J315" s="16">
        <v>61</v>
      </c>
      <c r="K315" s="16">
        <v>1</v>
      </c>
      <c r="L315" s="16">
        <v>19</v>
      </c>
      <c r="M315" s="17">
        <v>1</v>
      </c>
      <c r="N315" s="15">
        <v>33</v>
      </c>
      <c r="O315" s="16">
        <v>0</v>
      </c>
      <c r="P315" s="16">
        <v>11</v>
      </c>
      <c r="Q315" s="16">
        <v>0</v>
      </c>
      <c r="R315" s="16">
        <v>6</v>
      </c>
      <c r="S315" s="17">
        <v>1</v>
      </c>
      <c r="T315" s="15">
        <v>4</v>
      </c>
      <c r="U315" s="16">
        <v>0</v>
      </c>
      <c r="V315" s="16">
        <v>5</v>
      </c>
      <c r="W315" s="16">
        <v>0</v>
      </c>
      <c r="X315" s="16">
        <v>6</v>
      </c>
      <c r="Y315" s="17">
        <v>0</v>
      </c>
      <c r="Z315" s="34"/>
      <c r="AA315" s="52" t="s">
        <v>159</v>
      </c>
      <c r="AB315" s="34"/>
      <c r="AC315" s="34"/>
      <c r="AD315" s="32"/>
      <c r="AE315" s="32"/>
      <c r="AF315" s="32"/>
      <c r="AG315" s="32"/>
      <c r="AH315" s="32"/>
      <c r="AI315" s="32"/>
      <c r="AJ315" s="32"/>
    </row>
    <row r="316" spans="1:36">
      <c r="A316" s="11">
        <v>41135</v>
      </c>
      <c r="B316" s="15">
        <v>30</v>
      </c>
      <c r="C316" s="16">
        <v>8</v>
      </c>
      <c r="D316" s="16">
        <v>17</v>
      </c>
      <c r="E316" s="16">
        <v>6</v>
      </c>
      <c r="F316" s="16">
        <v>3</v>
      </c>
      <c r="G316" s="17">
        <v>1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22</v>
      </c>
      <c r="O316" s="16">
        <v>1</v>
      </c>
      <c r="P316" s="16">
        <v>70</v>
      </c>
      <c r="Q316" s="16">
        <v>2</v>
      </c>
      <c r="R316" s="16">
        <v>157</v>
      </c>
      <c r="S316" s="17">
        <v>6</v>
      </c>
      <c r="T316" s="15">
        <v>36</v>
      </c>
      <c r="U316" s="16">
        <v>1</v>
      </c>
      <c r="V316" s="16">
        <v>3</v>
      </c>
      <c r="W316" s="16">
        <v>0</v>
      </c>
      <c r="X316" s="16">
        <v>2</v>
      </c>
      <c r="Y316" s="17">
        <v>0</v>
      </c>
      <c r="Z316" s="34"/>
      <c r="AA316" s="52" t="s">
        <v>230</v>
      </c>
      <c r="AB316" s="34"/>
      <c r="AC316" s="34"/>
      <c r="AD316" s="32"/>
      <c r="AE316" s="32"/>
      <c r="AF316" s="32"/>
      <c r="AG316" s="32"/>
      <c r="AH316" s="32"/>
      <c r="AI316" s="32"/>
      <c r="AJ316" s="32"/>
    </row>
    <row r="317" spans="1:36">
      <c r="A317" s="11">
        <v>41137</v>
      </c>
      <c r="B317" s="15">
        <v>27</v>
      </c>
      <c r="C317" s="16">
        <v>3</v>
      </c>
      <c r="D317" s="16">
        <v>10</v>
      </c>
      <c r="E317" s="16">
        <v>1</v>
      </c>
      <c r="F317" s="16">
        <v>23</v>
      </c>
      <c r="G317" s="17">
        <v>8</v>
      </c>
      <c r="H317" s="15">
        <v>21</v>
      </c>
      <c r="I317" s="16">
        <v>0</v>
      </c>
      <c r="J317" s="16">
        <v>92</v>
      </c>
      <c r="K317" s="16">
        <v>4</v>
      </c>
      <c r="L317" s="16">
        <v>13</v>
      </c>
      <c r="M317" s="17">
        <v>3</v>
      </c>
      <c r="N317" s="15">
        <v>11</v>
      </c>
      <c r="O317" s="16">
        <v>1</v>
      </c>
      <c r="P317" s="16">
        <v>0</v>
      </c>
      <c r="Q317" s="16">
        <v>0</v>
      </c>
      <c r="R317" s="16">
        <v>0</v>
      </c>
      <c r="S317" s="17">
        <v>0</v>
      </c>
      <c r="T317" s="15">
        <v>5</v>
      </c>
      <c r="U317" s="16">
        <v>0</v>
      </c>
      <c r="V317" s="16">
        <v>1</v>
      </c>
      <c r="W317" s="16">
        <v>0</v>
      </c>
      <c r="X317" s="16">
        <v>4</v>
      </c>
      <c r="Y317" s="17">
        <v>0</v>
      </c>
      <c r="Z317" s="34"/>
      <c r="AA317" s="52" t="s">
        <v>222</v>
      </c>
      <c r="AB317" s="34"/>
      <c r="AC317" s="34"/>
      <c r="AD317" s="32"/>
      <c r="AE317" s="32"/>
      <c r="AF317" s="32"/>
      <c r="AG317" s="32"/>
      <c r="AH317" s="32"/>
      <c r="AI317" s="32"/>
      <c r="AJ317" s="32"/>
    </row>
    <row r="318" spans="1:36">
      <c r="A318" s="11">
        <v>41142</v>
      </c>
      <c r="B318" s="15">
        <v>27</v>
      </c>
      <c r="C318" s="16">
        <v>9</v>
      </c>
      <c r="D318" s="16">
        <v>11</v>
      </c>
      <c r="E318" s="16">
        <v>3</v>
      </c>
      <c r="F318" s="16">
        <v>8</v>
      </c>
      <c r="G318" s="17">
        <v>2</v>
      </c>
      <c r="H318" s="15">
        <v>4</v>
      </c>
      <c r="I318" s="16">
        <v>0</v>
      </c>
      <c r="J318" s="16">
        <v>4</v>
      </c>
      <c r="K318" s="16">
        <v>0</v>
      </c>
      <c r="L318" s="16">
        <v>2</v>
      </c>
      <c r="M318" s="17">
        <v>0</v>
      </c>
      <c r="N318" s="15">
        <v>4</v>
      </c>
      <c r="O318" s="16">
        <v>0</v>
      </c>
      <c r="P318" s="16">
        <v>30</v>
      </c>
      <c r="Q318" s="16">
        <v>2</v>
      </c>
      <c r="R318" s="16">
        <v>51</v>
      </c>
      <c r="S318" s="17">
        <v>5</v>
      </c>
      <c r="T318" s="15">
        <v>134</v>
      </c>
      <c r="U318" s="16">
        <v>12</v>
      </c>
      <c r="V318" s="16">
        <v>68</v>
      </c>
      <c r="W318" s="16">
        <v>5</v>
      </c>
      <c r="X318" s="16">
        <v>35</v>
      </c>
      <c r="Y318" s="17">
        <v>2</v>
      </c>
      <c r="Z318" s="34"/>
      <c r="AA318" s="52" t="s">
        <v>193</v>
      </c>
      <c r="AB318" s="34"/>
      <c r="AC318" s="34"/>
      <c r="AD318" s="32"/>
      <c r="AE318" s="32"/>
      <c r="AF318" s="32"/>
      <c r="AG318" s="32"/>
      <c r="AH318" s="32"/>
      <c r="AI318" s="32"/>
      <c r="AJ318" s="32"/>
    </row>
    <row r="319" spans="1:36">
      <c r="A319" s="11">
        <v>41144</v>
      </c>
      <c r="B319" s="15">
        <v>368</v>
      </c>
      <c r="C319" s="16">
        <v>21</v>
      </c>
      <c r="D319" s="16">
        <v>120</v>
      </c>
      <c r="E319" s="16">
        <v>7</v>
      </c>
      <c r="F319" s="16">
        <v>45</v>
      </c>
      <c r="G319" s="17">
        <v>6</v>
      </c>
      <c r="H319" s="15">
        <v>41</v>
      </c>
      <c r="I319" s="16">
        <v>1</v>
      </c>
      <c r="J319" s="16">
        <v>24</v>
      </c>
      <c r="K319" s="16">
        <v>4</v>
      </c>
      <c r="L319" s="16">
        <v>8</v>
      </c>
      <c r="M319" s="17">
        <v>2</v>
      </c>
      <c r="N319" s="15">
        <v>0</v>
      </c>
      <c r="O319" s="16">
        <v>0</v>
      </c>
      <c r="P319" s="16">
        <v>2</v>
      </c>
      <c r="Q319" s="16">
        <v>1</v>
      </c>
      <c r="R319" s="16">
        <v>21</v>
      </c>
      <c r="S319" s="17">
        <v>3</v>
      </c>
      <c r="T319" s="15">
        <v>168</v>
      </c>
      <c r="U319" s="16">
        <v>14</v>
      </c>
      <c r="V319" s="16">
        <v>51</v>
      </c>
      <c r="W319" s="16">
        <v>2</v>
      </c>
      <c r="X319" s="16">
        <v>66</v>
      </c>
      <c r="Y319" s="17">
        <v>3</v>
      </c>
      <c r="Z319" s="34"/>
      <c r="AA319" s="52" t="s">
        <v>211</v>
      </c>
      <c r="AB319" s="34"/>
      <c r="AC319" s="34"/>
      <c r="AD319" s="32"/>
      <c r="AE319" s="32"/>
      <c r="AF319" s="32"/>
      <c r="AG319" s="32"/>
      <c r="AH319" s="32"/>
      <c r="AI319" s="32"/>
      <c r="AJ319" s="32"/>
    </row>
    <row r="320" spans="1:36">
      <c r="A320" s="11">
        <v>41148</v>
      </c>
      <c r="B320" s="15">
        <v>62</v>
      </c>
      <c r="C320" s="16">
        <v>9</v>
      </c>
      <c r="D320" s="16">
        <v>62</v>
      </c>
      <c r="E320" s="16">
        <v>1</v>
      </c>
      <c r="F320" s="16">
        <v>2</v>
      </c>
      <c r="G320" s="17">
        <v>0</v>
      </c>
      <c r="H320" s="15">
        <v>6</v>
      </c>
      <c r="I320" s="16">
        <v>0</v>
      </c>
      <c r="J320" s="16">
        <v>6</v>
      </c>
      <c r="K320" s="16">
        <v>0</v>
      </c>
      <c r="L320" s="16">
        <v>21</v>
      </c>
      <c r="M320" s="17">
        <v>0</v>
      </c>
      <c r="N320" s="15">
        <v>2</v>
      </c>
      <c r="O320" s="16">
        <v>0</v>
      </c>
      <c r="P320" s="16">
        <v>14</v>
      </c>
      <c r="Q320" s="16">
        <v>0</v>
      </c>
      <c r="R320" s="16">
        <v>21</v>
      </c>
      <c r="S320" s="17">
        <v>2</v>
      </c>
      <c r="T320" s="15">
        <v>15</v>
      </c>
      <c r="U320" s="16">
        <v>2</v>
      </c>
      <c r="V320" s="16">
        <v>4</v>
      </c>
      <c r="W320" s="16">
        <v>0</v>
      </c>
      <c r="X320" s="16">
        <v>5</v>
      </c>
      <c r="Y320" s="17">
        <v>0</v>
      </c>
      <c r="Z320" s="34"/>
      <c r="AA320" s="52" t="s">
        <v>203</v>
      </c>
      <c r="AB320" s="34"/>
      <c r="AC320" s="34"/>
      <c r="AD320" s="32"/>
      <c r="AE320" s="32"/>
      <c r="AF320" s="32"/>
      <c r="AG320" s="32"/>
      <c r="AH320" s="32"/>
      <c r="AI320" s="32"/>
      <c r="AJ320" s="32"/>
    </row>
    <row r="321" spans="1:36">
      <c r="A321" s="11">
        <v>41149</v>
      </c>
      <c r="B321" s="15">
        <v>65</v>
      </c>
      <c r="C321" s="16">
        <v>19</v>
      </c>
      <c r="D321" s="16">
        <v>22</v>
      </c>
      <c r="E321" s="16">
        <v>3</v>
      </c>
      <c r="F321" s="16">
        <v>2</v>
      </c>
      <c r="G321" s="17">
        <v>1</v>
      </c>
      <c r="H321" s="15">
        <v>131</v>
      </c>
      <c r="I321" s="16">
        <v>24</v>
      </c>
      <c r="J321" s="16">
        <v>41</v>
      </c>
      <c r="K321" s="16">
        <v>2</v>
      </c>
      <c r="L321" s="16">
        <v>7</v>
      </c>
      <c r="M321" s="17">
        <v>0</v>
      </c>
      <c r="N321" s="15">
        <v>0</v>
      </c>
      <c r="O321" s="16">
        <v>0</v>
      </c>
      <c r="P321" s="16">
        <v>1</v>
      </c>
      <c r="Q321" s="16">
        <v>0</v>
      </c>
      <c r="R321" s="16">
        <v>21</v>
      </c>
      <c r="S321" s="17">
        <v>0</v>
      </c>
      <c r="T321" s="15">
        <v>110</v>
      </c>
      <c r="U321" s="16">
        <v>8</v>
      </c>
      <c r="V321" s="16">
        <v>99</v>
      </c>
      <c r="W321" s="16">
        <v>6</v>
      </c>
      <c r="X321" s="16">
        <v>108</v>
      </c>
      <c r="Y321" s="17">
        <v>8</v>
      </c>
      <c r="Z321" s="34"/>
      <c r="AA321" s="52" t="s">
        <v>207</v>
      </c>
      <c r="AB321" s="34"/>
      <c r="AC321" s="34"/>
      <c r="AD321" s="32"/>
      <c r="AE321" s="32"/>
      <c r="AF321" s="32"/>
      <c r="AG321" s="32"/>
      <c r="AH321" s="32"/>
      <c r="AI321" s="32"/>
      <c r="AJ321" s="32"/>
    </row>
    <row r="322" spans="1:36">
      <c r="A322" s="11">
        <v>41150</v>
      </c>
      <c r="B322" s="15">
        <v>34</v>
      </c>
      <c r="C322" s="16">
        <v>5</v>
      </c>
      <c r="D322" s="16">
        <v>15</v>
      </c>
      <c r="E322" s="16">
        <v>4</v>
      </c>
      <c r="F322" s="16">
        <v>1</v>
      </c>
      <c r="G322" s="17">
        <v>0</v>
      </c>
      <c r="H322" s="15">
        <v>9</v>
      </c>
      <c r="I322" s="16">
        <v>1</v>
      </c>
      <c r="J322" s="16">
        <v>0</v>
      </c>
      <c r="K322" s="16">
        <v>0</v>
      </c>
      <c r="L322" s="16">
        <v>0</v>
      </c>
      <c r="M322" s="17">
        <v>0</v>
      </c>
      <c r="N322" s="15">
        <v>109</v>
      </c>
      <c r="O322" s="16">
        <v>0</v>
      </c>
      <c r="P322" s="16">
        <v>4</v>
      </c>
      <c r="Q322" s="16">
        <v>0</v>
      </c>
      <c r="R322" s="16">
        <v>2</v>
      </c>
      <c r="S322" s="17">
        <v>0</v>
      </c>
      <c r="T322" s="15">
        <v>28</v>
      </c>
      <c r="U322" s="16">
        <v>5</v>
      </c>
      <c r="V322" s="16">
        <v>12</v>
      </c>
      <c r="W322" s="16">
        <v>1</v>
      </c>
      <c r="X322" s="16">
        <v>18</v>
      </c>
      <c r="Y322" s="17">
        <v>0</v>
      </c>
      <c r="Z322" s="34"/>
      <c r="AA322" s="52" t="s">
        <v>245</v>
      </c>
      <c r="AB322" s="34"/>
      <c r="AC322" s="34"/>
      <c r="AD322" s="32"/>
      <c r="AE322" s="32"/>
      <c r="AF322" s="32"/>
      <c r="AG322" s="32"/>
      <c r="AH322" s="32"/>
      <c r="AI322" s="32"/>
      <c r="AJ322" s="32"/>
    </row>
    <row r="323" spans="1:36">
      <c r="A323" s="11">
        <v>41156</v>
      </c>
      <c r="B323" s="15">
        <v>118</v>
      </c>
      <c r="C323" s="16">
        <v>16</v>
      </c>
      <c r="D323" s="16">
        <v>59</v>
      </c>
      <c r="E323" s="16">
        <v>3</v>
      </c>
      <c r="F323" s="16">
        <v>8</v>
      </c>
      <c r="G323" s="17">
        <v>1</v>
      </c>
      <c r="H323" s="15">
        <v>3</v>
      </c>
      <c r="I323" s="16">
        <v>1</v>
      </c>
      <c r="J323" s="16">
        <v>3</v>
      </c>
      <c r="K323" s="16">
        <v>1</v>
      </c>
      <c r="L323" s="16">
        <v>2</v>
      </c>
      <c r="M323" s="17">
        <v>1</v>
      </c>
      <c r="N323" s="15">
        <v>9</v>
      </c>
      <c r="O323" s="16">
        <v>1</v>
      </c>
      <c r="P323" s="16">
        <v>0</v>
      </c>
      <c r="Q323" s="16">
        <v>0</v>
      </c>
      <c r="R323" s="16">
        <v>1</v>
      </c>
      <c r="S323" s="17">
        <v>0</v>
      </c>
      <c r="T323" s="15">
        <v>6</v>
      </c>
      <c r="U323" s="16">
        <v>3</v>
      </c>
      <c r="V323" s="16">
        <v>1</v>
      </c>
      <c r="W323" s="16">
        <v>0</v>
      </c>
      <c r="X323" s="16">
        <v>0</v>
      </c>
      <c r="Y323" s="17">
        <v>0</v>
      </c>
      <c r="Z323" s="34"/>
      <c r="AA323" s="52" t="s">
        <v>219</v>
      </c>
      <c r="AB323" s="34"/>
      <c r="AC323" s="34"/>
      <c r="AD323" s="32"/>
      <c r="AE323" s="32"/>
      <c r="AF323" s="32"/>
      <c r="AG323" s="32"/>
      <c r="AH323" s="32"/>
      <c r="AI323" s="32"/>
      <c r="AJ323" s="32"/>
    </row>
    <row r="324" spans="1:36">
      <c r="A324" s="11">
        <v>41159</v>
      </c>
      <c r="B324" s="15">
        <v>167</v>
      </c>
      <c r="C324" s="16">
        <v>23</v>
      </c>
      <c r="D324" s="16">
        <v>17</v>
      </c>
      <c r="E324" s="16">
        <v>0</v>
      </c>
      <c r="F324" s="16">
        <v>10</v>
      </c>
      <c r="G324" s="17">
        <v>3</v>
      </c>
      <c r="H324" s="15">
        <v>12</v>
      </c>
      <c r="I324" s="16">
        <v>2</v>
      </c>
      <c r="J324" s="16">
        <v>23</v>
      </c>
      <c r="K324" s="16">
        <v>2</v>
      </c>
      <c r="L324" s="16">
        <v>54</v>
      </c>
      <c r="M324" s="17">
        <v>5</v>
      </c>
      <c r="N324" s="15">
        <v>234</v>
      </c>
      <c r="O324" s="16">
        <v>34</v>
      </c>
      <c r="P324" s="16">
        <v>172</v>
      </c>
      <c r="Q324" s="16">
        <v>17</v>
      </c>
      <c r="R324" s="16">
        <v>251</v>
      </c>
      <c r="S324" s="17">
        <v>28</v>
      </c>
      <c r="T324" s="15">
        <v>92</v>
      </c>
      <c r="U324" s="16">
        <v>9</v>
      </c>
      <c r="V324" s="16">
        <v>56</v>
      </c>
      <c r="W324" s="16">
        <v>5</v>
      </c>
      <c r="X324" s="16">
        <v>119</v>
      </c>
      <c r="Y324" s="17">
        <v>21</v>
      </c>
      <c r="Z324" s="34"/>
      <c r="AA324" s="54" t="s">
        <v>252</v>
      </c>
      <c r="AB324" s="34"/>
      <c r="AC324" s="34"/>
      <c r="AD324" s="32"/>
      <c r="AE324" s="32"/>
      <c r="AF324" s="32"/>
      <c r="AG324" s="32"/>
      <c r="AH324" s="32"/>
      <c r="AI324" s="32"/>
      <c r="AJ324" s="32"/>
    </row>
    <row r="325" spans="1:36">
      <c r="A325" s="11">
        <v>41163</v>
      </c>
      <c r="B325" s="15">
        <v>72</v>
      </c>
      <c r="C325" s="16">
        <v>8</v>
      </c>
      <c r="D325" s="16">
        <v>38</v>
      </c>
      <c r="E325" s="16">
        <v>3</v>
      </c>
      <c r="F325" s="16">
        <v>16</v>
      </c>
      <c r="G325" s="17">
        <v>0</v>
      </c>
      <c r="H325" s="15">
        <v>4</v>
      </c>
      <c r="I325" s="16">
        <v>0</v>
      </c>
      <c r="J325" s="16">
        <v>12</v>
      </c>
      <c r="K325" s="16">
        <v>1</v>
      </c>
      <c r="L325" s="16">
        <v>6</v>
      </c>
      <c r="M325" s="17">
        <v>0</v>
      </c>
      <c r="N325" s="15">
        <v>28</v>
      </c>
      <c r="O325" s="16">
        <v>1</v>
      </c>
      <c r="P325" s="16">
        <v>15</v>
      </c>
      <c r="Q325" s="16">
        <v>1</v>
      </c>
      <c r="R325" s="16">
        <v>3</v>
      </c>
      <c r="S325" s="17">
        <v>0</v>
      </c>
      <c r="T325" s="15">
        <v>20</v>
      </c>
      <c r="U325" s="16">
        <v>7</v>
      </c>
      <c r="V325" s="16">
        <v>75</v>
      </c>
      <c r="W325" s="16">
        <v>14</v>
      </c>
      <c r="X325" s="16">
        <v>89</v>
      </c>
      <c r="Y325" s="17">
        <v>8</v>
      </c>
      <c r="Z325" s="34"/>
      <c r="AA325" s="54" t="s">
        <v>286</v>
      </c>
      <c r="AB325" s="34"/>
      <c r="AC325" s="34"/>
      <c r="AD325" s="32"/>
      <c r="AE325" s="32"/>
      <c r="AF325" s="32"/>
      <c r="AG325" s="32"/>
      <c r="AH325" s="32"/>
      <c r="AI325" s="32"/>
      <c r="AJ325" s="32"/>
    </row>
    <row r="326" spans="1:36">
      <c r="A326" s="11">
        <v>41165</v>
      </c>
      <c r="B326" s="15">
        <v>44</v>
      </c>
      <c r="C326" s="16">
        <v>9</v>
      </c>
      <c r="D326" s="16">
        <v>13</v>
      </c>
      <c r="E326" s="16">
        <v>1</v>
      </c>
      <c r="F326" s="16">
        <v>0</v>
      </c>
      <c r="G326" s="17">
        <v>0</v>
      </c>
      <c r="H326" s="15">
        <v>18</v>
      </c>
      <c r="I326" s="16">
        <v>0</v>
      </c>
      <c r="J326" s="16">
        <v>6</v>
      </c>
      <c r="K326" s="16">
        <v>1</v>
      </c>
      <c r="L326" s="16">
        <v>13</v>
      </c>
      <c r="M326" s="17">
        <v>1</v>
      </c>
      <c r="N326" s="15">
        <v>34</v>
      </c>
      <c r="O326" s="16">
        <v>2</v>
      </c>
      <c r="P326" s="16">
        <v>35</v>
      </c>
      <c r="Q326" s="16">
        <v>2</v>
      </c>
      <c r="R326" s="16">
        <v>12</v>
      </c>
      <c r="S326" s="17">
        <v>0</v>
      </c>
      <c r="T326" s="15">
        <v>24</v>
      </c>
      <c r="U326" s="16">
        <v>5</v>
      </c>
      <c r="V326" s="16">
        <v>9</v>
      </c>
      <c r="W326" s="16">
        <v>1</v>
      </c>
      <c r="X326" s="16">
        <v>7</v>
      </c>
      <c r="Y326" s="17">
        <v>1</v>
      </c>
      <c r="Z326" s="34"/>
      <c r="AA326" s="54" t="s">
        <v>255</v>
      </c>
      <c r="AB326" s="34"/>
      <c r="AC326" s="34"/>
      <c r="AD326" s="32"/>
      <c r="AE326" s="32"/>
      <c r="AF326" s="32"/>
      <c r="AG326" s="32"/>
      <c r="AH326" s="32"/>
      <c r="AI326" s="32"/>
      <c r="AJ326" s="32"/>
    </row>
    <row r="327" spans="1:36">
      <c r="A327" s="11">
        <v>41169</v>
      </c>
      <c r="B327" s="15">
        <v>85</v>
      </c>
      <c r="C327" s="16">
        <v>2</v>
      </c>
      <c r="D327" s="16">
        <v>29</v>
      </c>
      <c r="E327" s="16">
        <v>1</v>
      </c>
      <c r="F327" s="16">
        <v>12</v>
      </c>
      <c r="G327" s="17">
        <v>1</v>
      </c>
      <c r="H327" s="15">
        <v>62</v>
      </c>
      <c r="I327" s="16">
        <v>6</v>
      </c>
      <c r="J327" s="16">
        <v>29</v>
      </c>
      <c r="K327" s="16">
        <v>1</v>
      </c>
      <c r="L327" s="16">
        <v>38</v>
      </c>
      <c r="M327" s="17">
        <v>2</v>
      </c>
      <c r="N327" s="15">
        <v>52</v>
      </c>
      <c r="O327" s="16">
        <v>2</v>
      </c>
      <c r="P327" s="16">
        <v>29</v>
      </c>
      <c r="Q327" s="16">
        <v>0</v>
      </c>
      <c r="R327" s="16">
        <v>15</v>
      </c>
      <c r="S327" s="17">
        <v>0</v>
      </c>
      <c r="T327" s="15">
        <v>243</v>
      </c>
      <c r="U327" s="16">
        <v>19</v>
      </c>
      <c r="V327" s="16">
        <v>243</v>
      </c>
      <c r="W327" s="16">
        <v>22</v>
      </c>
      <c r="X327" s="16">
        <v>124</v>
      </c>
      <c r="Y327" s="17">
        <v>8</v>
      </c>
      <c r="Z327" s="34"/>
      <c r="AA327" s="52" t="s">
        <v>266</v>
      </c>
      <c r="AB327" s="34"/>
      <c r="AC327" s="34"/>
      <c r="AD327" s="32"/>
      <c r="AE327" s="32"/>
      <c r="AF327" s="32"/>
      <c r="AG327" s="32"/>
      <c r="AH327" s="32"/>
      <c r="AI327" s="32"/>
      <c r="AJ327" s="32"/>
    </row>
    <row r="328" spans="1:36">
      <c r="A328" s="11">
        <v>41172</v>
      </c>
      <c r="B328" s="15">
        <v>123</v>
      </c>
      <c r="C328" s="16">
        <v>17</v>
      </c>
      <c r="D328" s="16">
        <v>44</v>
      </c>
      <c r="E328" s="16">
        <v>4</v>
      </c>
      <c r="F328" s="16">
        <v>13</v>
      </c>
      <c r="G328" s="17">
        <v>1</v>
      </c>
      <c r="H328" s="15">
        <v>1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5">
        <v>16</v>
      </c>
      <c r="O328" s="16">
        <v>0</v>
      </c>
      <c r="P328" s="16">
        <v>66</v>
      </c>
      <c r="Q328" s="16">
        <v>5</v>
      </c>
      <c r="R328" s="16">
        <v>185</v>
      </c>
      <c r="S328" s="17">
        <v>5</v>
      </c>
      <c r="T328" s="15">
        <v>124</v>
      </c>
      <c r="U328" s="16">
        <v>5</v>
      </c>
      <c r="V328" s="16">
        <v>74</v>
      </c>
      <c r="W328" s="16">
        <v>5</v>
      </c>
      <c r="X328" s="16">
        <v>39</v>
      </c>
      <c r="Y328" s="17">
        <v>6</v>
      </c>
      <c r="Z328" s="34"/>
      <c r="AA328" s="54" t="s">
        <v>281</v>
      </c>
      <c r="AB328" s="34"/>
      <c r="AC328" s="34"/>
      <c r="AD328" s="32"/>
      <c r="AE328" s="32"/>
      <c r="AF328" s="32"/>
      <c r="AG328" s="32"/>
      <c r="AH328" s="32"/>
      <c r="AI328" s="32"/>
      <c r="AJ328" s="32"/>
    </row>
    <row r="329" spans="1:36" ht="13.5" thickBot="1">
      <c r="A329" s="14">
        <v>41179</v>
      </c>
      <c r="B329" s="15">
        <v>36</v>
      </c>
      <c r="C329" s="16">
        <v>7</v>
      </c>
      <c r="D329" s="16">
        <v>8</v>
      </c>
      <c r="E329" s="16">
        <v>1</v>
      </c>
      <c r="F329" s="16">
        <v>5</v>
      </c>
      <c r="G329" s="17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6</v>
      </c>
      <c r="O329" s="16">
        <v>0</v>
      </c>
      <c r="P329" s="16">
        <v>12</v>
      </c>
      <c r="Q329" s="16">
        <v>2</v>
      </c>
      <c r="R329" s="16">
        <v>8</v>
      </c>
      <c r="S329" s="17">
        <v>0</v>
      </c>
      <c r="T329" s="15">
        <v>71</v>
      </c>
      <c r="U329" s="16">
        <v>5</v>
      </c>
      <c r="V329" s="16">
        <v>35</v>
      </c>
      <c r="W329" s="16">
        <v>1</v>
      </c>
      <c r="X329" s="16">
        <v>27</v>
      </c>
      <c r="Y329" s="17">
        <v>2</v>
      </c>
      <c r="Z329" s="34"/>
      <c r="AA329" s="53" t="s">
        <v>289</v>
      </c>
      <c r="AB329" s="34"/>
      <c r="AC329" s="34"/>
      <c r="AD329" s="32"/>
      <c r="AE329" s="32"/>
      <c r="AF329" s="32"/>
      <c r="AG329" s="32"/>
      <c r="AH329" s="32"/>
      <c r="AI329" s="32"/>
      <c r="AJ329" s="32"/>
    </row>
    <row r="330" spans="1:36" ht="13.5" thickBot="1">
      <c r="A330" s="47">
        <v>41180</v>
      </c>
      <c r="B330" s="18">
        <v>886</v>
      </c>
      <c r="C330" s="19">
        <v>39</v>
      </c>
      <c r="D330" s="19">
        <v>218</v>
      </c>
      <c r="E330" s="19">
        <v>5</v>
      </c>
      <c r="F330" s="19">
        <v>123</v>
      </c>
      <c r="G330" s="20">
        <v>10</v>
      </c>
      <c r="H330" s="18">
        <v>16</v>
      </c>
      <c r="I330" s="19">
        <v>0</v>
      </c>
      <c r="J330" s="19">
        <v>7</v>
      </c>
      <c r="K330" s="19">
        <v>0</v>
      </c>
      <c r="L330" s="19">
        <v>6</v>
      </c>
      <c r="M330" s="20">
        <v>0</v>
      </c>
      <c r="N330" s="18">
        <v>28</v>
      </c>
      <c r="O330" s="19">
        <v>3</v>
      </c>
      <c r="P330" s="19">
        <v>108</v>
      </c>
      <c r="Q330" s="19">
        <v>8</v>
      </c>
      <c r="R330" s="19">
        <v>37</v>
      </c>
      <c r="S330" s="20">
        <v>2</v>
      </c>
      <c r="T330" s="18">
        <v>38</v>
      </c>
      <c r="U330" s="19">
        <v>6</v>
      </c>
      <c r="V330" s="19">
        <v>26</v>
      </c>
      <c r="W330" s="19">
        <v>2</v>
      </c>
      <c r="X330" s="19">
        <v>75</v>
      </c>
      <c r="Y330" s="20">
        <v>3</v>
      </c>
      <c r="Z330" s="37"/>
      <c r="AA330" s="62" t="s">
        <v>292</v>
      </c>
      <c r="AB330" s="37"/>
      <c r="AC330" s="34"/>
      <c r="AD330" s="32"/>
      <c r="AE330" s="32"/>
      <c r="AF330" s="32"/>
      <c r="AG330" s="32"/>
      <c r="AH330" s="32"/>
      <c r="AI330" s="32"/>
      <c r="AJ330" s="32"/>
    </row>
    <row r="331" spans="1:36">
      <c r="B331" s="32">
        <f>COUNT(B305:Y330)</f>
        <v>624</v>
      </c>
      <c r="C331" s="32">
        <f>B331/2</f>
        <v>312</v>
      </c>
      <c r="D331" s="32"/>
      <c r="E331" s="32"/>
      <c r="F331" s="32"/>
      <c r="G331" s="32"/>
      <c r="H331" s="16"/>
      <c r="I331" s="78"/>
      <c r="J331" s="88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6">
      <c r="B332" s="32"/>
      <c r="C332" s="32"/>
      <c r="D332" s="32"/>
      <c r="E332" s="32"/>
      <c r="F332" s="32"/>
      <c r="G332" s="32"/>
      <c r="H332" s="16"/>
      <c r="I332" s="78"/>
      <c r="J332" s="88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6">
      <c r="A333" s="1" t="s">
        <v>83</v>
      </c>
      <c r="B333" s="103"/>
      <c r="C333" s="32"/>
      <c r="D333" s="32"/>
      <c r="E333" s="32"/>
      <c r="F333" s="32"/>
      <c r="G333" s="32"/>
      <c r="H333" s="16"/>
      <c r="I333" s="78"/>
      <c r="J333" s="88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6">
      <c r="A334" s="160" t="s">
        <v>0</v>
      </c>
      <c r="B334" s="161" t="s">
        <v>1</v>
      </c>
      <c r="C334" s="162" t="s">
        <v>2</v>
      </c>
      <c r="D334" s="162" t="s">
        <v>1</v>
      </c>
      <c r="E334" s="162" t="s">
        <v>2</v>
      </c>
      <c r="F334" s="162" t="s">
        <v>1</v>
      </c>
      <c r="G334" s="162" t="s">
        <v>2</v>
      </c>
      <c r="H334" s="161" t="s">
        <v>1</v>
      </c>
      <c r="I334" s="162" t="s">
        <v>2</v>
      </c>
      <c r="J334" s="162" t="s">
        <v>1</v>
      </c>
      <c r="K334" s="162" t="s">
        <v>2</v>
      </c>
      <c r="L334" s="162" t="s">
        <v>1</v>
      </c>
      <c r="M334" s="162" t="s">
        <v>2</v>
      </c>
      <c r="N334" s="161" t="s">
        <v>3</v>
      </c>
      <c r="O334" s="162" t="s">
        <v>4</v>
      </c>
      <c r="P334" s="162" t="s">
        <v>3</v>
      </c>
      <c r="Q334" s="162" t="s">
        <v>4</v>
      </c>
      <c r="R334" s="162" t="s">
        <v>3</v>
      </c>
      <c r="S334" s="162" t="s">
        <v>4</v>
      </c>
      <c r="T334" s="161" t="s">
        <v>9</v>
      </c>
      <c r="U334" s="162" t="s">
        <v>10</v>
      </c>
      <c r="V334" s="162" t="s">
        <v>9</v>
      </c>
      <c r="W334" s="162" t="s">
        <v>10</v>
      </c>
      <c r="X334" s="162" t="s">
        <v>9</v>
      </c>
      <c r="Y334" s="162" t="s">
        <v>10</v>
      </c>
      <c r="Z334" s="161" t="s">
        <v>1</v>
      </c>
      <c r="AA334" s="168" t="s">
        <v>2</v>
      </c>
      <c r="AB334" s="163" t="s">
        <v>6</v>
      </c>
      <c r="AC334" s="162" t="s">
        <v>7</v>
      </c>
      <c r="AD334" s="163" t="s">
        <v>8</v>
      </c>
      <c r="AE334" s="32"/>
      <c r="AF334" s="32"/>
      <c r="AG334" s="32"/>
      <c r="AH334" s="32"/>
    </row>
    <row r="335" spans="1:36">
      <c r="A335" s="11">
        <v>41092</v>
      </c>
      <c r="B335" s="33">
        <v>130</v>
      </c>
      <c r="C335" s="114">
        <v>20</v>
      </c>
      <c r="D335" s="114">
        <v>33</v>
      </c>
      <c r="E335" s="114">
        <v>11</v>
      </c>
      <c r="F335" s="114">
        <v>6</v>
      </c>
      <c r="G335" s="41">
        <v>4</v>
      </c>
      <c r="H335" s="33">
        <v>449</v>
      </c>
      <c r="I335" s="114">
        <v>43</v>
      </c>
      <c r="J335" s="114">
        <v>101</v>
      </c>
      <c r="K335" s="114">
        <v>11</v>
      </c>
      <c r="L335" s="114">
        <v>62</v>
      </c>
      <c r="M335" s="41">
        <v>6</v>
      </c>
      <c r="N335" s="33">
        <v>294</v>
      </c>
      <c r="O335" s="114">
        <v>40</v>
      </c>
      <c r="P335" s="114">
        <v>148</v>
      </c>
      <c r="Q335" s="114">
        <v>20</v>
      </c>
      <c r="R335" s="114">
        <v>301</v>
      </c>
      <c r="S335" s="41">
        <v>47</v>
      </c>
      <c r="T335" s="33">
        <v>242</v>
      </c>
      <c r="U335" s="114">
        <v>28</v>
      </c>
      <c r="V335" s="114">
        <v>76</v>
      </c>
      <c r="W335" s="114">
        <v>12</v>
      </c>
      <c r="X335" s="114">
        <v>51</v>
      </c>
      <c r="Y335" s="41">
        <v>12</v>
      </c>
      <c r="Z335" s="33">
        <v>0</v>
      </c>
      <c r="AA335" s="41">
        <v>0</v>
      </c>
      <c r="AB335" s="34"/>
      <c r="AC335" s="54" t="s">
        <v>90</v>
      </c>
      <c r="AD335" s="39"/>
      <c r="AE335" s="32"/>
      <c r="AF335" s="32"/>
      <c r="AG335" s="32"/>
      <c r="AH335" s="32"/>
    </row>
    <row r="336" spans="1:36">
      <c r="A336" s="11">
        <v>41096</v>
      </c>
      <c r="B336" s="31">
        <v>54</v>
      </c>
      <c r="C336" s="34">
        <v>1</v>
      </c>
      <c r="D336" s="34">
        <v>10</v>
      </c>
      <c r="E336" s="34">
        <v>0</v>
      </c>
      <c r="F336" s="34">
        <v>17</v>
      </c>
      <c r="G336" s="39">
        <v>2</v>
      </c>
      <c r="H336" s="31">
        <v>8</v>
      </c>
      <c r="I336" s="34">
        <v>0</v>
      </c>
      <c r="J336" s="34">
        <v>53</v>
      </c>
      <c r="K336" s="34">
        <v>1</v>
      </c>
      <c r="L336" s="34">
        <v>15</v>
      </c>
      <c r="M336" s="39">
        <v>0</v>
      </c>
      <c r="N336" s="31">
        <v>35</v>
      </c>
      <c r="O336" s="34">
        <v>3</v>
      </c>
      <c r="P336" s="34">
        <v>45</v>
      </c>
      <c r="Q336" s="34">
        <v>3</v>
      </c>
      <c r="R336" s="34">
        <v>26</v>
      </c>
      <c r="S336" s="39">
        <v>0</v>
      </c>
      <c r="T336" s="31">
        <v>33</v>
      </c>
      <c r="U336" s="34">
        <v>0</v>
      </c>
      <c r="V336" s="34">
        <v>33</v>
      </c>
      <c r="W336" s="34">
        <v>3</v>
      </c>
      <c r="X336" s="34">
        <v>25</v>
      </c>
      <c r="Y336" s="39">
        <v>1</v>
      </c>
      <c r="Z336" s="31">
        <v>1</v>
      </c>
      <c r="AA336" s="39">
        <v>1</v>
      </c>
      <c r="AB336" s="34"/>
      <c r="AC336" s="52" t="s">
        <v>88</v>
      </c>
      <c r="AD336" s="39"/>
      <c r="AE336" s="32"/>
      <c r="AF336" s="32"/>
      <c r="AG336" s="32"/>
      <c r="AH336" s="32"/>
      <c r="AI336" s="32"/>
      <c r="AJ336" s="32"/>
    </row>
    <row r="337" spans="1:36">
      <c r="A337" s="11">
        <v>41100</v>
      </c>
      <c r="B337" s="31">
        <v>233</v>
      </c>
      <c r="C337" s="34">
        <v>44</v>
      </c>
      <c r="D337" s="34">
        <v>47</v>
      </c>
      <c r="E337" s="34">
        <v>7</v>
      </c>
      <c r="F337" s="34">
        <v>21</v>
      </c>
      <c r="G337" s="39">
        <v>2</v>
      </c>
      <c r="H337" s="31">
        <v>91</v>
      </c>
      <c r="I337" s="34">
        <v>8</v>
      </c>
      <c r="J337" s="34">
        <v>39</v>
      </c>
      <c r="K337" s="34">
        <v>7</v>
      </c>
      <c r="L337" s="34">
        <v>6</v>
      </c>
      <c r="M337" s="39">
        <v>1</v>
      </c>
      <c r="N337" s="31">
        <v>61</v>
      </c>
      <c r="O337" s="34">
        <v>5</v>
      </c>
      <c r="P337" s="34">
        <v>76</v>
      </c>
      <c r="Q337" s="34">
        <v>8</v>
      </c>
      <c r="R337" s="34">
        <v>71</v>
      </c>
      <c r="S337" s="39">
        <v>9</v>
      </c>
      <c r="T337" s="31">
        <v>89</v>
      </c>
      <c r="U337" s="34">
        <v>8</v>
      </c>
      <c r="V337" s="34">
        <v>8</v>
      </c>
      <c r="W337" s="34">
        <v>0</v>
      </c>
      <c r="X337" s="34">
        <v>5</v>
      </c>
      <c r="Y337" s="39">
        <v>2</v>
      </c>
      <c r="Z337" s="31">
        <v>0</v>
      </c>
      <c r="AA337" s="39">
        <v>0</v>
      </c>
      <c r="AB337" s="34"/>
      <c r="AC337" s="52" t="s">
        <v>116</v>
      </c>
      <c r="AD337" s="39"/>
      <c r="AE337" s="32"/>
      <c r="AF337" s="32"/>
      <c r="AG337" s="32"/>
      <c r="AH337" s="32"/>
      <c r="AI337" s="32"/>
      <c r="AJ337" s="32"/>
    </row>
    <row r="338" spans="1:36">
      <c r="A338" s="11">
        <v>41103</v>
      </c>
      <c r="B338" s="31">
        <v>110</v>
      </c>
      <c r="C338" s="34">
        <v>16</v>
      </c>
      <c r="D338" s="34">
        <v>21</v>
      </c>
      <c r="E338" s="34">
        <v>1</v>
      </c>
      <c r="F338" s="34">
        <v>23</v>
      </c>
      <c r="G338" s="39">
        <v>5</v>
      </c>
      <c r="H338" s="31">
        <v>32</v>
      </c>
      <c r="I338" s="34">
        <v>6</v>
      </c>
      <c r="J338" s="34">
        <v>19</v>
      </c>
      <c r="K338" s="34">
        <v>2</v>
      </c>
      <c r="L338" s="34">
        <v>18</v>
      </c>
      <c r="M338" s="39">
        <v>2</v>
      </c>
      <c r="N338" s="31">
        <v>3</v>
      </c>
      <c r="O338" s="34">
        <v>1</v>
      </c>
      <c r="P338" s="34">
        <v>9</v>
      </c>
      <c r="Q338" s="34">
        <v>3</v>
      </c>
      <c r="R338" s="34">
        <v>8</v>
      </c>
      <c r="S338" s="39">
        <v>0</v>
      </c>
      <c r="T338" s="31">
        <v>47</v>
      </c>
      <c r="U338" s="34">
        <v>6</v>
      </c>
      <c r="V338" s="34">
        <v>2</v>
      </c>
      <c r="W338" s="34">
        <v>1</v>
      </c>
      <c r="X338" s="34">
        <v>1</v>
      </c>
      <c r="Y338" s="39">
        <v>0</v>
      </c>
      <c r="Z338" s="31">
        <v>0</v>
      </c>
      <c r="AA338" s="39">
        <v>0</v>
      </c>
      <c r="AB338" s="34"/>
      <c r="AC338" s="52" t="s">
        <v>99</v>
      </c>
      <c r="AD338" s="39"/>
      <c r="AE338" s="32"/>
      <c r="AF338" s="32"/>
      <c r="AG338" s="32"/>
      <c r="AH338" s="32"/>
      <c r="AI338" s="32"/>
      <c r="AJ338" s="32"/>
    </row>
    <row r="339" spans="1:36">
      <c r="A339" s="11">
        <v>41106</v>
      </c>
      <c r="B339" s="31">
        <v>90</v>
      </c>
      <c r="C339" s="34">
        <v>20</v>
      </c>
      <c r="D339" s="34">
        <v>47</v>
      </c>
      <c r="E339" s="34">
        <v>10</v>
      </c>
      <c r="F339" s="34">
        <v>18</v>
      </c>
      <c r="G339" s="39">
        <v>0</v>
      </c>
      <c r="H339" s="31">
        <v>88</v>
      </c>
      <c r="I339" s="34">
        <v>7</v>
      </c>
      <c r="J339" s="34">
        <v>38</v>
      </c>
      <c r="K339" s="34">
        <v>4</v>
      </c>
      <c r="L339" s="34">
        <v>37</v>
      </c>
      <c r="M339" s="39">
        <v>4</v>
      </c>
      <c r="N339" s="31">
        <v>144</v>
      </c>
      <c r="O339" s="34">
        <v>11</v>
      </c>
      <c r="P339" s="34">
        <v>87</v>
      </c>
      <c r="Q339" s="34">
        <v>9</v>
      </c>
      <c r="R339" s="34">
        <v>10</v>
      </c>
      <c r="S339" s="39">
        <v>1</v>
      </c>
      <c r="T339" s="31">
        <v>58</v>
      </c>
      <c r="U339" s="34">
        <v>12</v>
      </c>
      <c r="V339" s="34">
        <v>12</v>
      </c>
      <c r="W339" s="34">
        <v>1</v>
      </c>
      <c r="X339" s="34">
        <v>16</v>
      </c>
      <c r="Y339" s="39">
        <v>3</v>
      </c>
      <c r="Z339" s="31">
        <v>0</v>
      </c>
      <c r="AA339" s="39">
        <v>0</v>
      </c>
      <c r="AB339" s="34"/>
      <c r="AC339" s="54" t="s">
        <v>170</v>
      </c>
      <c r="AD339" s="39"/>
      <c r="AE339" s="32"/>
      <c r="AF339" s="32"/>
      <c r="AG339" s="32"/>
      <c r="AH339" s="32"/>
      <c r="AI339" s="32"/>
      <c r="AJ339" s="32"/>
    </row>
    <row r="340" spans="1:36">
      <c r="A340" s="11">
        <v>41107</v>
      </c>
      <c r="B340" s="15">
        <v>343</v>
      </c>
      <c r="C340" s="16">
        <v>39</v>
      </c>
      <c r="D340" s="16">
        <v>77</v>
      </c>
      <c r="E340" s="16">
        <v>9</v>
      </c>
      <c r="F340" s="16">
        <v>35</v>
      </c>
      <c r="G340" s="17">
        <v>1</v>
      </c>
      <c r="H340" s="15">
        <v>12</v>
      </c>
      <c r="I340" s="16">
        <v>1</v>
      </c>
      <c r="J340" s="16">
        <v>10</v>
      </c>
      <c r="K340" s="16">
        <v>1</v>
      </c>
      <c r="L340" s="16">
        <v>158</v>
      </c>
      <c r="M340" s="17">
        <v>8</v>
      </c>
      <c r="N340" s="15">
        <v>62</v>
      </c>
      <c r="O340" s="16">
        <v>6</v>
      </c>
      <c r="P340" s="16">
        <v>27</v>
      </c>
      <c r="Q340" s="16">
        <v>1</v>
      </c>
      <c r="R340" s="16">
        <v>66</v>
      </c>
      <c r="S340" s="17">
        <v>7</v>
      </c>
      <c r="T340" s="15">
        <v>52</v>
      </c>
      <c r="U340" s="16">
        <v>4</v>
      </c>
      <c r="V340" s="16">
        <v>11</v>
      </c>
      <c r="W340" s="16">
        <v>0</v>
      </c>
      <c r="X340" s="16">
        <v>11</v>
      </c>
      <c r="Y340" s="17">
        <v>0</v>
      </c>
      <c r="Z340" s="31">
        <v>2</v>
      </c>
      <c r="AA340" s="39">
        <v>0</v>
      </c>
      <c r="AB340" s="34"/>
      <c r="AC340" s="52" t="s">
        <v>110</v>
      </c>
      <c r="AD340" s="39"/>
      <c r="AE340" s="32"/>
      <c r="AF340" s="32"/>
      <c r="AG340" s="32"/>
      <c r="AH340" s="32"/>
      <c r="AI340" s="32"/>
      <c r="AJ340" s="32"/>
    </row>
    <row r="341" spans="1:36">
      <c r="A341" s="11">
        <v>41113</v>
      </c>
      <c r="B341" s="15">
        <v>379</v>
      </c>
      <c r="C341" s="16">
        <v>28</v>
      </c>
      <c r="D341" s="16">
        <v>113</v>
      </c>
      <c r="E341" s="16">
        <v>13</v>
      </c>
      <c r="F341" s="16">
        <v>47</v>
      </c>
      <c r="G341" s="17">
        <v>3</v>
      </c>
      <c r="H341" s="15">
        <v>90</v>
      </c>
      <c r="I341" s="16">
        <v>2</v>
      </c>
      <c r="J341" s="16">
        <v>8</v>
      </c>
      <c r="K341" s="16">
        <v>0</v>
      </c>
      <c r="L341" s="16">
        <v>25</v>
      </c>
      <c r="M341" s="17">
        <v>1</v>
      </c>
      <c r="N341" s="15">
        <v>15</v>
      </c>
      <c r="O341" s="16">
        <v>1</v>
      </c>
      <c r="P341" s="16">
        <v>16</v>
      </c>
      <c r="Q341" s="16">
        <v>1</v>
      </c>
      <c r="R341" s="16">
        <v>46</v>
      </c>
      <c r="S341" s="17">
        <v>6</v>
      </c>
      <c r="T341" s="15">
        <v>33</v>
      </c>
      <c r="U341" s="16">
        <v>6</v>
      </c>
      <c r="V341" s="16">
        <v>9</v>
      </c>
      <c r="W341" s="16">
        <v>0</v>
      </c>
      <c r="X341" s="16">
        <v>2</v>
      </c>
      <c r="Y341" s="17">
        <v>0</v>
      </c>
      <c r="Z341" s="31">
        <v>0</v>
      </c>
      <c r="AA341" s="39">
        <v>0</v>
      </c>
      <c r="AB341" s="34"/>
      <c r="AC341" s="52" t="s">
        <v>165</v>
      </c>
      <c r="AD341" s="39"/>
      <c r="AE341" s="32"/>
      <c r="AF341" s="32"/>
      <c r="AG341" s="32"/>
      <c r="AH341" s="32"/>
      <c r="AI341" s="32"/>
      <c r="AJ341" s="32"/>
    </row>
    <row r="342" spans="1:36">
      <c r="A342" s="11">
        <v>41114</v>
      </c>
      <c r="B342" s="15">
        <v>274</v>
      </c>
      <c r="C342" s="16">
        <v>38</v>
      </c>
      <c r="D342" s="16">
        <v>50</v>
      </c>
      <c r="E342" s="16">
        <v>4</v>
      </c>
      <c r="F342" s="16">
        <v>28</v>
      </c>
      <c r="G342" s="17">
        <v>5</v>
      </c>
      <c r="H342" s="15">
        <v>200</v>
      </c>
      <c r="I342" s="16">
        <v>14</v>
      </c>
      <c r="J342" s="16">
        <v>54</v>
      </c>
      <c r="K342" s="16">
        <v>2</v>
      </c>
      <c r="L342" s="16">
        <v>247</v>
      </c>
      <c r="M342" s="17">
        <v>17</v>
      </c>
      <c r="N342" s="15">
        <v>168</v>
      </c>
      <c r="O342" s="16">
        <v>18</v>
      </c>
      <c r="P342" s="16">
        <v>58</v>
      </c>
      <c r="Q342" s="16">
        <v>2</v>
      </c>
      <c r="R342" s="16">
        <v>136</v>
      </c>
      <c r="S342" s="17">
        <v>7</v>
      </c>
      <c r="T342" s="15">
        <v>55</v>
      </c>
      <c r="U342" s="16">
        <v>3</v>
      </c>
      <c r="V342" s="16">
        <v>14</v>
      </c>
      <c r="W342" s="16">
        <v>0</v>
      </c>
      <c r="X342" s="16">
        <v>18</v>
      </c>
      <c r="Y342" s="17">
        <v>0</v>
      </c>
      <c r="Z342" s="31">
        <v>0</v>
      </c>
      <c r="AA342" s="39">
        <v>0</v>
      </c>
      <c r="AB342" s="34"/>
      <c r="AC342" s="52" t="s">
        <v>129</v>
      </c>
      <c r="AD342" s="39"/>
      <c r="AE342" s="32"/>
      <c r="AF342" s="32"/>
      <c r="AG342" s="32"/>
      <c r="AH342" s="32"/>
      <c r="AI342" s="32"/>
      <c r="AJ342" s="32"/>
    </row>
    <row r="343" spans="1:36">
      <c r="A343" s="11">
        <v>41123</v>
      </c>
      <c r="B343" s="15">
        <v>316</v>
      </c>
      <c r="C343" s="16">
        <v>29</v>
      </c>
      <c r="D343" s="16">
        <v>177</v>
      </c>
      <c r="E343" s="16">
        <v>14</v>
      </c>
      <c r="F343" s="16">
        <v>73</v>
      </c>
      <c r="G343" s="17">
        <v>7</v>
      </c>
      <c r="H343" s="15">
        <v>290</v>
      </c>
      <c r="I343" s="16">
        <v>22</v>
      </c>
      <c r="J343" s="16">
        <v>345</v>
      </c>
      <c r="K343" s="16">
        <v>20</v>
      </c>
      <c r="L343" s="16">
        <v>70</v>
      </c>
      <c r="M343" s="17">
        <v>4</v>
      </c>
      <c r="N343" s="15">
        <v>129</v>
      </c>
      <c r="O343" s="16">
        <v>15</v>
      </c>
      <c r="P343" s="16">
        <v>60</v>
      </c>
      <c r="Q343" s="16">
        <v>8</v>
      </c>
      <c r="R343" s="16">
        <v>200</v>
      </c>
      <c r="S343" s="17">
        <v>30</v>
      </c>
      <c r="T343" s="15">
        <v>88</v>
      </c>
      <c r="U343" s="16">
        <v>14</v>
      </c>
      <c r="V343" s="16">
        <v>25</v>
      </c>
      <c r="W343" s="16">
        <v>2</v>
      </c>
      <c r="X343" s="16">
        <v>75</v>
      </c>
      <c r="Y343" s="17">
        <v>12</v>
      </c>
      <c r="Z343" s="31">
        <v>0</v>
      </c>
      <c r="AA343" s="39">
        <v>0</v>
      </c>
      <c r="AB343" s="34"/>
      <c r="AC343" s="52" t="s">
        <v>174</v>
      </c>
      <c r="AD343" s="39"/>
      <c r="AE343" s="32"/>
      <c r="AF343" s="32"/>
      <c r="AG343" s="32"/>
      <c r="AH343" s="32"/>
      <c r="AI343" s="32"/>
      <c r="AJ343" s="32"/>
    </row>
    <row r="344" spans="1:36">
      <c r="A344" s="11">
        <v>41127</v>
      </c>
      <c r="B344" s="15">
        <v>138</v>
      </c>
      <c r="C344" s="16">
        <v>12</v>
      </c>
      <c r="D344" s="16">
        <v>41</v>
      </c>
      <c r="E344" s="16">
        <v>4</v>
      </c>
      <c r="F344" s="16">
        <v>12</v>
      </c>
      <c r="G344" s="17">
        <v>0</v>
      </c>
      <c r="H344" s="15">
        <v>213</v>
      </c>
      <c r="I344" s="16">
        <v>14</v>
      </c>
      <c r="J344" s="16">
        <v>35</v>
      </c>
      <c r="K344" s="16">
        <v>2</v>
      </c>
      <c r="L344" s="16">
        <v>27</v>
      </c>
      <c r="M344" s="17">
        <v>8</v>
      </c>
      <c r="N344" s="15">
        <v>44</v>
      </c>
      <c r="O344" s="16">
        <v>2</v>
      </c>
      <c r="P344" s="16">
        <v>140</v>
      </c>
      <c r="Q344" s="16">
        <v>14</v>
      </c>
      <c r="R344" s="16">
        <v>127</v>
      </c>
      <c r="S344" s="17">
        <v>15</v>
      </c>
      <c r="T344" s="15">
        <v>70</v>
      </c>
      <c r="U344" s="16">
        <v>10</v>
      </c>
      <c r="V344" s="16">
        <v>122</v>
      </c>
      <c r="W344" s="16">
        <v>17</v>
      </c>
      <c r="X344" s="16">
        <v>69</v>
      </c>
      <c r="Y344" s="17">
        <v>10</v>
      </c>
      <c r="Z344" s="31">
        <v>0</v>
      </c>
      <c r="AA344" s="39">
        <v>0</v>
      </c>
      <c r="AB344" s="34"/>
      <c r="AC344" s="52" t="s">
        <v>156</v>
      </c>
      <c r="AD344" s="39"/>
      <c r="AE344" s="32"/>
      <c r="AF344" s="32"/>
      <c r="AG344" s="32"/>
      <c r="AH344" s="32"/>
      <c r="AI344" s="32"/>
      <c r="AJ344" s="32"/>
    </row>
    <row r="345" spans="1:36">
      <c r="A345" s="11">
        <v>41128</v>
      </c>
      <c r="B345" s="15">
        <v>206</v>
      </c>
      <c r="C345" s="16">
        <v>36</v>
      </c>
      <c r="D345" s="16">
        <v>77</v>
      </c>
      <c r="E345" s="16">
        <v>8</v>
      </c>
      <c r="F345" s="16">
        <v>64</v>
      </c>
      <c r="G345" s="17">
        <v>8</v>
      </c>
      <c r="H345" s="15">
        <v>92</v>
      </c>
      <c r="I345" s="16">
        <v>6</v>
      </c>
      <c r="J345" s="16">
        <v>114</v>
      </c>
      <c r="K345" s="16">
        <v>16</v>
      </c>
      <c r="L345" s="16">
        <v>102</v>
      </c>
      <c r="M345" s="17">
        <v>25</v>
      </c>
      <c r="N345" s="15">
        <v>65</v>
      </c>
      <c r="O345" s="16">
        <v>10</v>
      </c>
      <c r="P345" s="16">
        <v>22</v>
      </c>
      <c r="Q345" s="16">
        <v>5</v>
      </c>
      <c r="R345" s="16">
        <v>107</v>
      </c>
      <c r="S345" s="17">
        <v>17</v>
      </c>
      <c r="T345" s="15">
        <v>190</v>
      </c>
      <c r="U345" s="16">
        <v>19</v>
      </c>
      <c r="V345" s="16">
        <v>127</v>
      </c>
      <c r="W345" s="16">
        <v>14</v>
      </c>
      <c r="X345" s="16">
        <v>152</v>
      </c>
      <c r="Y345" s="17">
        <v>10</v>
      </c>
      <c r="Z345" s="31">
        <v>0</v>
      </c>
      <c r="AA345" s="39">
        <v>0</v>
      </c>
      <c r="AB345" s="34"/>
      <c r="AC345" s="52" t="s">
        <v>148</v>
      </c>
      <c r="AD345" s="39"/>
      <c r="AE345" s="32"/>
      <c r="AF345" s="32"/>
      <c r="AG345" s="32"/>
      <c r="AH345" s="32"/>
      <c r="AI345" s="32"/>
      <c r="AJ345" s="32"/>
    </row>
    <row r="346" spans="1:36">
      <c r="A346" s="11">
        <v>41134</v>
      </c>
      <c r="B346" s="15">
        <v>221</v>
      </c>
      <c r="C346" s="16">
        <v>25</v>
      </c>
      <c r="D346" s="16">
        <v>77</v>
      </c>
      <c r="E346" s="16">
        <v>10</v>
      </c>
      <c r="F346" s="16">
        <v>79</v>
      </c>
      <c r="G346" s="17">
        <v>5</v>
      </c>
      <c r="H346" s="15">
        <v>134</v>
      </c>
      <c r="I346" s="16">
        <v>12</v>
      </c>
      <c r="J346" s="16">
        <v>69</v>
      </c>
      <c r="K346" s="16">
        <v>11</v>
      </c>
      <c r="L346" s="16">
        <v>28</v>
      </c>
      <c r="M346" s="17">
        <v>5</v>
      </c>
      <c r="N346" s="15">
        <v>72</v>
      </c>
      <c r="O346" s="16">
        <v>6</v>
      </c>
      <c r="P346" s="16">
        <v>9</v>
      </c>
      <c r="Q346" s="16">
        <v>2</v>
      </c>
      <c r="R346" s="16">
        <v>3</v>
      </c>
      <c r="S346" s="17">
        <v>0</v>
      </c>
      <c r="T346" s="15">
        <v>52</v>
      </c>
      <c r="U346" s="16">
        <v>7</v>
      </c>
      <c r="V346" s="16">
        <v>51</v>
      </c>
      <c r="W346" s="16">
        <v>7</v>
      </c>
      <c r="X346" s="16">
        <v>46</v>
      </c>
      <c r="Y346" s="17">
        <v>6</v>
      </c>
      <c r="Z346" s="31">
        <v>0</v>
      </c>
      <c r="AA346" s="39">
        <v>0</v>
      </c>
      <c r="AB346" s="34"/>
      <c r="AC346" s="60" t="s">
        <v>186</v>
      </c>
      <c r="AD346" s="39"/>
      <c r="AE346" s="32"/>
      <c r="AF346" s="32"/>
      <c r="AG346" s="32"/>
      <c r="AH346" s="32"/>
      <c r="AI346" s="32"/>
      <c r="AJ346" s="32"/>
    </row>
    <row r="347" spans="1:36">
      <c r="A347" s="11">
        <v>41135</v>
      </c>
      <c r="B347" s="15">
        <v>273</v>
      </c>
      <c r="C347" s="16">
        <v>41</v>
      </c>
      <c r="D347" s="16">
        <v>41</v>
      </c>
      <c r="E347" s="16">
        <v>5</v>
      </c>
      <c r="F347" s="16">
        <v>7</v>
      </c>
      <c r="G347" s="17">
        <v>1</v>
      </c>
      <c r="H347" s="15">
        <v>54</v>
      </c>
      <c r="I347" s="16">
        <v>3</v>
      </c>
      <c r="J347" s="16">
        <v>52</v>
      </c>
      <c r="K347" s="16">
        <v>4</v>
      </c>
      <c r="L347" s="16">
        <v>9</v>
      </c>
      <c r="M347" s="17">
        <v>1</v>
      </c>
      <c r="N347" s="15">
        <v>73</v>
      </c>
      <c r="O347" s="16">
        <v>8</v>
      </c>
      <c r="P347" s="16">
        <v>16</v>
      </c>
      <c r="Q347" s="16">
        <v>2</v>
      </c>
      <c r="R347" s="16">
        <v>15</v>
      </c>
      <c r="S347" s="17">
        <v>2</v>
      </c>
      <c r="T347" s="15">
        <v>31</v>
      </c>
      <c r="U347" s="16">
        <v>1</v>
      </c>
      <c r="V347" s="16">
        <v>10</v>
      </c>
      <c r="W347" s="16">
        <v>0</v>
      </c>
      <c r="X347" s="16">
        <v>7</v>
      </c>
      <c r="Y347" s="17">
        <v>0</v>
      </c>
      <c r="Z347" s="31">
        <v>0</v>
      </c>
      <c r="AA347" s="39">
        <v>0</v>
      </c>
      <c r="AB347" s="34"/>
      <c r="AC347" s="52" t="s">
        <v>230</v>
      </c>
      <c r="AD347" s="39"/>
      <c r="AE347" s="32"/>
      <c r="AF347" s="32"/>
      <c r="AG347" s="32"/>
      <c r="AH347" s="32"/>
      <c r="AI347" s="32"/>
      <c r="AJ347" s="32"/>
    </row>
    <row r="348" spans="1:36">
      <c r="A348" s="11">
        <v>41143</v>
      </c>
      <c r="B348" s="15">
        <v>79</v>
      </c>
      <c r="C348" s="16">
        <v>15</v>
      </c>
      <c r="D348" s="16">
        <v>29</v>
      </c>
      <c r="E348" s="16">
        <v>1</v>
      </c>
      <c r="F348" s="16">
        <v>11</v>
      </c>
      <c r="G348" s="17">
        <v>0</v>
      </c>
      <c r="H348" s="15">
        <v>10</v>
      </c>
      <c r="I348" s="16">
        <v>1</v>
      </c>
      <c r="J348" s="16">
        <v>30</v>
      </c>
      <c r="K348" s="16">
        <v>5</v>
      </c>
      <c r="L348" s="16">
        <v>12</v>
      </c>
      <c r="M348" s="17">
        <v>0</v>
      </c>
      <c r="N348" s="15">
        <v>19</v>
      </c>
      <c r="O348" s="16">
        <v>2</v>
      </c>
      <c r="P348" s="16">
        <v>32</v>
      </c>
      <c r="Q348" s="16">
        <v>3</v>
      </c>
      <c r="R348" s="16">
        <v>19</v>
      </c>
      <c r="S348" s="17">
        <v>1</v>
      </c>
      <c r="T348" s="15">
        <v>33</v>
      </c>
      <c r="U348" s="16">
        <v>4</v>
      </c>
      <c r="V348" s="16">
        <v>5</v>
      </c>
      <c r="W348" s="16">
        <v>0</v>
      </c>
      <c r="X348" s="16">
        <v>1</v>
      </c>
      <c r="Y348" s="17">
        <v>0</v>
      </c>
      <c r="Z348" s="31">
        <v>0</v>
      </c>
      <c r="AA348" s="39">
        <v>0</v>
      </c>
      <c r="AB348" s="34"/>
      <c r="AC348" s="52" t="s">
        <v>188</v>
      </c>
      <c r="AD348" s="39"/>
      <c r="AE348" s="32"/>
      <c r="AF348" s="32"/>
      <c r="AG348" s="32"/>
      <c r="AH348" s="32"/>
      <c r="AI348" s="32"/>
      <c r="AJ348" s="32"/>
    </row>
    <row r="349" spans="1:36">
      <c r="A349" s="11">
        <v>41144</v>
      </c>
      <c r="B349" s="15">
        <v>216</v>
      </c>
      <c r="C349" s="16">
        <v>9</v>
      </c>
      <c r="D349" s="16">
        <v>51</v>
      </c>
      <c r="E349" s="16">
        <v>0</v>
      </c>
      <c r="F349" s="16">
        <v>22</v>
      </c>
      <c r="G349" s="17">
        <v>1</v>
      </c>
      <c r="H349" s="15">
        <v>49</v>
      </c>
      <c r="I349" s="16">
        <v>7</v>
      </c>
      <c r="J349" s="16">
        <v>15</v>
      </c>
      <c r="K349" s="16">
        <v>3</v>
      </c>
      <c r="L349" s="16">
        <v>5</v>
      </c>
      <c r="M349" s="17">
        <v>2</v>
      </c>
      <c r="N349" s="15">
        <v>14</v>
      </c>
      <c r="O349" s="16">
        <v>1</v>
      </c>
      <c r="P349" s="16">
        <v>12</v>
      </c>
      <c r="Q349" s="16">
        <v>2</v>
      </c>
      <c r="R349" s="16">
        <v>4</v>
      </c>
      <c r="S349" s="17">
        <v>1</v>
      </c>
      <c r="T349" s="15">
        <v>143</v>
      </c>
      <c r="U349" s="16">
        <v>0</v>
      </c>
      <c r="V349" s="16">
        <v>173</v>
      </c>
      <c r="W349" s="16">
        <v>6</v>
      </c>
      <c r="X349" s="16">
        <v>92</v>
      </c>
      <c r="Y349" s="17">
        <v>3</v>
      </c>
      <c r="Z349" s="31">
        <v>1</v>
      </c>
      <c r="AA349" s="39">
        <v>0</v>
      </c>
      <c r="AB349" s="34"/>
      <c r="AC349" s="52" t="s">
        <v>211</v>
      </c>
      <c r="AD349" s="39"/>
      <c r="AE349" s="32"/>
      <c r="AF349" s="32"/>
      <c r="AG349" s="32"/>
      <c r="AH349" s="32"/>
      <c r="AI349" s="32"/>
      <c r="AJ349" s="32"/>
    </row>
    <row r="350" spans="1:36">
      <c r="A350" s="11">
        <v>41149</v>
      </c>
      <c r="B350" s="15">
        <v>57</v>
      </c>
      <c r="C350" s="16">
        <v>14</v>
      </c>
      <c r="D350" s="16">
        <v>38</v>
      </c>
      <c r="E350" s="16">
        <v>6</v>
      </c>
      <c r="F350" s="16">
        <v>76</v>
      </c>
      <c r="G350" s="17">
        <v>14</v>
      </c>
      <c r="H350" s="15">
        <v>25</v>
      </c>
      <c r="I350" s="16">
        <v>2</v>
      </c>
      <c r="J350" s="16">
        <v>9</v>
      </c>
      <c r="K350" s="16">
        <v>0</v>
      </c>
      <c r="L350" s="16">
        <v>13</v>
      </c>
      <c r="M350" s="17">
        <v>2</v>
      </c>
      <c r="N350" s="15">
        <v>11</v>
      </c>
      <c r="O350" s="16">
        <v>2</v>
      </c>
      <c r="P350" s="16">
        <v>9</v>
      </c>
      <c r="Q350" s="16">
        <v>0</v>
      </c>
      <c r="R350" s="16">
        <v>54</v>
      </c>
      <c r="S350" s="17">
        <v>3</v>
      </c>
      <c r="T350" s="15">
        <v>20</v>
      </c>
      <c r="U350" s="16">
        <v>0</v>
      </c>
      <c r="V350" s="16">
        <v>10</v>
      </c>
      <c r="W350" s="16">
        <v>0</v>
      </c>
      <c r="X350" s="16">
        <v>11</v>
      </c>
      <c r="Y350" s="17">
        <v>0</v>
      </c>
      <c r="Z350" s="31">
        <v>0</v>
      </c>
      <c r="AA350" s="39">
        <v>0</v>
      </c>
      <c r="AB350" s="34"/>
      <c r="AC350" s="52" t="s">
        <v>207</v>
      </c>
      <c r="AD350" s="39"/>
      <c r="AE350" s="32"/>
      <c r="AF350" s="32"/>
      <c r="AG350" s="32"/>
      <c r="AH350" s="32"/>
      <c r="AI350" s="32"/>
      <c r="AJ350" s="32"/>
    </row>
    <row r="351" spans="1:36">
      <c r="A351" s="11">
        <v>41150</v>
      </c>
      <c r="B351" s="15">
        <v>355</v>
      </c>
      <c r="C351" s="16">
        <v>67</v>
      </c>
      <c r="D351" s="16">
        <v>82</v>
      </c>
      <c r="E351" s="16">
        <v>20</v>
      </c>
      <c r="F351" s="16">
        <v>25</v>
      </c>
      <c r="G351" s="17">
        <v>5</v>
      </c>
      <c r="H351" s="15">
        <v>215</v>
      </c>
      <c r="I351" s="16">
        <v>23</v>
      </c>
      <c r="J351" s="16">
        <v>50</v>
      </c>
      <c r="K351" s="16">
        <v>1</v>
      </c>
      <c r="L351" s="16">
        <v>7</v>
      </c>
      <c r="M351" s="17">
        <v>0</v>
      </c>
      <c r="N351" s="15">
        <v>146</v>
      </c>
      <c r="O351" s="16">
        <v>19</v>
      </c>
      <c r="P351" s="16">
        <v>98</v>
      </c>
      <c r="Q351" s="16">
        <v>8</v>
      </c>
      <c r="R351" s="16">
        <v>33</v>
      </c>
      <c r="S351" s="17">
        <v>2</v>
      </c>
      <c r="T351" s="15">
        <v>56</v>
      </c>
      <c r="U351" s="16">
        <v>6</v>
      </c>
      <c r="V351" s="16">
        <v>13</v>
      </c>
      <c r="W351" s="16">
        <v>1</v>
      </c>
      <c r="X351" s="16">
        <v>13</v>
      </c>
      <c r="Y351" s="17">
        <v>1</v>
      </c>
      <c r="Z351" s="31">
        <v>0</v>
      </c>
      <c r="AA351" s="39">
        <v>0</v>
      </c>
      <c r="AB351" s="34"/>
      <c r="AC351" s="52" t="s">
        <v>245</v>
      </c>
      <c r="AD351" s="39"/>
      <c r="AE351" s="32"/>
      <c r="AF351" s="32"/>
      <c r="AG351" s="32"/>
      <c r="AH351" s="32"/>
      <c r="AI351" s="32"/>
      <c r="AJ351" s="32"/>
    </row>
    <row r="352" spans="1:36">
      <c r="A352" s="11">
        <v>41151</v>
      </c>
      <c r="B352" s="15">
        <v>488</v>
      </c>
      <c r="C352" s="16">
        <v>15</v>
      </c>
      <c r="D352" s="16">
        <v>103</v>
      </c>
      <c r="E352" s="16">
        <v>8</v>
      </c>
      <c r="F352" s="16">
        <v>42</v>
      </c>
      <c r="G352" s="17">
        <v>2</v>
      </c>
      <c r="H352" s="15">
        <v>227</v>
      </c>
      <c r="I352" s="16">
        <v>28</v>
      </c>
      <c r="J352" s="16">
        <v>60</v>
      </c>
      <c r="K352" s="16">
        <v>3</v>
      </c>
      <c r="L352" s="16">
        <v>35</v>
      </c>
      <c r="M352" s="17">
        <v>1</v>
      </c>
      <c r="N352" s="15">
        <v>130</v>
      </c>
      <c r="O352" s="16">
        <v>25</v>
      </c>
      <c r="P352" s="16">
        <v>158</v>
      </c>
      <c r="Q352" s="16">
        <v>23</v>
      </c>
      <c r="R352" s="16">
        <v>28</v>
      </c>
      <c r="S352" s="17">
        <v>1</v>
      </c>
      <c r="T352" s="15">
        <v>60</v>
      </c>
      <c r="U352" s="16">
        <v>8</v>
      </c>
      <c r="V352" s="16">
        <v>19</v>
      </c>
      <c r="W352" s="16">
        <v>6</v>
      </c>
      <c r="X352" s="16">
        <v>14</v>
      </c>
      <c r="Y352" s="17">
        <v>2</v>
      </c>
      <c r="Z352" s="31">
        <v>0</v>
      </c>
      <c r="AA352" s="39">
        <v>0</v>
      </c>
      <c r="AB352" s="34"/>
      <c r="AC352" s="54" t="s">
        <v>232</v>
      </c>
      <c r="AD352" s="39"/>
      <c r="AE352" s="32"/>
      <c r="AF352" s="32"/>
      <c r="AG352" s="32"/>
      <c r="AH352" s="32"/>
      <c r="AI352" s="32"/>
      <c r="AJ352" s="32"/>
    </row>
    <row r="353" spans="1:36">
      <c r="A353" s="11">
        <v>41152</v>
      </c>
      <c r="B353" s="164">
        <v>0</v>
      </c>
      <c r="C353" s="174">
        <v>0</v>
      </c>
      <c r="D353" s="174">
        <v>0</v>
      </c>
      <c r="E353" s="174">
        <v>0</v>
      </c>
      <c r="F353" s="174">
        <v>0</v>
      </c>
      <c r="G353" s="166">
        <v>0</v>
      </c>
      <c r="H353" s="15">
        <v>63</v>
      </c>
      <c r="I353" s="16">
        <v>3</v>
      </c>
      <c r="J353" s="16">
        <v>37</v>
      </c>
      <c r="K353" s="16">
        <v>5</v>
      </c>
      <c r="L353" s="16">
        <v>58</v>
      </c>
      <c r="M353" s="17">
        <v>5</v>
      </c>
      <c r="N353" s="15">
        <v>67</v>
      </c>
      <c r="O353" s="16">
        <v>8</v>
      </c>
      <c r="P353" s="16">
        <v>43</v>
      </c>
      <c r="Q353" s="16">
        <v>5</v>
      </c>
      <c r="R353" s="16">
        <v>164</v>
      </c>
      <c r="S353" s="17">
        <v>18</v>
      </c>
      <c r="T353" s="15">
        <v>96</v>
      </c>
      <c r="U353" s="16">
        <v>6</v>
      </c>
      <c r="V353" s="16">
        <v>38</v>
      </c>
      <c r="W353" s="16">
        <v>2</v>
      </c>
      <c r="X353" s="16">
        <v>26</v>
      </c>
      <c r="Y353" s="17">
        <v>0</v>
      </c>
      <c r="Z353" s="31">
        <v>0</v>
      </c>
      <c r="AA353" s="39">
        <v>0</v>
      </c>
      <c r="AB353" s="34"/>
      <c r="AC353" s="52" t="s">
        <v>225</v>
      </c>
      <c r="AD353" s="39"/>
      <c r="AE353" s="32"/>
      <c r="AF353" s="32"/>
      <c r="AG353" s="32"/>
      <c r="AH353" s="32"/>
      <c r="AI353" s="32"/>
      <c r="AJ353" s="32"/>
    </row>
    <row r="354" spans="1:36">
      <c r="A354" s="11">
        <v>41156</v>
      </c>
      <c r="B354" s="15">
        <v>71</v>
      </c>
      <c r="C354" s="16">
        <v>9</v>
      </c>
      <c r="D354" s="16">
        <v>76</v>
      </c>
      <c r="E354" s="16">
        <v>7</v>
      </c>
      <c r="F354" s="16">
        <v>43</v>
      </c>
      <c r="G354" s="17">
        <v>3</v>
      </c>
      <c r="H354" s="15">
        <v>639</v>
      </c>
      <c r="I354" s="16">
        <v>20</v>
      </c>
      <c r="J354" s="16">
        <v>579</v>
      </c>
      <c r="K354" s="16">
        <v>35</v>
      </c>
      <c r="L354" s="16">
        <v>42</v>
      </c>
      <c r="M354" s="17">
        <v>11</v>
      </c>
      <c r="N354" s="15">
        <v>41</v>
      </c>
      <c r="O354" s="16">
        <v>4</v>
      </c>
      <c r="P354" s="16">
        <v>14</v>
      </c>
      <c r="Q354" s="16">
        <v>3</v>
      </c>
      <c r="R354" s="16">
        <v>18</v>
      </c>
      <c r="S354" s="17">
        <v>2</v>
      </c>
      <c r="T354" s="15">
        <v>66</v>
      </c>
      <c r="U354" s="16">
        <v>10</v>
      </c>
      <c r="V354" s="16">
        <v>43</v>
      </c>
      <c r="W354" s="16">
        <v>7</v>
      </c>
      <c r="X354" s="16">
        <v>14</v>
      </c>
      <c r="Y354" s="17">
        <v>1</v>
      </c>
      <c r="Z354" s="31">
        <v>0</v>
      </c>
      <c r="AA354" s="39">
        <v>0</v>
      </c>
      <c r="AB354" s="34"/>
      <c r="AC354" s="52" t="s">
        <v>219</v>
      </c>
      <c r="AD354" s="39"/>
      <c r="AE354" s="32"/>
      <c r="AF354" s="32"/>
      <c r="AG354" s="32"/>
      <c r="AH354" s="32"/>
      <c r="AI354" s="32"/>
      <c r="AJ354" s="32"/>
    </row>
    <row r="355" spans="1:36">
      <c r="A355" s="11">
        <v>41159</v>
      </c>
      <c r="B355" s="15">
        <v>129</v>
      </c>
      <c r="C355" s="16">
        <v>29</v>
      </c>
      <c r="D355" s="16">
        <v>38</v>
      </c>
      <c r="E355" s="16">
        <v>13</v>
      </c>
      <c r="F355" s="16">
        <v>25</v>
      </c>
      <c r="G355" s="17">
        <v>7</v>
      </c>
      <c r="H355" s="15">
        <v>144</v>
      </c>
      <c r="I355" s="16">
        <v>16</v>
      </c>
      <c r="J355" s="16">
        <v>103</v>
      </c>
      <c r="K355" s="16">
        <v>10</v>
      </c>
      <c r="L355" s="16">
        <v>52</v>
      </c>
      <c r="M355" s="17">
        <v>9</v>
      </c>
      <c r="N355" s="15">
        <v>46</v>
      </c>
      <c r="O355" s="16">
        <v>4</v>
      </c>
      <c r="P355" s="16">
        <v>2</v>
      </c>
      <c r="Q355" s="16">
        <v>0</v>
      </c>
      <c r="R355" s="16">
        <v>17</v>
      </c>
      <c r="S355" s="17">
        <v>5</v>
      </c>
      <c r="T355" s="15">
        <v>39</v>
      </c>
      <c r="U355" s="16">
        <v>5</v>
      </c>
      <c r="V355" s="16">
        <v>64</v>
      </c>
      <c r="W355" s="16">
        <v>8</v>
      </c>
      <c r="X355" s="16">
        <v>13</v>
      </c>
      <c r="Y355" s="17">
        <v>1</v>
      </c>
      <c r="Z355" s="31">
        <v>0</v>
      </c>
      <c r="AA355" s="39">
        <v>0</v>
      </c>
      <c r="AB355" s="34"/>
      <c r="AC355" s="54" t="s">
        <v>252</v>
      </c>
      <c r="AD355" s="39"/>
      <c r="AE355" s="32"/>
      <c r="AF355" s="32"/>
      <c r="AG355" s="32"/>
      <c r="AH355" s="32"/>
      <c r="AI355" s="32"/>
      <c r="AJ355" s="32"/>
    </row>
    <row r="356" spans="1:36">
      <c r="A356" s="11">
        <v>41163</v>
      </c>
      <c r="B356" s="15">
        <v>236</v>
      </c>
      <c r="C356" s="16">
        <v>45</v>
      </c>
      <c r="D356" s="16">
        <v>59</v>
      </c>
      <c r="E356" s="16">
        <v>8</v>
      </c>
      <c r="F356" s="16">
        <v>57</v>
      </c>
      <c r="G356" s="17">
        <v>9</v>
      </c>
      <c r="H356" s="15">
        <v>13</v>
      </c>
      <c r="I356" s="16">
        <v>2</v>
      </c>
      <c r="J356" s="16">
        <v>2</v>
      </c>
      <c r="K356" s="16">
        <v>0</v>
      </c>
      <c r="L356" s="16">
        <v>6</v>
      </c>
      <c r="M356" s="17">
        <v>2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29</v>
      </c>
      <c r="U356" s="16">
        <v>0</v>
      </c>
      <c r="V356" s="16">
        <v>5</v>
      </c>
      <c r="W356" s="16">
        <v>0</v>
      </c>
      <c r="X356" s="16">
        <v>5</v>
      </c>
      <c r="Y356" s="17">
        <v>1</v>
      </c>
      <c r="Z356" s="31">
        <v>0</v>
      </c>
      <c r="AA356" s="39">
        <v>0</v>
      </c>
      <c r="AB356" s="34"/>
      <c r="AC356" s="54" t="s">
        <v>286</v>
      </c>
      <c r="AD356" s="39"/>
      <c r="AE356" s="32"/>
      <c r="AF356" s="32"/>
      <c r="AG356" s="32"/>
      <c r="AH356" s="32"/>
      <c r="AI356" s="32"/>
      <c r="AJ356" s="32"/>
    </row>
    <row r="357" spans="1:36">
      <c r="A357" s="11">
        <v>41164</v>
      </c>
      <c r="B357" s="15">
        <v>105</v>
      </c>
      <c r="C357" s="16">
        <v>18</v>
      </c>
      <c r="D357" s="16">
        <v>16</v>
      </c>
      <c r="E357" s="16">
        <v>4</v>
      </c>
      <c r="F357" s="16">
        <v>13</v>
      </c>
      <c r="G357" s="17">
        <v>4</v>
      </c>
      <c r="H357" s="15">
        <v>57</v>
      </c>
      <c r="I357" s="16">
        <v>4</v>
      </c>
      <c r="J357" s="16">
        <v>24</v>
      </c>
      <c r="K357" s="16">
        <v>1</v>
      </c>
      <c r="L357" s="16">
        <v>34</v>
      </c>
      <c r="M357" s="17">
        <v>5</v>
      </c>
      <c r="N357" s="15">
        <v>162</v>
      </c>
      <c r="O357" s="16">
        <v>20</v>
      </c>
      <c r="P357" s="16">
        <v>134</v>
      </c>
      <c r="Q357" s="16">
        <v>7</v>
      </c>
      <c r="R357" s="16">
        <v>41</v>
      </c>
      <c r="S357" s="17">
        <v>3</v>
      </c>
      <c r="T357" s="15">
        <v>215</v>
      </c>
      <c r="U357" s="16">
        <v>17</v>
      </c>
      <c r="V357" s="16">
        <v>82</v>
      </c>
      <c r="W357" s="16">
        <v>9</v>
      </c>
      <c r="X357" s="16">
        <v>75</v>
      </c>
      <c r="Y357" s="17">
        <v>5</v>
      </c>
      <c r="Z357" s="31">
        <v>0</v>
      </c>
      <c r="AA357" s="39">
        <v>0</v>
      </c>
      <c r="AB357" s="34"/>
      <c r="AC357" s="54" t="s">
        <v>257</v>
      </c>
      <c r="AD357" s="39"/>
      <c r="AE357" s="32"/>
      <c r="AF357" s="32"/>
      <c r="AG357" s="32"/>
      <c r="AH357" s="32"/>
      <c r="AI357" s="32"/>
      <c r="AJ357" s="32"/>
    </row>
    <row r="358" spans="1:36">
      <c r="A358" s="11">
        <v>41166</v>
      </c>
      <c r="B358" s="15">
        <v>137</v>
      </c>
      <c r="C358" s="16">
        <v>12</v>
      </c>
      <c r="D358" s="16">
        <v>55</v>
      </c>
      <c r="E358" s="16">
        <v>2</v>
      </c>
      <c r="F358" s="16">
        <v>11</v>
      </c>
      <c r="G358" s="17">
        <v>1</v>
      </c>
      <c r="H358" s="15">
        <v>45</v>
      </c>
      <c r="I358" s="16">
        <v>2</v>
      </c>
      <c r="J358" s="16">
        <v>63</v>
      </c>
      <c r="K358" s="16">
        <v>7</v>
      </c>
      <c r="L358" s="16">
        <v>83</v>
      </c>
      <c r="M358" s="17">
        <v>6</v>
      </c>
      <c r="N358" s="15">
        <v>51</v>
      </c>
      <c r="O358" s="16">
        <v>5</v>
      </c>
      <c r="P358" s="16">
        <v>8</v>
      </c>
      <c r="Q358" s="16">
        <v>1</v>
      </c>
      <c r="R358" s="16">
        <v>18</v>
      </c>
      <c r="S358" s="17">
        <v>4</v>
      </c>
      <c r="T358" s="15">
        <v>51</v>
      </c>
      <c r="U358" s="16">
        <v>3</v>
      </c>
      <c r="V358" s="16">
        <v>20</v>
      </c>
      <c r="W358" s="16">
        <v>1</v>
      </c>
      <c r="X358" s="16">
        <v>104</v>
      </c>
      <c r="Y358" s="17">
        <v>5</v>
      </c>
      <c r="Z358" s="31">
        <v>0</v>
      </c>
      <c r="AA358" s="39">
        <v>0</v>
      </c>
      <c r="AB358" s="34"/>
      <c r="AC358" s="54" t="s">
        <v>268</v>
      </c>
      <c r="AD358" s="39"/>
      <c r="AE358" s="32"/>
      <c r="AF358" s="32"/>
      <c r="AG358" s="32"/>
      <c r="AH358" s="32"/>
      <c r="AI358" s="32"/>
      <c r="AJ358" s="32"/>
    </row>
    <row r="359" spans="1:36">
      <c r="A359" s="11">
        <v>41169</v>
      </c>
      <c r="B359" s="15">
        <v>563</v>
      </c>
      <c r="C359" s="16">
        <v>9</v>
      </c>
      <c r="D359" s="16">
        <v>387</v>
      </c>
      <c r="E359" s="16">
        <v>7</v>
      </c>
      <c r="F359" s="16">
        <v>264</v>
      </c>
      <c r="G359" s="17">
        <v>15</v>
      </c>
      <c r="H359" s="15">
        <v>5</v>
      </c>
      <c r="I359" s="16">
        <v>1</v>
      </c>
      <c r="J359" s="16">
        <v>28</v>
      </c>
      <c r="K359" s="16">
        <v>2</v>
      </c>
      <c r="L359" s="16">
        <v>457</v>
      </c>
      <c r="M359" s="17">
        <v>29</v>
      </c>
      <c r="N359" s="15">
        <v>70</v>
      </c>
      <c r="O359" s="16">
        <v>14</v>
      </c>
      <c r="P359" s="16">
        <v>199</v>
      </c>
      <c r="Q359" s="16">
        <v>24</v>
      </c>
      <c r="R359" s="16">
        <v>424</v>
      </c>
      <c r="S359" s="17">
        <v>32</v>
      </c>
      <c r="T359" s="15">
        <v>10</v>
      </c>
      <c r="U359" s="16">
        <v>0</v>
      </c>
      <c r="V359" s="16">
        <v>25</v>
      </c>
      <c r="W359" s="16">
        <v>3</v>
      </c>
      <c r="X359" s="16">
        <v>5</v>
      </c>
      <c r="Y359" s="17">
        <v>0</v>
      </c>
      <c r="Z359" s="31">
        <v>0</v>
      </c>
      <c r="AA359" s="39">
        <v>0</v>
      </c>
      <c r="AB359" s="34"/>
      <c r="AC359" s="52" t="s">
        <v>266</v>
      </c>
      <c r="AD359" s="39"/>
      <c r="AE359" s="32"/>
      <c r="AF359" s="32"/>
      <c r="AG359" s="32"/>
      <c r="AH359" s="32"/>
      <c r="AI359" s="32"/>
      <c r="AJ359" s="32"/>
    </row>
    <row r="360" spans="1:36">
      <c r="A360" s="11">
        <v>41172</v>
      </c>
      <c r="B360" s="15">
        <v>144</v>
      </c>
      <c r="C360" s="16">
        <v>19</v>
      </c>
      <c r="D360" s="16">
        <v>99</v>
      </c>
      <c r="E360" s="16">
        <v>11</v>
      </c>
      <c r="F360" s="16">
        <v>66</v>
      </c>
      <c r="G360" s="17">
        <v>7</v>
      </c>
      <c r="H360" s="15">
        <v>57</v>
      </c>
      <c r="I360" s="16">
        <v>9</v>
      </c>
      <c r="J360" s="16">
        <v>22</v>
      </c>
      <c r="K360" s="16">
        <v>3</v>
      </c>
      <c r="L360" s="16">
        <v>30</v>
      </c>
      <c r="M360" s="17">
        <v>4</v>
      </c>
      <c r="N360" s="15">
        <v>16</v>
      </c>
      <c r="O360" s="16">
        <v>2</v>
      </c>
      <c r="P360" s="16">
        <v>37</v>
      </c>
      <c r="Q360" s="16">
        <v>1</v>
      </c>
      <c r="R360" s="16">
        <v>3</v>
      </c>
      <c r="S360" s="17">
        <v>0</v>
      </c>
      <c r="T360" s="15">
        <v>27</v>
      </c>
      <c r="U360" s="16">
        <v>2</v>
      </c>
      <c r="V360" s="16">
        <v>28</v>
      </c>
      <c r="W360" s="16">
        <v>1</v>
      </c>
      <c r="X360" s="16">
        <v>22</v>
      </c>
      <c r="Y360" s="17">
        <v>1</v>
      </c>
      <c r="Z360" s="95">
        <v>0</v>
      </c>
      <c r="AA360" s="96">
        <v>0</v>
      </c>
      <c r="AB360" s="34"/>
      <c r="AC360" s="54" t="s">
        <v>281</v>
      </c>
      <c r="AD360" s="39"/>
      <c r="AE360" s="32"/>
      <c r="AF360" s="32"/>
      <c r="AG360" s="32"/>
      <c r="AH360" s="32"/>
      <c r="AI360" s="32"/>
      <c r="AJ360" s="32"/>
    </row>
    <row r="361" spans="1:36" ht="13.5" thickBot="1">
      <c r="A361" s="14">
        <v>41179</v>
      </c>
      <c r="B361" s="15">
        <v>119</v>
      </c>
      <c r="C361" s="16">
        <v>21</v>
      </c>
      <c r="D361" s="16">
        <v>110</v>
      </c>
      <c r="E361" s="16">
        <v>8</v>
      </c>
      <c r="F361" s="16">
        <v>91</v>
      </c>
      <c r="G361" s="17">
        <v>14</v>
      </c>
      <c r="H361" s="15">
        <v>8</v>
      </c>
      <c r="I361" s="16">
        <v>0</v>
      </c>
      <c r="J361" s="16">
        <v>6</v>
      </c>
      <c r="K361" s="16">
        <v>0</v>
      </c>
      <c r="L361" s="16">
        <v>24</v>
      </c>
      <c r="M361" s="17">
        <v>1</v>
      </c>
      <c r="N361" s="15">
        <v>9</v>
      </c>
      <c r="O361" s="16">
        <v>1</v>
      </c>
      <c r="P361" s="16">
        <v>1</v>
      </c>
      <c r="Q361" s="16">
        <v>0</v>
      </c>
      <c r="R361" s="16">
        <v>0</v>
      </c>
      <c r="S361" s="17">
        <v>0</v>
      </c>
      <c r="T361" s="15">
        <v>41</v>
      </c>
      <c r="U361" s="16">
        <v>7</v>
      </c>
      <c r="V361" s="16">
        <v>18</v>
      </c>
      <c r="W361" s="16">
        <v>1</v>
      </c>
      <c r="X361" s="16">
        <v>10</v>
      </c>
      <c r="Y361" s="17">
        <v>2</v>
      </c>
      <c r="Z361" s="95">
        <v>0</v>
      </c>
      <c r="AA361" s="96">
        <v>0</v>
      </c>
      <c r="AB361" s="34"/>
      <c r="AC361" s="53" t="s">
        <v>289</v>
      </c>
      <c r="AD361" s="39"/>
      <c r="AE361" s="32"/>
      <c r="AF361" s="32"/>
      <c r="AG361" s="32"/>
      <c r="AH361" s="32"/>
      <c r="AI361" s="32"/>
      <c r="AJ361" s="32"/>
    </row>
    <row r="362" spans="1:36" ht="13.5" thickBot="1">
      <c r="A362" s="12">
        <v>41180</v>
      </c>
      <c r="B362" s="19">
        <v>99</v>
      </c>
      <c r="C362" s="19">
        <v>10</v>
      </c>
      <c r="D362" s="19">
        <v>75</v>
      </c>
      <c r="E362" s="19">
        <v>8</v>
      </c>
      <c r="F362" s="19">
        <v>26</v>
      </c>
      <c r="G362" s="19">
        <v>0</v>
      </c>
      <c r="H362" s="19">
        <v>27</v>
      </c>
      <c r="I362" s="19">
        <v>7</v>
      </c>
      <c r="J362" s="19">
        <v>12</v>
      </c>
      <c r="K362" s="19">
        <v>1</v>
      </c>
      <c r="L362" s="19">
        <v>9</v>
      </c>
      <c r="M362" s="19">
        <v>0</v>
      </c>
      <c r="N362" s="19">
        <v>8</v>
      </c>
      <c r="O362" s="19">
        <v>0</v>
      </c>
      <c r="P362" s="19">
        <v>4</v>
      </c>
      <c r="Q362" s="19">
        <v>0</v>
      </c>
      <c r="R362" s="19">
        <v>2</v>
      </c>
      <c r="S362" s="19">
        <v>0</v>
      </c>
      <c r="T362" s="19">
        <v>10</v>
      </c>
      <c r="U362" s="19">
        <v>1</v>
      </c>
      <c r="V362" s="19">
        <v>18</v>
      </c>
      <c r="W362" s="19">
        <v>3</v>
      </c>
      <c r="X362" s="19">
        <v>9</v>
      </c>
      <c r="Y362" s="19">
        <v>2</v>
      </c>
      <c r="Z362" s="186">
        <v>0</v>
      </c>
      <c r="AA362" s="186">
        <v>0</v>
      </c>
      <c r="AB362" s="37"/>
      <c r="AC362" s="62" t="s">
        <v>292</v>
      </c>
      <c r="AD362" s="34"/>
      <c r="AE362" s="32"/>
      <c r="AF362" s="32"/>
      <c r="AG362" s="32"/>
      <c r="AH362" s="32"/>
      <c r="AI362" s="32"/>
      <c r="AJ362" s="32"/>
    </row>
    <row r="363" spans="1:36">
      <c r="A363" s="11"/>
      <c r="B363" s="32">
        <f>COUNT(B335:AA362)</f>
        <v>728</v>
      </c>
      <c r="C363" s="32">
        <f>B363/2</f>
        <v>364</v>
      </c>
      <c r="D363" s="32"/>
      <c r="E363" s="32"/>
      <c r="F363" s="32"/>
      <c r="G363" s="32"/>
      <c r="H363" s="34"/>
      <c r="I363" s="34"/>
      <c r="J363" s="34"/>
      <c r="K363" s="34"/>
      <c r="L363" s="34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spans="1:36">
      <c r="A364" s="1" t="s">
        <v>42</v>
      </c>
      <c r="B364" s="103"/>
      <c r="C364" s="32"/>
      <c r="D364" s="32"/>
      <c r="E364" s="32"/>
      <c r="F364" s="32"/>
      <c r="G364" s="32"/>
      <c r="H364" s="34"/>
      <c r="I364" s="34"/>
      <c r="J364" s="34"/>
      <c r="K364" s="34"/>
      <c r="L364" s="34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spans="1:36">
      <c r="A365" s="160" t="s">
        <v>0</v>
      </c>
      <c r="B365" s="160" t="s">
        <v>1</v>
      </c>
      <c r="C365" s="160" t="s">
        <v>2</v>
      </c>
      <c r="D365" s="160" t="s">
        <v>1</v>
      </c>
      <c r="E365" s="160" t="s">
        <v>2</v>
      </c>
      <c r="F365" s="160" t="s">
        <v>1</v>
      </c>
      <c r="G365" s="160" t="s">
        <v>2</v>
      </c>
      <c r="H365" s="160" t="s">
        <v>1</v>
      </c>
      <c r="I365" s="160" t="s">
        <v>2</v>
      </c>
      <c r="J365" s="160" t="s">
        <v>1</v>
      </c>
      <c r="K365" s="160" t="s">
        <v>2</v>
      </c>
      <c r="L365" s="160" t="s">
        <v>1</v>
      </c>
      <c r="M365" s="160" t="s">
        <v>2</v>
      </c>
      <c r="N365" s="160" t="s">
        <v>1</v>
      </c>
      <c r="O365" s="160" t="s">
        <v>2</v>
      </c>
      <c r="P365" s="160" t="s">
        <v>3</v>
      </c>
      <c r="Q365" s="160" t="s">
        <v>4</v>
      </c>
      <c r="R365" s="160" t="s">
        <v>3</v>
      </c>
      <c r="S365" s="160" t="s">
        <v>4</v>
      </c>
      <c r="T365" s="160" t="s">
        <v>3</v>
      </c>
      <c r="U365" s="160" t="s">
        <v>4</v>
      </c>
      <c r="V365" s="160" t="s">
        <v>6</v>
      </c>
      <c r="W365" s="160" t="s">
        <v>7</v>
      </c>
      <c r="X365" s="160" t="s">
        <v>8</v>
      </c>
      <c r="Y365" s="32"/>
      <c r="Z365" s="32"/>
      <c r="AA365" s="32"/>
      <c r="AB365" s="32"/>
      <c r="AC365" s="32"/>
      <c r="AD365" s="32"/>
      <c r="AE365" s="32"/>
      <c r="AF365" s="32"/>
    </row>
    <row r="366" spans="1:36">
      <c r="A366" s="11">
        <v>41092</v>
      </c>
      <c r="B366" s="33">
        <v>151</v>
      </c>
      <c r="C366" s="114">
        <v>8</v>
      </c>
      <c r="D366" s="114">
        <v>68</v>
      </c>
      <c r="E366" s="114">
        <v>8</v>
      </c>
      <c r="F366" s="114">
        <v>14</v>
      </c>
      <c r="G366" s="41">
        <v>2</v>
      </c>
      <c r="H366" s="33">
        <v>327</v>
      </c>
      <c r="I366" s="114">
        <v>12</v>
      </c>
      <c r="J366" s="33">
        <v>27</v>
      </c>
      <c r="K366" s="114">
        <v>0</v>
      </c>
      <c r="L366" s="114">
        <v>44</v>
      </c>
      <c r="M366" s="114">
        <v>0</v>
      </c>
      <c r="N366" s="114">
        <v>3</v>
      </c>
      <c r="O366" s="41">
        <v>0</v>
      </c>
      <c r="P366" s="33">
        <v>9</v>
      </c>
      <c r="Q366" s="114">
        <v>0</v>
      </c>
      <c r="R366" s="114">
        <v>0</v>
      </c>
      <c r="S366" s="114">
        <v>0</v>
      </c>
      <c r="T366" s="114">
        <v>8</v>
      </c>
      <c r="U366" s="41">
        <v>1</v>
      </c>
      <c r="V366" s="34"/>
      <c r="W366" s="54" t="s">
        <v>90</v>
      </c>
      <c r="X366" s="34"/>
      <c r="Y366" s="34"/>
      <c r="Z366" s="32"/>
      <c r="AA366" s="32"/>
      <c r="AB366" s="32"/>
      <c r="AC366" s="32"/>
      <c r="AD366" s="32"/>
      <c r="AE366" s="32"/>
      <c r="AF366" s="32"/>
    </row>
    <row r="367" spans="1:36">
      <c r="A367" s="11">
        <v>41093</v>
      </c>
      <c r="B367" s="31">
        <v>0</v>
      </c>
      <c r="C367" s="34">
        <v>0</v>
      </c>
      <c r="D367" s="34">
        <v>1</v>
      </c>
      <c r="E367" s="34">
        <v>0</v>
      </c>
      <c r="F367" s="34">
        <v>0</v>
      </c>
      <c r="G367" s="34">
        <v>0</v>
      </c>
      <c r="H367" s="31">
        <v>1325</v>
      </c>
      <c r="I367" s="34">
        <v>86</v>
      </c>
      <c r="J367" s="31">
        <v>1</v>
      </c>
      <c r="K367" s="34">
        <v>0</v>
      </c>
      <c r="L367" s="34">
        <v>22</v>
      </c>
      <c r="M367" s="34">
        <v>7</v>
      </c>
      <c r="N367" s="34">
        <v>1</v>
      </c>
      <c r="O367" s="39">
        <v>0</v>
      </c>
      <c r="P367" s="31">
        <v>6</v>
      </c>
      <c r="Q367" s="34">
        <v>1</v>
      </c>
      <c r="R367" s="34">
        <v>202</v>
      </c>
      <c r="S367" s="34">
        <v>2</v>
      </c>
      <c r="T367" s="34">
        <v>27</v>
      </c>
      <c r="U367" s="39">
        <v>1</v>
      </c>
      <c r="V367" s="34"/>
      <c r="W367" s="54" t="s">
        <v>91</v>
      </c>
      <c r="X367" s="34"/>
      <c r="Y367" s="34"/>
      <c r="Z367" s="32"/>
      <c r="AA367" s="32"/>
      <c r="AB367" s="32"/>
      <c r="AC367" s="32"/>
      <c r="AD367" s="32"/>
      <c r="AE367" s="32"/>
      <c r="AF367" s="32"/>
    </row>
    <row r="368" spans="1:36">
      <c r="A368" s="11">
        <v>41101</v>
      </c>
      <c r="B368" s="31">
        <v>248</v>
      </c>
      <c r="C368" s="34">
        <v>26</v>
      </c>
      <c r="D368" s="34">
        <v>72</v>
      </c>
      <c r="E368" s="34">
        <v>15</v>
      </c>
      <c r="F368" s="34">
        <v>19</v>
      </c>
      <c r="G368" s="39">
        <v>3</v>
      </c>
      <c r="H368" s="31">
        <v>1428</v>
      </c>
      <c r="I368" s="34">
        <v>87</v>
      </c>
      <c r="J368" s="31">
        <v>4</v>
      </c>
      <c r="K368" s="34">
        <v>0</v>
      </c>
      <c r="L368" s="34">
        <v>5</v>
      </c>
      <c r="M368" s="34">
        <v>2</v>
      </c>
      <c r="N368" s="34">
        <v>2</v>
      </c>
      <c r="O368" s="39">
        <v>0</v>
      </c>
      <c r="P368" s="31">
        <v>10</v>
      </c>
      <c r="Q368" s="34">
        <v>1</v>
      </c>
      <c r="R368" s="34">
        <v>3</v>
      </c>
      <c r="S368" s="34">
        <v>1</v>
      </c>
      <c r="T368" s="34">
        <v>4</v>
      </c>
      <c r="U368" s="39">
        <v>1</v>
      </c>
      <c r="V368" s="34"/>
      <c r="W368" s="52" t="s">
        <v>103</v>
      </c>
      <c r="X368" s="34"/>
      <c r="Y368" s="34"/>
      <c r="Z368" s="32"/>
      <c r="AA368" s="32"/>
      <c r="AB368" s="32"/>
      <c r="AC368" s="32"/>
      <c r="AD368" s="32"/>
      <c r="AE368" s="32"/>
      <c r="AF368" s="32"/>
    </row>
    <row r="369" spans="1:36">
      <c r="A369" s="11">
        <v>41103</v>
      </c>
      <c r="B369" s="31">
        <v>5</v>
      </c>
      <c r="C369" s="34">
        <v>1</v>
      </c>
      <c r="D369" s="34">
        <v>24</v>
      </c>
      <c r="E369" s="34">
        <v>0</v>
      </c>
      <c r="F369" s="34">
        <v>34</v>
      </c>
      <c r="G369" s="39">
        <v>2</v>
      </c>
      <c r="H369" s="31">
        <v>482</v>
      </c>
      <c r="I369" s="34">
        <v>15</v>
      </c>
      <c r="J369" s="31">
        <v>3</v>
      </c>
      <c r="K369" s="34">
        <v>0</v>
      </c>
      <c r="L369" s="34">
        <v>2</v>
      </c>
      <c r="M369" s="34">
        <v>0</v>
      </c>
      <c r="N369" s="34">
        <v>3</v>
      </c>
      <c r="O369" s="39">
        <v>1</v>
      </c>
      <c r="P369" s="31">
        <v>3</v>
      </c>
      <c r="Q369" s="34">
        <v>1</v>
      </c>
      <c r="R369" s="34">
        <v>2</v>
      </c>
      <c r="S369" s="34">
        <v>0</v>
      </c>
      <c r="T369" s="34">
        <v>0</v>
      </c>
      <c r="U369" s="39">
        <v>0</v>
      </c>
      <c r="V369" s="34"/>
      <c r="W369" s="52" t="s">
        <v>99</v>
      </c>
      <c r="X369" s="34"/>
      <c r="Y369" s="34"/>
      <c r="Z369" s="32"/>
      <c r="AA369" s="32"/>
      <c r="AB369" s="32"/>
      <c r="AC369" s="32"/>
      <c r="AD369" s="32"/>
      <c r="AE369" s="32"/>
      <c r="AF369" s="32"/>
    </row>
    <row r="370" spans="1:36">
      <c r="A370" s="11">
        <v>41106</v>
      </c>
      <c r="B370" s="15">
        <v>0</v>
      </c>
      <c r="C370" s="15">
        <v>0</v>
      </c>
      <c r="D370" s="15">
        <v>0</v>
      </c>
      <c r="E370" s="15">
        <v>0</v>
      </c>
      <c r="F370" s="15">
        <v>0</v>
      </c>
      <c r="G370" s="15">
        <v>0</v>
      </c>
      <c r="H370" s="15">
        <v>1305</v>
      </c>
      <c r="I370" s="16">
        <v>98</v>
      </c>
      <c r="J370" s="15">
        <v>2</v>
      </c>
      <c r="K370" s="16">
        <v>1</v>
      </c>
      <c r="L370" s="16">
        <v>12</v>
      </c>
      <c r="M370" s="16">
        <v>0</v>
      </c>
      <c r="N370" s="16">
        <v>0</v>
      </c>
      <c r="O370" s="17">
        <v>0</v>
      </c>
      <c r="P370" s="15">
        <v>6</v>
      </c>
      <c r="Q370" s="16">
        <v>1</v>
      </c>
      <c r="R370" s="16">
        <v>1</v>
      </c>
      <c r="S370" s="16">
        <v>0</v>
      </c>
      <c r="T370" s="16">
        <v>0</v>
      </c>
      <c r="U370" s="17">
        <v>0</v>
      </c>
      <c r="V370" s="34"/>
      <c r="W370" s="54" t="s">
        <v>170</v>
      </c>
      <c r="X370" s="34"/>
      <c r="Y370" s="34"/>
      <c r="Z370" s="32"/>
      <c r="AA370" s="32"/>
      <c r="AB370" s="32"/>
      <c r="AC370" s="32"/>
      <c r="AD370" s="32"/>
      <c r="AE370" s="32"/>
      <c r="AF370" s="32"/>
    </row>
    <row r="371" spans="1:36">
      <c r="A371" s="11">
        <v>41109</v>
      </c>
      <c r="B371" s="15">
        <v>31</v>
      </c>
      <c r="C371" s="16">
        <v>5</v>
      </c>
      <c r="D371" s="16">
        <v>12</v>
      </c>
      <c r="E371" s="16">
        <v>1</v>
      </c>
      <c r="F371" s="16">
        <v>1</v>
      </c>
      <c r="G371" s="17">
        <v>0</v>
      </c>
      <c r="H371" s="15">
        <v>146</v>
      </c>
      <c r="I371" s="16">
        <v>8</v>
      </c>
      <c r="J371" s="15">
        <v>18</v>
      </c>
      <c r="K371" s="16">
        <v>0</v>
      </c>
      <c r="L371" s="16">
        <v>0</v>
      </c>
      <c r="M371" s="16">
        <v>0</v>
      </c>
      <c r="N371" s="16">
        <v>0</v>
      </c>
      <c r="O371" s="17">
        <v>0</v>
      </c>
      <c r="P371" s="15">
        <v>20</v>
      </c>
      <c r="Q371" s="16">
        <v>0</v>
      </c>
      <c r="R371" s="16">
        <v>3</v>
      </c>
      <c r="S371" s="16">
        <v>0</v>
      </c>
      <c r="T371" s="16">
        <v>0</v>
      </c>
      <c r="U371" s="17">
        <v>0</v>
      </c>
      <c r="V371" s="34"/>
      <c r="W371" s="52" t="s">
        <v>124</v>
      </c>
      <c r="X371" s="34"/>
      <c r="Y371" s="34"/>
      <c r="Z371" s="32"/>
      <c r="AA371" s="32"/>
      <c r="AB371" s="32"/>
      <c r="AC371" s="32"/>
      <c r="AD371" s="32"/>
      <c r="AE371" s="32"/>
      <c r="AF371" s="32"/>
    </row>
    <row r="372" spans="1:36">
      <c r="A372" s="11">
        <v>41113</v>
      </c>
      <c r="B372" s="15">
        <v>0</v>
      </c>
      <c r="C372" s="15">
        <v>0</v>
      </c>
      <c r="D372" s="15">
        <v>0</v>
      </c>
      <c r="E372" s="15">
        <v>0</v>
      </c>
      <c r="F372" s="15">
        <v>0</v>
      </c>
      <c r="G372" s="15">
        <v>0</v>
      </c>
      <c r="H372" s="15">
        <v>695</v>
      </c>
      <c r="I372" s="16">
        <v>29</v>
      </c>
      <c r="J372" s="15">
        <v>1</v>
      </c>
      <c r="K372" s="16">
        <v>0</v>
      </c>
      <c r="L372" s="16">
        <v>2</v>
      </c>
      <c r="M372" s="16">
        <v>0</v>
      </c>
      <c r="N372" s="16">
        <v>1</v>
      </c>
      <c r="O372" s="17">
        <v>0</v>
      </c>
      <c r="P372" s="15">
        <v>4</v>
      </c>
      <c r="Q372" s="16">
        <v>1</v>
      </c>
      <c r="R372" s="16">
        <v>1</v>
      </c>
      <c r="S372" s="16">
        <v>0</v>
      </c>
      <c r="T372" s="16">
        <v>0</v>
      </c>
      <c r="U372" s="17">
        <v>0</v>
      </c>
      <c r="V372" s="34"/>
      <c r="W372" s="52" t="s">
        <v>165</v>
      </c>
      <c r="X372" s="34"/>
      <c r="Y372" s="34"/>
      <c r="Z372" s="32"/>
      <c r="AA372" s="32"/>
      <c r="AB372" s="32"/>
      <c r="AC372" s="32"/>
      <c r="AD372" s="32"/>
      <c r="AE372" s="32"/>
      <c r="AF372" s="32"/>
    </row>
    <row r="373" spans="1:36">
      <c r="A373" s="11">
        <v>41117</v>
      </c>
      <c r="B373" s="15">
        <v>15</v>
      </c>
      <c r="C373" s="16">
        <v>1</v>
      </c>
      <c r="D373" s="16">
        <v>114</v>
      </c>
      <c r="E373" s="16">
        <v>7</v>
      </c>
      <c r="F373" s="16">
        <v>27</v>
      </c>
      <c r="G373" s="17">
        <v>3</v>
      </c>
      <c r="H373" s="15">
        <v>231</v>
      </c>
      <c r="I373" s="16">
        <v>44</v>
      </c>
      <c r="J373" s="15">
        <v>12</v>
      </c>
      <c r="K373" s="16">
        <v>0</v>
      </c>
      <c r="L373" s="16">
        <v>9</v>
      </c>
      <c r="M373" s="16">
        <v>0</v>
      </c>
      <c r="N373" s="16">
        <v>4</v>
      </c>
      <c r="O373" s="17">
        <v>0</v>
      </c>
      <c r="P373" s="15">
        <v>39</v>
      </c>
      <c r="Q373" s="16">
        <v>3</v>
      </c>
      <c r="R373" s="16">
        <v>37</v>
      </c>
      <c r="S373" s="16">
        <v>1</v>
      </c>
      <c r="T373" s="16">
        <v>54</v>
      </c>
      <c r="U373" s="17">
        <v>2</v>
      </c>
      <c r="V373" s="34"/>
      <c r="W373" s="54" t="s">
        <v>142</v>
      </c>
      <c r="X373" s="34"/>
      <c r="Y373" s="34"/>
      <c r="Z373" s="32"/>
      <c r="AA373" s="32"/>
      <c r="AB373" s="32"/>
      <c r="AC373" s="32"/>
      <c r="AD373" s="32"/>
      <c r="AE373" s="32"/>
      <c r="AF373" s="32"/>
    </row>
    <row r="374" spans="1:36">
      <c r="A374" s="11">
        <v>41123</v>
      </c>
      <c r="B374" s="15">
        <v>402</v>
      </c>
      <c r="C374" s="16">
        <v>27</v>
      </c>
      <c r="D374" s="16">
        <v>36</v>
      </c>
      <c r="E374" s="16">
        <v>3</v>
      </c>
      <c r="F374" s="16">
        <v>36</v>
      </c>
      <c r="G374" s="17">
        <v>5</v>
      </c>
      <c r="H374" s="15">
        <v>2196</v>
      </c>
      <c r="I374" s="16">
        <v>191</v>
      </c>
      <c r="J374" s="15">
        <v>11</v>
      </c>
      <c r="K374" s="16">
        <v>0</v>
      </c>
      <c r="L374" s="16">
        <v>14</v>
      </c>
      <c r="M374" s="16">
        <v>1</v>
      </c>
      <c r="N374" s="16">
        <v>39</v>
      </c>
      <c r="O374" s="17">
        <v>4</v>
      </c>
      <c r="P374" s="15">
        <v>4</v>
      </c>
      <c r="Q374" s="16">
        <v>0</v>
      </c>
      <c r="R374" s="16">
        <v>5</v>
      </c>
      <c r="S374" s="16">
        <v>0</v>
      </c>
      <c r="T374" s="16">
        <v>6</v>
      </c>
      <c r="U374" s="17">
        <v>2</v>
      </c>
      <c r="V374" s="34"/>
      <c r="W374" s="52" t="s">
        <v>174</v>
      </c>
      <c r="X374" s="34"/>
      <c r="Y374" s="34"/>
      <c r="Z374" s="32"/>
      <c r="AA374" s="32"/>
      <c r="AB374" s="32"/>
      <c r="AC374" s="32"/>
      <c r="AD374" s="32"/>
      <c r="AE374" s="32"/>
      <c r="AF374" s="32"/>
    </row>
    <row r="375" spans="1:36">
      <c r="A375" s="11">
        <v>41124</v>
      </c>
      <c r="B375" s="15">
        <v>0</v>
      </c>
      <c r="C375" s="15">
        <v>0</v>
      </c>
      <c r="D375" s="15">
        <v>0</v>
      </c>
      <c r="E375" s="15">
        <v>0</v>
      </c>
      <c r="F375" s="15">
        <v>0</v>
      </c>
      <c r="G375" s="15">
        <v>0</v>
      </c>
      <c r="H375" s="15">
        <v>894</v>
      </c>
      <c r="I375" s="16">
        <v>58</v>
      </c>
      <c r="J375" s="15">
        <v>12</v>
      </c>
      <c r="K375" s="16">
        <v>2</v>
      </c>
      <c r="L375" s="16">
        <v>4</v>
      </c>
      <c r="M375" s="16">
        <v>1</v>
      </c>
      <c r="N375" s="16">
        <v>5</v>
      </c>
      <c r="O375" s="17">
        <v>3</v>
      </c>
      <c r="P375" s="15">
        <v>1</v>
      </c>
      <c r="Q375" s="16">
        <v>0</v>
      </c>
      <c r="R375" s="16">
        <v>5</v>
      </c>
      <c r="S375" s="16">
        <v>0</v>
      </c>
      <c r="T375" s="16">
        <v>0</v>
      </c>
      <c r="U375" s="16">
        <v>0</v>
      </c>
      <c r="V375" s="34"/>
      <c r="W375" s="52" t="s">
        <v>169</v>
      </c>
      <c r="X375" s="34"/>
      <c r="Y375" s="34"/>
      <c r="Z375" s="32"/>
      <c r="AA375" s="32"/>
      <c r="AB375" s="32"/>
      <c r="AC375" s="32"/>
      <c r="AD375" s="32"/>
      <c r="AE375" s="32"/>
      <c r="AF375" s="32"/>
    </row>
    <row r="376" spans="1:36">
      <c r="A376" s="11">
        <v>41130</v>
      </c>
      <c r="B376" s="15">
        <v>0</v>
      </c>
      <c r="C376" s="15">
        <v>0</v>
      </c>
      <c r="D376" s="15">
        <v>0</v>
      </c>
      <c r="E376" s="15">
        <v>0</v>
      </c>
      <c r="F376" s="15">
        <v>0</v>
      </c>
      <c r="G376" s="15">
        <v>0</v>
      </c>
      <c r="H376" s="15">
        <v>897</v>
      </c>
      <c r="I376" s="16">
        <v>27</v>
      </c>
      <c r="J376" s="15">
        <v>2</v>
      </c>
      <c r="K376" s="16">
        <v>0</v>
      </c>
      <c r="L376" s="16">
        <v>3</v>
      </c>
      <c r="M376" s="16">
        <v>0</v>
      </c>
      <c r="N376" s="16">
        <v>0</v>
      </c>
      <c r="O376" s="16">
        <v>0</v>
      </c>
      <c r="P376" s="15">
        <v>57</v>
      </c>
      <c r="Q376" s="16">
        <v>7</v>
      </c>
      <c r="R376" s="16">
        <v>89</v>
      </c>
      <c r="S376" s="16">
        <v>4</v>
      </c>
      <c r="T376" s="16">
        <v>51</v>
      </c>
      <c r="U376" s="17">
        <v>4</v>
      </c>
      <c r="V376" s="34"/>
      <c r="W376" s="54" t="s">
        <v>198</v>
      </c>
      <c r="X376" s="34"/>
      <c r="Y376" s="34"/>
      <c r="Z376" s="32"/>
      <c r="AA376" s="32"/>
      <c r="AB376" s="32"/>
      <c r="AC376" s="32"/>
      <c r="AD376" s="32"/>
      <c r="AE376" s="32"/>
      <c r="AF376" s="32"/>
    </row>
    <row r="377" spans="1:36">
      <c r="A377" s="11">
        <v>41131</v>
      </c>
      <c r="B377" s="15">
        <v>3</v>
      </c>
      <c r="C377" s="16">
        <v>1</v>
      </c>
      <c r="D377" s="16">
        <v>5</v>
      </c>
      <c r="E377" s="16">
        <v>2</v>
      </c>
      <c r="F377" s="16">
        <v>14</v>
      </c>
      <c r="G377" s="17">
        <v>2</v>
      </c>
      <c r="H377" s="15">
        <v>326</v>
      </c>
      <c r="I377" s="16">
        <v>14</v>
      </c>
      <c r="J377" s="15">
        <v>10</v>
      </c>
      <c r="K377" s="16">
        <v>0</v>
      </c>
      <c r="L377" s="16">
        <v>2</v>
      </c>
      <c r="M377" s="16">
        <v>0</v>
      </c>
      <c r="N377" s="16">
        <v>0</v>
      </c>
      <c r="O377" s="17">
        <v>0</v>
      </c>
      <c r="P377" s="15">
        <v>18</v>
      </c>
      <c r="Q377" s="16">
        <v>1</v>
      </c>
      <c r="R377" s="16">
        <v>3</v>
      </c>
      <c r="S377" s="16">
        <v>0</v>
      </c>
      <c r="T377" s="16">
        <v>0</v>
      </c>
      <c r="U377" s="17">
        <v>0</v>
      </c>
      <c r="V377" s="34"/>
      <c r="W377" s="52" t="s">
        <v>159</v>
      </c>
      <c r="X377" s="34"/>
      <c r="Y377" s="34"/>
      <c r="Z377" s="32"/>
      <c r="AA377" s="32"/>
      <c r="AB377" s="32"/>
      <c r="AC377" s="32"/>
      <c r="AD377" s="32"/>
      <c r="AE377" s="32"/>
      <c r="AF377" s="32"/>
    </row>
    <row r="378" spans="1:36">
      <c r="A378" s="11">
        <v>41136</v>
      </c>
      <c r="B378" s="15">
        <v>0</v>
      </c>
      <c r="C378" s="16">
        <v>0</v>
      </c>
      <c r="D378" s="16">
        <v>2</v>
      </c>
      <c r="E378" s="16">
        <v>1</v>
      </c>
      <c r="F378" s="16">
        <v>0</v>
      </c>
      <c r="G378" s="17">
        <v>0</v>
      </c>
      <c r="H378" s="16">
        <v>272</v>
      </c>
      <c r="I378" s="16">
        <v>11</v>
      </c>
      <c r="J378" s="15">
        <v>22</v>
      </c>
      <c r="K378" s="16">
        <v>1</v>
      </c>
      <c r="L378" s="16">
        <v>4</v>
      </c>
      <c r="M378" s="16">
        <v>0</v>
      </c>
      <c r="N378" s="16">
        <v>0</v>
      </c>
      <c r="O378" s="17">
        <v>0</v>
      </c>
      <c r="P378" s="15">
        <v>18</v>
      </c>
      <c r="Q378" s="16">
        <v>1</v>
      </c>
      <c r="R378" s="16">
        <v>2</v>
      </c>
      <c r="S378" s="16">
        <v>1</v>
      </c>
      <c r="T378" s="16">
        <v>0</v>
      </c>
      <c r="U378" s="17">
        <v>0</v>
      </c>
      <c r="V378" s="34"/>
      <c r="W378" s="52" t="s">
        <v>179</v>
      </c>
      <c r="X378" s="34"/>
      <c r="Y378" s="34"/>
      <c r="Z378" s="32"/>
      <c r="AA378" s="32"/>
      <c r="AB378" s="32"/>
      <c r="AC378" s="32"/>
      <c r="AD378" s="32"/>
      <c r="AE378" s="32"/>
      <c r="AF378" s="32"/>
    </row>
    <row r="379" spans="1:36" ht="13.5" thickBot="1">
      <c r="A379" s="12">
        <v>41144</v>
      </c>
      <c r="B379" s="19">
        <v>106</v>
      </c>
      <c r="C379" s="19">
        <v>11</v>
      </c>
      <c r="D379" s="19">
        <v>133</v>
      </c>
      <c r="E379" s="19">
        <v>7</v>
      </c>
      <c r="F379" s="19">
        <v>10</v>
      </c>
      <c r="G379" s="20">
        <v>0</v>
      </c>
      <c r="H379" s="19">
        <v>157</v>
      </c>
      <c r="I379" s="20">
        <v>20</v>
      </c>
      <c r="J379" s="19">
        <v>14</v>
      </c>
      <c r="K379" s="19">
        <v>3</v>
      </c>
      <c r="L379" s="19">
        <v>15</v>
      </c>
      <c r="M379" s="19">
        <v>5</v>
      </c>
      <c r="N379" s="19">
        <v>3</v>
      </c>
      <c r="O379" s="20">
        <v>0</v>
      </c>
      <c r="P379" s="18">
        <v>5</v>
      </c>
      <c r="Q379" s="19">
        <v>0</v>
      </c>
      <c r="R379" s="19">
        <v>0</v>
      </c>
      <c r="S379" s="19">
        <v>0</v>
      </c>
      <c r="T379" s="19">
        <v>0</v>
      </c>
      <c r="U379" s="20">
        <v>0</v>
      </c>
      <c r="V379" s="37"/>
      <c r="W379" s="53" t="s">
        <v>211</v>
      </c>
      <c r="X379" s="34"/>
      <c r="Y379" s="34"/>
      <c r="Z379" s="32"/>
      <c r="AA379" s="32"/>
      <c r="AB379" s="32"/>
      <c r="AC379" s="32"/>
      <c r="AD379" s="32"/>
      <c r="AE379" s="32"/>
      <c r="AF379" s="32"/>
    </row>
    <row r="380" spans="1:36">
      <c r="B380" s="34">
        <f>COUNT(B366:U379)</f>
        <v>280</v>
      </c>
      <c r="C380" s="34">
        <f>B380/2</f>
        <v>140</v>
      </c>
      <c r="D380" s="34"/>
      <c r="E380" s="34"/>
      <c r="F380" s="34"/>
      <c r="G380" s="34"/>
      <c r="H380" s="34"/>
      <c r="I380" s="34"/>
      <c r="J380" s="34"/>
      <c r="K380" s="54"/>
      <c r="L380" s="61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54"/>
      <c r="AD380" s="34"/>
      <c r="AE380" s="32"/>
      <c r="AF380" s="32"/>
      <c r="AG380" s="32"/>
      <c r="AH380" s="32"/>
      <c r="AI380" s="32"/>
      <c r="AJ380" s="32"/>
    </row>
    <row r="381" spans="1:36">
      <c r="B381" s="32"/>
      <c r="C381" s="32"/>
      <c r="D381" s="32"/>
      <c r="E381" s="32"/>
      <c r="F381" s="32"/>
      <c r="G381" s="32"/>
      <c r="H381" s="34"/>
      <c r="I381" s="34"/>
      <c r="J381" s="34"/>
      <c r="K381" s="54"/>
      <c r="L381" s="61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54"/>
      <c r="AD381" s="34"/>
      <c r="AE381" s="32"/>
      <c r="AF381" s="32"/>
      <c r="AG381" s="32"/>
      <c r="AH381" s="32"/>
      <c r="AI381" s="32"/>
      <c r="AJ381" s="32"/>
    </row>
    <row r="382" spans="1:36" ht="13.5" thickBot="1">
      <c r="A382" s="118" t="s">
        <v>43</v>
      </c>
      <c r="B382" s="32"/>
      <c r="C382" s="32"/>
      <c r="D382" s="32"/>
      <c r="E382" s="32"/>
      <c r="F382" s="32"/>
      <c r="G382" s="32"/>
      <c r="H382" s="34"/>
      <c r="I382" s="34"/>
      <c r="J382" s="34"/>
      <c r="K382" s="54"/>
      <c r="L382" s="61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54"/>
      <c r="AD382" s="34"/>
      <c r="AE382" s="32"/>
      <c r="AF382" s="32"/>
      <c r="AG382" s="32"/>
      <c r="AH382" s="32"/>
      <c r="AI382" s="32"/>
      <c r="AJ382" s="32"/>
    </row>
    <row r="383" spans="1:36" ht="12.75" customHeight="1">
      <c r="A383" s="11"/>
      <c r="B383" s="32"/>
      <c r="C383" s="32"/>
      <c r="D383" s="32"/>
      <c r="E383" s="32"/>
      <c r="F383" s="32"/>
      <c r="G383" s="32"/>
      <c r="H383" s="34"/>
      <c r="I383" s="34"/>
      <c r="J383" s="119"/>
      <c r="K383" s="34"/>
      <c r="L383" s="34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</row>
    <row r="384" spans="1:36" ht="12.75" customHeight="1">
      <c r="B384" s="32"/>
      <c r="C384" s="32"/>
      <c r="D384" s="32"/>
      <c r="E384" s="32"/>
      <c r="F384" s="32"/>
      <c r="G384" s="32"/>
      <c r="H384" s="34"/>
      <c r="I384" s="34"/>
      <c r="J384" s="34"/>
      <c r="K384" s="34"/>
      <c r="L384" s="34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</row>
    <row r="385" spans="1:50" ht="12.75" customHeight="1">
      <c r="A385" s="1" t="s">
        <v>44</v>
      </c>
      <c r="B385" s="105"/>
      <c r="C385" s="32"/>
      <c r="E385" s="32"/>
      <c r="F385" s="32"/>
      <c r="G385" s="32"/>
      <c r="H385" s="34"/>
      <c r="I385" s="34"/>
      <c r="J385" s="34"/>
      <c r="K385" s="34"/>
      <c r="L385" s="34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</row>
    <row r="386" spans="1:50" ht="12.75" customHeight="1">
      <c r="A386" s="160" t="s">
        <v>0</v>
      </c>
      <c r="B386" s="161" t="s">
        <v>1</v>
      </c>
      <c r="C386" s="162" t="s">
        <v>2</v>
      </c>
      <c r="D386" s="162" t="s">
        <v>1</v>
      </c>
      <c r="E386" s="162" t="s">
        <v>2</v>
      </c>
      <c r="F386" s="162" t="s">
        <v>1</v>
      </c>
      <c r="G386" s="162" t="s">
        <v>2</v>
      </c>
      <c r="H386" s="161" t="s">
        <v>3</v>
      </c>
      <c r="I386" s="162" t="s">
        <v>4</v>
      </c>
      <c r="J386" s="162" t="s">
        <v>1</v>
      </c>
      <c r="K386" s="160" t="s">
        <v>2</v>
      </c>
      <c r="L386" s="161" t="s">
        <v>3</v>
      </c>
      <c r="M386" s="162" t="s">
        <v>4</v>
      </c>
      <c r="N386" s="162" t="s">
        <v>9</v>
      </c>
      <c r="O386" s="162" t="s">
        <v>10</v>
      </c>
      <c r="P386" s="162" t="s">
        <v>1</v>
      </c>
      <c r="Q386" s="162" t="s">
        <v>2</v>
      </c>
      <c r="R386" s="161" t="s">
        <v>1</v>
      </c>
      <c r="S386" s="162" t="s">
        <v>2</v>
      </c>
      <c r="T386" s="162" t="s">
        <v>1</v>
      </c>
      <c r="U386" s="160" t="s">
        <v>2</v>
      </c>
      <c r="V386" s="161" t="s">
        <v>6</v>
      </c>
      <c r="W386" s="162" t="s">
        <v>7</v>
      </c>
      <c r="X386" s="162" t="s">
        <v>8</v>
      </c>
      <c r="Y386" s="32"/>
      <c r="Z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</row>
    <row r="387" spans="1:50" ht="12.75" customHeight="1">
      <c r="A387" s="11">
        <v>41092</v>
      </c>
      <c r="B387" s="31">
        <v>40</v>
      </c>
      <c r="C387" s="32">
        <v>1</v>
      </c>
      <c r="D387" s="32">
        <v>75</v>
      </c>
      <c r="E387" s="32">
        <v>4</v>
      </c>
      <c r="F387" s="32">
        <v>25</v>
      </c>
      <c r="G387" s="32">
        <v>1</v>
      </c>
      <c r="H387" s="31">
        <v>130</v>
      </c>
      <c r="I387" s="32">
        <v>3</v>
      </c>
      <c r="J387" s="31">
        <v>855</v>
      </c>
      <c r="K387" s="32">
        <v>71</v>
      </c>
      <c r="L387" s="31">
        <v>1501</v>
      </c>
      <c r="M387" s="32">
        <v>90</v>
      </c>
      <c r="N387" s="31">
        <v>1680</v>
      </c>
      <c r="O387" s="32">
        <v>84</v>
      </c>
      <c r="P387" s="31">
        <v>24</v>
      </c>
      <c r="Q387" s="32">
        <v>5</v>
      </c>
      <c r="R387" s="32">
        <v>18</v>
      </c>
      <c r="S387" s="32">
        <v>4</v>
      </c>
      <c r="T387" s="32">
        <v>11</v>
      </c>
      <c r="U387" s="32">
        <v>0</v>
      </c>
      <c r="V387" s="33"/>
      <c r="W387" s="32" t="s">
        <v>90</v>
      </c>
      <c r="X387" s="33"/>
      <c r="Y387" s="32"/>
      <c r="Z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</row>
    <row r="388" spans="1:50" ht="12.75" customHeight="1">
      <c r="A388" s="11">
        <v>41093</v>
      </c>
      <c r="B388" s="31">
        <v>4</v>
      </c>
      <c r="C388" s="32">
        <v>1</v>
      </c>
      <c r="D388" s="32">
        <v>0</v>
      </c>
      <c r="E388" s="32">
        <v>0</v>
      </c>
      <c r="F388" s="32">
        <v>2</v>
      </c>
      <c r="G388" s="32">
        <v>0</v>
      </c>
      <c r="H388" s="31">
        <v>254</v>
      </c>
      <c r="I388" s="32">
        <v>11</v>
      </c>
      <c r="J388" s="31">
        <v>463</v>
      </c>
      <c r="K388" s="32">
        <v>27</v>
      </c>
      <c r="L388" s="31">
        <v>390</v>
      </c>
      <c r="M388" s="32">
        <v>24</v>
      </c>
      <c r="N388" s="31">
        <v>356</v>
      </c>
      <c r="O388" s="32">
        <v>24</v>
      </c>
      <c r="P388" s="31">
        <v>4</v>
      </c>
      <c r="Q388" s="32">
        <v>0</v>
      </c>
      <c r="R388" s="32">
        <v>5</v>
      </c>
      <c r="S388" s="32">
        <v>1</v>
      </c>
      <c r="T388" s="32">
        <v>3</v>
      </c>
      <c r="U388" s="32">
        <v>0</v>
      </c>
      <c r="V388" s="31"/>
      <c r="W388" s="54" t="s">
        <v>95</v>
      </c>
      <c r="X388" s="31"/>
      <c r="Y388" s="32"/>
      <c r="Z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</row>
    <row r="389" spans="1:50" ht="12.75" customHeight="1">
      <c r="A389" s="11">
        <v>41100</v>
      </c>
      <c r="B389" s="31">
        <v>12</v>
      </c>
      <c r="C389" s="32">
        <v>1</v>
      </c>
      <c r="D389" s="32">
        <v>2</v>
      </c>
      <c r="E389" s="32">
        <v>0</v>
      </c>
      <c r="F389" s="32">
        <v>1</v>
      </c>
      <c r="G389" s="32">
        <v>0</v>
      </c>
      <c r="H389" s="31">
        <v>666</v>
      </c>
      <c r="I389" s="32">
        <v>82</v>
      </c>
      <c r="J389" s="31">
        <v>141</v>
      </c>
      <c r="K389" s="32">
        <v>7</v>
      </c>
      <c r="L389" s="31">
        <v>764</v>
      </c>
      <c r="M389" s="32">
        <v>52</v>
      </c>
      <c r="N389" s="31">
        <v>208</v>
      </c>
      <c r="O389" s="32">
        <v>7</v>
      </c>
      <c r="P389" s="31">
        <v>9</v>
      </c>
      <c r="Q389" s="32">
        <v>1</v>
      </c>
      <c r="R389" s="32">
        <v>20</v>
      </c>
      <c r="S389" s="32">
        <v>2</v>
      </c>
      <c r="T389" s="32">
        <v>5</v>
      </c>
      <c r="U389" s="32">
        <v>0</v>
      </c>
      <c r="V389" s="51"/>
      <c r="W389" s="2" t="s">
        <v>85</v>
      </c>
      <c r="X389" s="7"/>
      <c r="Y389" s="32"/>
      <c r="Z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</row>
    <row r="390" spans="1:50" ht="12.75" customHeight="1">
      <c r="A390" s="11">
        <v>41103</v>
      </c>
      <c r="B390" s="31">
        <v>58</v>
      </c>
      <c r="C390" s="32">
        <v>11</v>
      </c>
      <c r="D390" s="32">
        <v>13</v>
      </c>
      <c r="E390" s="32">
        <v>1</v>
      </c>
      <c r="F390" s="32">
        <v>4</v>
      </c>
      <c r="G390" s="32">
        <v>0</v>
      </c>
      <c r="H390" s="31">
        <v>448</v>
      </c>
      <c r="I390" s="32">
        <v>49</v>
      </c>
      <c r="J390" s="31">
        <v>115</v>
      </c>
      <c r="K390" s="32">
        <v>10</v>
      </c>
      <c r="L390" s="31">
        <v>576</v>
      </c>
      <c r="M390" s="32">
        <v>30</v>
      </c>
      <c r="N390" s="31">
        <v>67</v>
      </c>
      <c r="O390" s="32">
        <v>4</v>
      </c>
      <c r="P390" s="31">
        <v>15</v>
      </c>
      <c r="Q390" s="32">
        <v>2</v>
      </c>
      <c r="R390" s="32">
        <v>5</v>
      </c>
      <c r="S390" s="32">
        <v>0</v>
      </c>
      <c r="T390" s="32">
        <v>11</v>
      </c>
      <c r="U390" s="32">
        <v>2</v>
      </c>
      <c r="V390" s="51"/>
      <c r="W390" s="2" t="s">
        <v>107</v>
      </c>
      <c r="X390" s="7"/>
      <c r="Y390" s="32"/>
      <c r="Z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</row>
    <row r="391" spans="1:50" ht="12.75" customHeight="1">
      <c r="A391" s="11">
        <v>41106</v>
      </c>
      <c r="B391" s="31">
        <v>82</v>
      </c>
      <c r="C391" s="32">
        <v>3</v>
      </c>
      <c r="D391" s="32">
        <v>73</v>
      </c>
      <c r="E391" s="32">
        <v>15</v>
      </c>
      <c r="F391" s="32">
        <v>138</v>
      </c>
      <c r="G391" s="32">
        <v>11</v>
      </c>
      <c r="H391" s="31">
        <v>759</v>
      </c>
      <c r="I391" s="32">
        <v>32</v>
      </c>
      <c r="J391" s="31">
        <v>256</v>
      </c>
      <c r="K391" s="32">
        <v>20</v>
      </c>
      <c r="L391" s="31">
        <v>910</v>
      </c>
      <c r="M391" s="32">
        <v>34</v>
      </c>
      <c r="N391" s="31">
        <v>302</v>
      </c>
      <c r="O391" s="32">
        <v>24</v>
      </c>
      <c r="P391" s="31">
        <v>118</v>
      </c>
      <c r="Q391" s="32">
        <v>12</v>
      </c>
      <c r="R391" s="32">
        <v>63</v>
      </c>
      <c r="S391" s="32">
        <v>5</v>
      </c>
      <c r="T391" s="32">
        <v>74</v>
      </c>
      <c r="U391" s="32">
        <v>9</v>
      </c>
      <c r="V391" s="51"/>
      <c r="W391" s="2" t="s">
        <v>108</v>
      </c>
      <c r="X391" s="7"/>
      <c r="Y391" s="32"/>
      <c r="Z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</row>
    <row r="392" spans="1:50" ht="12.75" customHeight="1">
      <c r="A392" s="11">
        <v>41108</v>
      </c>
      <c r="B392" s="31">
        <v>1</v>
      </c>
      <c r="C392" s="32">
        <v>0</v>
      </c>
      <c r="D392" s="32">
        <v>0</v>
      </c>
      <c r="E392" s="32">
        <v>0</v>
      </c>
      <c r="F392" s="32">
        <v>0</v>
      </c>
      <c r="G392" s="32">
        <v>0</v>
      </c>
      <c r="H392" s="31">
        <v>49</v>
      </c>
      <c r="I392" s="32">
        <v>5</v>
      </c>
      <c r="J392" s="31">
        <v>491</v>
      </c>
      <c r="K392" s="32">
        <v>27</v>
      </c>
      <c r="L392" s="31">
        <v>411</v>
      </c>
      <c r="M392" s="32">
        <v>31</v>
      </c>
      <c r="N392" s="31">
        <v>426</v>
      </c>
      <c r="O392" s="32">
        <v>21</v>
      </c>
      <c r="P392" s="31">
        <v>35</v>
      </c>
      <c r="Q392" s="32">
        <v>7</v>
      </c>
      <c r="R392" s="32">
        <v>48</v>
      </c>
      <c r="S392" s="32">
        <v>4</v>
      </c>
      <c r="T392" s="32">
        <v>48</v>
      </c>
      <c r="U392" s="32">
        <v>2</v>
      </c>
      <c r="V392" s="51"/>
      <c r="W392" s="2" t="s">
        <v>109</v>
      </c>
      <c r="X392" s="7"/>
      <c r="Y392" s="32"/>
      <c r="Z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</row>
    <row r="393" spans="1:50" ht="12.75" customHeight="1">
      <c r="A393" s="11">
        <v>41113</v>
      </c>
      <c r="B393" s="31">
        <v>12</v>
      </c>
      <c r="C393" s="32">
        <v>0</v>
      </c>
      <c r="D393" s="32">
        <v>13</v>
      </c>
      <c r="E393" s="32">
        <v>1</v>
      </c>
      <c r="F393" s="32">
        <v>1</v>
      </c>
      <c r="G393" s="32">
        <v>0</v>
      </c>
      <c r="H393" s="31">
        <v>20</v>
      </c>
      <c r="I393" s="32">
        <v>5</v>
      </c>
      <c r="J393" s="31">
        <v>243</v>
      </c>
      <c r="K393" s="32">
        <v>50</v>
      </c>
      <c r="L393" s="31">
        <v>1825</v>
      </c>
      <c r="M393" s="32">
        <v>61</v>
      </c>
      <c r="N393" s="31">
        <v>625</v>
      </c>
      <c r="O393" s="32">
        <v>61</v>
      </c>
      <c r="P393" s="31">
        <v>20</v>
      </c>
      <c r="Q393" s="32">
        <v>2</v>
      </c>
      <c r="R393" s="32">
        <v>118</v>
      </c>
      <c r="S393" s="32">
        <v>0</v>
      </c>
      <c r="T393" s="32">
        <v>29</v>
      </c>
      <c r="U393" s="32">
        <v>1</v>
      </c>
      <c r="V393" s="51"/>
      <c r="W393" s="2" t="s">
        <v>128</v>
      </c>
      <c r="X393" s="7"/>
      <c r="Y393" s="32"/>
      <c r="Z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</row>
    <row r="394" spans="1:50" ht="12.75" customHeight="1">
      <c r="A394" s="11">
        <v>41115</v>
      </c>
      <c r="B394" s="31">
        <v>53</v>
      </c>
      <c r="C394" s="32">
        <v>3</v>
      </c>
      <c r="D394" s="32">
        <v>278</v>
      </c>
      <c r="E394" s="32">
        <v>20</v>
      </c>
      <c r="F394" s="32">
        <v>51</v>
      </c>
      <c r="G394" s="32">
        <v>2</v>
      </c>
      <c r="H394" s="31">
        <v>278</v>
      </c>
      <c r="I394" s="32">
        <v>15</v>
      </c>
      <c r="J394" s="31">
        <v>4074</v>
      </c>
      <c r="K394" s="32">
        <v>226</v>
      </c>
      <c r="L394" s="31">
        <v>135</v>
      </c>
      <c r="M394" s="32">
        <v>4</v>
      </c>
      <c r="N394" s="31">
        <v>716</v>
      </c>
      <c r="O394" s="32">
        <v>41</v>
      </c>
      <c r="P394" s="31">
        <v>20</v>
      </c>
      <c r="Q394" s="32">
        <v>3</v>
      </c>
      <c r="R394" s="32">
        <v>29</v>
      </c>
      <c r="S394" s="32">
        <v>2</v>
      </c>
      <c r="T394" s="32">
        <v>13</v>
      </c>
      <c r="U394" s="32">
        <v>0</v>
      </c>
      <c r="V394" s="51"/>
      <c r="W394" s="2" t="s">
        <v>164</v>
      </c>
      <c r="X394" s="7"/>
      <c r="Y394" s="32"/>
      <c r="Z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</row>
    <row r="395" spans="1:50" ht="12.75" customHeight="1">
      <c r="A395" s="11">
        <v>41121</v>
      </c>
      <c r="B395" s="31">
        <v>3</v>
      </c>
      <c r="C395" s="32">
        <v>0</v>
      </c>
      <c r="D395" s="32">
        <v>7</v>
      </c>
      <c r="E395" s="32">
        <v>0</v>
      </c>
      <c r="F395" s="32">
        <v>7</v>
      </c>
      <c r="G395" s="32">
        <v>1</v>
      </c>
      <c r="H395" s="31">
        <v>193</v>
      </c>
      <c r="I395" s="32">
        <v>9</v>
      </c>
      <c r="J395" s="31">
        <v>1441</v>
      </c>
      <c r="K395" s="32">
        <v>74</v>
      </c>
      <c r="L395" s="31">
        <v>1924</v>
      </c>
      <c r="M395" s="32">
        <v>98</v>
      </c>
      <c r="N395" s="31">
        <v>555</v>
      </c>
      <c r="O395" s="32">
        <v>16</v>
      </c>
      <c r="P395" s="31">
        <v>50</v>
      </c>
      <c r="Q395" s="32">
        <v>8</v>
      </c>
      <c r="R395" s="32">
        <v>29</v>
      </c>
      <c r="S395" s="32">
        <v>1</v>
      </c>
      <c r="T395" s="32">
        <v>21</v>
      </c>
      <c r="U395" s="32">
        <v>1</v>
      </c>
      <c r="V395" s="51"/>
      <c r="W395" s="2" t="s">
        <v>304</v>
      </c>
      <c r="X395" s="7"/>
      <c r="Y395" s="32"/>
      <c r="Z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</row>
    <row r="396" spans="1:50" ht="12.75" customHeight="1">
      <c r="A396" s="11">
        <v>41122</v>
      </c>
      <c r="B396" s="31">
        <v>150</v>
      </c>
      <c r="C396" s="32">
        <v>8</v>
      </c>
      <c r="D396" s="32">
        <v>60</v>
      </c>
      <c r="E396" s="32">
        <v>1</v>
      </c>
      <c r="F396" s="32">
        <v>33</v>
      </c>
      <c r="G396" s="32">
        <v>0</v>
      </c>
      <c r="H396" s="31">
        <v>317</v>
      </c>
      <c r="I396" s="32">
        <v>17</v>
      </c>
      <c r="J396" s="31">
        <v>783</v>
      </c>
      <c r="K396" s="32">
        <v>51</v>
      </c>
      <c r="L396" s="31">
        <v>2582</v>
      </c>
      <c r="M396" s="32">
        <v>238</v>
      </c>
      <c r="N396" s="31">
        <v>122</v>
      </c>
      <c r="O396" s="32">
        <v>12</v>
      </c>
      <c r="P396" s="31">
        <v>1</v>
      </c>
      <c r="Q396" s="32">
        <v>0</v>
      </c>
      <c r="R396" s="32">
        <v>4</v>
      </c>
      <c r="S396" s="32">
        <v>0</v>
      </c>
      <c r="T396" s="32">
        <v>4</v>
      </c>
      <c r="U396" s="32">
        <v>0</v>
      </c>
      <c r="V396" s="51"/>
      <c r="W396" s="2" t="s">
        <v>163</v>
      </c>
      <c r="X396" s="7"/>
      <c r="Y396" s="32"/>
      <c r="Z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</row>
    <row r="397" spans="1:50" ht="12.75" customHeight="1">
      <c r="A397" s="11">
        <v>41128</v>
      </c>
      <c r="B397" s="31">
        <v>133</v>
      </c>
      <c r="C397" s="32">
        <v>10</v>
      </c>
      <c r="D397" s="32">
        <v>73</v>
      </c>
      <c r="E397" s="32">
        <v>2</v>
      </c>
      <c r="F397" s="32">
        <v>46</v>
      </c>
      <c r="G397" s="32">
        <v>3</v>
      </c>
      <c r="H397" s="31">
        <v>113</v>
      </c>
      <c r="I397" s="32">
        <v>7</v>
      </c>
      <c r="J397" s="31">
        <v>2024</v>
      </c>
      <c r="K397" s="32">
        <v>140</v>
      </c>
      <c r="L397" s="31">
        <v>2581</v>
      </c>
      <c r="M397" s="32">
        <v>164</v>
      </c>
      <c r="N397" s="31">
        <v>1417</v>
      </c>
      <c r="O397" s="32">
        <v>90</v>
      </c>
      <c r="P397" s="31">
        <v>107</v>
      </c>
      <c r="Q397" s="32">
        <v>8</v>
      </c>
      <c r="R397" s="32">
        <v>81</v>
      </c>
      <c r="S397" s="32">
        <v>7</v>
      </c>
      <c r="T397" s="32">
        <v>60</v>
      </c>
      <c r="U397" s="32">
        <v>7</v>
      </c>
      <c r="V397" s="51"/>
      <c r="W397" s="2" t="s">
        <v>182</v>
      </c>
      <c r="X397" s="7"/>
      <c r="Y397" s="32"/>
      <c r="Z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</row>
    <row r="398" spans="1:50" ht="12.75" customHeight="1">
      <c r="A398" s="11">
        <v>41130</v>
      </c>
      <c r="B398" s="31">
        <v>24</v>
      </c>
      <c r="C398" s="32">
        <v>1</v>
      </c>
      <c r="D398" s="32">
        <v>11</v>
      </c>
      <c r="E398" s="32">
        <v>0</v>
      </c>
      <c r="F398" s="32">
        <v>20</v>
      </c>
      <c r="G398" s="32">
        <v>1</v>
      </c>
      <c r="H398" s="31">
        <v>198</v>
      </c>
      <c r="I398" s="32">
        <v>10</v>
      </c>
      <c r="J398" s="31">
        <v>1611</v>
      </c>
      <c r="K398" s="32">
        <v>70</v>
      </c>
      <c r="L398" s="31">
        <v>2475</v>
      </c>
      <c r="M398" s="32">
        <v>113</v>
      </c>
      <c r="N398" s="31">
        <v>659</v>
      </c>
      <c r="O398" s="32">
        <v>35</v>
      </c>
      <c r="P398" s="31">
        <v>94</v>
      </c>
      <c r="Q398" s="32">
        <v>8</v>
      </c>
      <c r="R398" s="32">
        <v>32</v>
      </c>
      <c r="S398" s="32">
        <v>2</v>
      </c>
      <c r="T398" s="32">
        <v>13</v>
      </c>
      <c r="U398" s="32">
        <v>1</v>
      </c>
      <c r="V398" s="51"/>
      <c r="W398" s="2" t="s">
        <v>185</v>
      </c>
      <c r="X398" s="7"/>
      <c r="Y398" s="32"/>
      <c r="Z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</row>
    <row r="399" spans="1:50" ht="12.75" customHeight="1">
      <c r="A399" s="11">
        <v>41134</v>
      </c>
      <c r="B399" s="31">
        <v>71</v>
      </c>
      <c r="C399" s="32">
        <v>2</v>
      </c>
      <c r="D399" s="32">
        <v>2</v>
      </c>
      <c r="E399" s="32">
        <v>0</v>
      </c>
      <c r="F399" s="32">
        <v>0</v>
      </c>
      <c r="G399" s="32">
        <v>0</v>
      </c>
      <c r="H399" s="31">
        <v>320</v>
      </c>
      <c r="I399" s="32">
        <v>10</v>
      </c>
      <c r="J399" s="31">
        <v>617</v>
      </c>
      <c r="K399" s="32">
        <v>65</v>
      </c>
      <c r="L399" s="31">
        <v>1728</v>
      </c>
      <c r="M399" s="32">
        <v>76</v>
      </c>
      <c r="N399" s="31">
        <v>974</v>
      </c>
      <c r="O399" s="32">
        <v>66</v>
      </c>
      <c r="P399" s="31">
        <v>70</v>
      </c>
      <c r="Q399" s="32">
        <v>9</v>
      </c>
      <c r="R399" s="32">
        <v>43</v>
      </c>
      <c r="S399" s="32">
        <v>2</v>
      </c>
      <c r="T399" s="32">
        <v>15</v>
      </c>
      <c r="U399" s="32">
        <v>0</v>
      </c>
      <c r="V399" s="51"/>
      <c r="W399" s="2" t="s">
        <v>178</v>
      </c>
      <c r="X399" s="7"/>
      <c r="Y399" s="32"/>
      <c r="Z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</row>
    <row r="400" spans="1:50" ht="12.75" customHeight="1">
      <c r="A400" s="11">
        <v>41137</v>
      </c>
      <c r="B400" s="31">
        <v>126</v>
      </c>
      <c r="C400" s="32">
        <v>1</v>
      </c>
      <c r="D400" s="32">
        <v>129</v>
      </c>
      <c r="E400" s="32">
        <v>6</v>
      </c>
      <c r="F400" s="32">
        <v>207</v>
      </c>
      <c r="G400" s="32">
        <v>6</v>
      </c>
      <c r="H400" s="31">
        <v>475</v>
      </c>
      <c r="I400" s="32">
        <v>26</v>
      </c>
      <c r="J400" s="31">
        <v>2752</v>
      </c>
      <c r="K400" s="32">
        <v>69</v>
      </c>
      <c r="L400" s="31">
        <v>2708</v>
      </c>
      <c r="M400" s="32">
        <v>36</v>
      </c>
      <c r="N400" s="31">
        <v>918</v>
      </c>
      <c r="O400" s="32">
        <v>25</v>
      </c>
      <c r="P400" s="31">
        <v>46</v>
      </c>
      <c r="Q400" s="32">
        <v>1</v>
      </c>
      <c r="R400" s="32">
        <v>35</v>
      </c>
      <c r="S400" s="32">
        <v>2</v>
      </c>
      <c r="T400" s="32">
        <v>24</v>
      </c>
      <c r="U400" s="32">
        <v>3</v>
      </c>
      <c r="V400" s="51"/>
      <c r="W400" s="2" t="s">
        <v>184</v>
      </c>
      <c r="X400" s="7"/>
      <c r="Y400" s="32"/>
      <c r="Z400" s="32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54"/>
      <c r="AL400" s="61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</row>
    <row r="401" spans="1:50" ht="12.75" customHeight="1">
      <c r="A401" s="11">
        <v>41144</v>
      </c>
      <c r="B401" s="31">
        <v>16</v>
      </c>
      <c r="C401" s="32">
        <v>0</v>
      </c>
      <c r="D401" s="32">
        <v>4</v>
      </c>
      <c r="E401" s="32">
        <v>0</v>
      </c>
      <c r="F401" s="32">
        <v>6</v>
      </c>
      <c r="G401" s="32">
        <v>0</v>
      </c>
      <c r="H401" s="31">
        <v>277</v>
      </c>
      <c r="I401" s="32">
        <v>25</v>
      </c>
      <c r="J401" s="31">
        <v>1025</v>
      </c>
      <c r="K401" s="32">
        <v>53</v>
      </c>
      <c r="L401" s="31">
        <v>1930</v>
      </c>
      <c r="M401" s="32">
        <v>100</v>
      </c>
      <c r="N401" s="31">
        <v>1167</v>
      </c>
      <c r="O401" s="34">
        <v>95</v>
      </c>
      <c r="P401" s="31">
        <v>49</v>
      </c>
      <c r="Q401" s="32">
        <v>9</v>
      </c>
      <c r="R401" s="32">
        <v>36</v>
      </c>
      <c r="S401" s="32">
        <v>8</v>
      </c>
      <c r="T401" s="32">
        <v>8</v>
      </c>
      <c r="U401" s="32">
        <v>2</v>
      </c>
      <c r="V401" s="51"/>
      <c r="W401" s="2" t="s">
        <v>202</v>
      </c>
      <c r="X401" s="7"/>
      <c r="Y401" s="32"/>
      <c r="Z401" s="32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54"/>
      <c r="AL401" s="61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</row>
    <row r="402" spans="1:50" ht="12.75" customHeight="1">
      <c r="A402" s="11">
        <v>41145</v>
      </c>
      <c r="B402" s="31">
        <v>377</v>
      </c>
      <c r="C402" s="32">
        <v>18</v>
      </c>
      <c r="D402" s="32">
        <v>113</v>
      </c>
      <c r="E402" s="32">
        <v>14</v>
      </c>
      <c r="F402" s="32">
        <v>56</v>
      </c>
      <c r="G402" s="32">
        <v>10</v>
      </c>
      <c r="H402" s="31">
        <v>2312</v>
      </c>
      <c r="I402" s="32">
        <v>167</v>
      </c>
      <c r="J402" s="31">
        <v>554</v>
      </c>
      <c r="K402" s="32">
        <v>18</v>
      </c>
      <c r="L402" s="31">
        <v>179</v>
      </c>
      <c r="M402" s="32">
        <v>9</v>
      </c>
      <c r="N402" s="31">
        <v>1449</v>
      </c>
      <c r="O402" s="32">
        <v>68</v>
      </c>
      <c r="P402" s="31">
        <v>119</v>
      </c>
      <c r="Q402" s="32">
        <v>16</v>
      </c>
      <c r="R402" s="32">
        <v>33</v>
      </c>
      <c r="S402" s="32">
        <v>4</v>
      </c>
      <c r="T402" s="32">
        <v>10</v>
      </c>
      <c r="U402" s="32">
        <v>1</v>
      </c>
      <c r="V402" s="51"/>
      <c r="W402" s="2" t="s">
        <v>206</v>
      </c>
      <c r="X402" s="7"/>
      <c r="Y402" s="32"/>
      <c r="Z402" s="32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54"/>
      <c r="AL402" s="61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</row>
    <row r="403" spans="1:50" ht="12.75" customHeight="1">
      <c r="A403" s="11">
        <v>41149</v>
      </c>
      <c r="B403" s="31">
        <v>81</v>
      </c>
      <c r="C403" s="32">
        <v>0</v>
      </c>
      <c r="D403" s="32">
        <v>31</v>
      </c>
      <c r="E403" s="32">
        <v>0</v>
      </c>
      <c r="F403" s="32">
        <v>21</v>
      </c>
      <c r="G403" s="32">
        <v>1</v>
      </c>
      <c r="H403" s="31">
        <v>340</v>
      </c>
      <c r="I403" s="32">
        <v>4</v>
      </c>
      <c r="J403" s="31">
        <v>577</v>
      </c>
      <c r="K403" s="32">
        <v>12</v>
      </c>
      <c r="L403" s="31">
        <v>996</v>
      </c>
      <c r="M403" s="32">
        <v>29</v>
      </c>
      <c r="N403" s="31">
        <v>253</v>
      </c>
      <c r="O403" s="32">
        <v>21</v>
      </c>
      <c r="P403" s="31">
        <v>19</v>
      </c>
      <c r="Q403" s="32">
        <v>2</v>
      </c>
      <c r="R403" s="32">
        <v>7</v>
      </c>
      <c r="S403" s="32">
        <v>1</v>
      </c>
      <c r="T403" s="32">
        <v>10</v>
      </c>
      <c r="U403" s="32">
        <v>0</v>
      </c>
      <c r="V403" s="51"/>
      <c r="W403" s="2" t="s">
        <v>201</v>
      </c>
      <c r="X403" s="7"/>
      <c r="Y403" s="32"/>
      <c r="Z403" s="32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54"/>
      <c r="AL403" s="61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</row>
    <row r="404" spans="1:50" ht="12.75" customHeight="1">
      <c r="A404" s="11">
        <v>41151</v>
      </c>
      <c r="B404" s="31">
        <v>80</v>
      </c>
      <c r="C404" s="32">
        <v>4</v>
      </c>
      <c r="D404" s="32">
        <v>100</v>
      </c>
      <c r="E404" s="32">
        <v>7</v>
      </c>
      <c r="F404" s="32">
        <v>36</v>
      </c>
      <c r="G404" s="32">
        <v>1</v>
      </c>
      <c r="H404" s="31">
        <v>144</v>
      </c>
      <c r="I404" s="32">
        <v>1</v>
      </c>
      <c r="J404" s="31">
        <v>54</v>
      </c>
      <c r="K404" s="32">
        <v>0</v>
      </c>
      <c r="L404" s="31">
        <v>420</v>
      </c>
      <c r="M404" s="32">
        <v>16</v>
      </c>
      <c r="N404" s="31">
        <v>1921</v>
      </c>
      <c r="O404" s="32">
        <v>71</v>
      </c>
      <c r="P404" s="31">
        <v>19</v>
      </c>
      <c r="Q404" s="32">
        <v>0</v>
      </c>
      <c r="R404" s="32">
        <v>20</v>
      </c>
      <c r="S404" s="32">
        <v>0</v>
      </c>
      <c r="T404" s="32">
        <v>12</v>
      </c>
      <c r="U404" s="32">
        <v>0</v>
      </c>
      <c r="V404" s="51"/>
      <c r="W404" s="2" t="s">
        <v>229</v>
      </c>
      <c r="X404" s="7"/>
      <c r="Y404" s="32"/>
      <c r="Z404" s="32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54"/>
      <c r="AL404" s="61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</row>
    <row r="405" spans="1:50" ht="12.75" customHeight="1">
      <c r="A405" s="11">
        <v>41156</v>
      </c>
      <c r="B405" s="31">
        <v>589</v>
      </c>
      <c r="C405" s="32">
        <v>18</v>
      </c>
      <c r="D405" s="32">
        <v>333</v>
      </c>
      <c r="E405" s="32">
        <v>11</v>
      </c>
      <c r="F405" s="32">
        <v>250</v>
      </c>
      <c r="G405" s="32">
        <v>5</v>
      </c>
      <c r="H405" s="31">
        <v>129</v>
      </c>
      <c r="I405" s="32">
        <v>3</v>
      </c>
      <c r="J405" s="31">
        <v>109</v>
      </c>
      <c r="K405" s="32">
        <v>4</v>
      </c>
      <c r="L405" s="31">
        <v>257</v>
      </c>
      <c r="M405" s="32">
        <v>20</v>
      </c>
      <c r="N405" s="31">
        <v>947</v>
      </c>
      <c r="O405" s="32">
        <v>50</v>
      </c>
      <c r="P405" s="31">
        <v>36</v>
      </c>
      <c r="Q405" s="32">
        <v>5</v>
      </c>
      <c r="R405" s="32">
        <v>12</v>
      </c>
      <c r="S405" s="32">
        <v>2</v>
      </c>
      <c r="T405" s="32">
        <v>36</v>
      </c>
      <c r="U405" s="32">
        <v>0</v>
      </c>
      <c r="V405" s="51"/>
      <c r="W405" s="2" t="s">
        <v>238</v>
      </c>
      <c r="X405" s="7"/>
      <c r="Y405" s="32"/>
      <c r="Z405" s="32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54"/>
      <c r="AL405" s="61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</row>
    <row r="406" spans="1:50" ht="12.75" customHeight="1">
      <c r="A406" s="11">
        <v>41157</v>
      </c>
      <c r="B406" s="31">
        <v>64</v>
      </c>
      <c r="C406" s="32">
        <v>11</v>
      </c>
      <c r="D406" s="32">
        <v>440</v>
      </c>
      <c r="E406" s="32">
        <v>12</v>
      </c>
      <c r="F406" s="32">
        <v>232</v>
      </c>
      <c r="G406" s="39">
        <v>3</v>
      </c>
      <c r="H406" s="31">
        <v>2469</v>
      </c>
      <c r="I406" s="32">
        <v>118</v>
      </c>
      <c r="J406" s="31">
        <v>735</v>
      </c>
      <c r="K406" s="32">
        <v>38</v>
      </c>
      <c r="L406" s="31">
        <v>1640</v>
      </c>
      <c r="M406" s="32">
        <v>67</v>
      </c>
      <c r="N406" s="31">
        <v>256</v>
      </c>
      <c r="O406" s="32">
        <v>4</v>
      </c>
      <c r="P406" s="31">
        <v>64</v>
      </c>
      <c r="Q406" s="32">
        <v>5</v>
      </c>
      <c r="R406" s="32">
        <v>30</v>
      </c>
      <c r="S406" s="32">
        <v>0</v>
      </c>
      <c r="T406" s="32">
        <v>24</v>
      </c>
      <c r="U406" s="32">
        <v>0</v>
      </c>
      <c r="V406" s="51"/>
      <c r="W406" s="2" t="s">
        <v>218</v>
      </c>
      <c r="X406" s="7"/>
      <c r="Y406" s="32"/>
      <c r="Z406" s="32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54"/>
      <c r="AL406" s="61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</row>
    <row r="407" spans="1:50" ht="12.75" customHeight="1">
      <c r="A407" s="11">
        <v>41162</v>
      </c>
      <c r="B407" s="32">
        <v>10</v>
      </c>
      <c r="C407" s="32">
        <v>4</v>
      </c>
      <c r="D407" s="32">
        <v>45</v>
      </c>
      <c r="E407" s="32">
        <v>7</v>
      </c>
      <c r="F407" s="32">
        <v>4</v>
      </c>
      <c r="G407" s="39">
        <v>1</v>
      </c>
      <c r="H407" s="31">
        <v>387</v>
      </c>
      <c r="I407" s="34">
        <v>32</v>
      </c>
      <c r="J407" s="31">
        <v>334</v>
      </c>
      <c r="K407" s="34">
        <v>13</v>
      </c>
      <c r="L407" s="31">
        <v>1133</v>
      </c>
      <c r="M407" s="34">
        <v>65</v>
      </c>
      <c r="N407" s="31">
        <v>548</v>
      </c>
      <c r="O407" s="34">
        <v>28</v>
      </c>
      <c r="P407" s="31">
        <v>363</v>
      </c>
      <c r="Q407" s="32">
        <v>9</v>
      </c>
      <c r="R407" s="32">
        <v>99</v>
      </c>
      <c r="S407" s="32">
        <v>5</v>
      </c>
      <c r="T407" s="32">
        <v>20</v>
      </c>
      <c r="U407" s="34">
        <v>0</v>
      </c>
      <c r="V407" s="7"/>
      <c r="W407" s="2" t="s">
        <v>249</v>
      </c>
      <c r="Y407" s="32"/>
      <c r="Z407" s="32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54"/>
      <c r="AL407" s="61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</row>
    <row r="408" spans="1:50" ht="12.75" customHeight="1">
      <c r="A408" s="11">
        <v>41163</v>
      </c>
      <c r="B408" s="31">
        <v>14</v>
      </c>
      <c r="C408" s="32">
        <v>0</v>
      </c>
      <c r="D408" s="32">
        <v>6</v>
      </c>
      <c r="E408" s="32">
        <v>0</v>
      </c>
      <c r="F408" s="32">
        <v>63</v>
      </c>
      <c r="G408" s="39">
        <v>2</v>
      </c>
      <c r="H408" s="31">
        <v>866</v>
      </c>
      <c r="I408" s="32">
        <v>91</v>
      </c>
      <c r="J408" s="31">
        <v>324</v>
      </c>
      <c r="K408" s="32">
        <v>30</v>
      </c>
      <c r="L408" s="31">
        <v>31</v>
      </c>
      <c r="M408" s="32">
        <v>2</v>
      </c>
      <c r="N408" s="31">
        <v>384</v>
      </c>
      <c r="O408" s="32">
        <v>34</v>
      </c>
      <c r="P408" s="31">
        <v>1</v>
      </c>
      <c r="Q408" s="32">
        <v>0</v>
      </c>
      <c r="R408" s="32">
        <v>1</v>
      </c>
      <c r="S408" s="32">
        <v>0</v>
      </c>
      <c r="T408" s="32">
        <v>21</v>
      </c>
      <c r="U408" s="32">
        <v>0</v>
      </c>
      <c r="V408" s="51"/>
      <c r="W408" s="2" t="s">
        <v>239</v>
      </c>
      <c r="X408" s="7"/>
      <c r="Y408" s="32"/>
      <c r="Z408" s="32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54"/>
      <c r="AL408" s="61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</row>
    <row r="409" spans="1:50" ht="12.75" customHeight="1">
      <c r="A409" s="11">
        <v>41170</v>
      </c>
      <c r="B409" s="31">
        <v>7</v>
      </c>
      <c r="C409" s="32">
        <v>0</v>
      </c>
      <c r="D409" s="32">
        <v>49</v>
      </c>
      <c r="E409" s="32">
        <v>1</v>
      </c>
      <c r="F409" s="32">
        <v>34</v>
      </c>
      <c r="G409" s="34">
        <v>0</v>
      </c>
      <c r="H409" s="31">
        <v>172</v>
      </c>
      <c r="I409" s="32">
        <v>4</v>
      </c>
      <c r="J409" s="31">
        <v>1211</v>
      </c>
      <c r="K409" s="32">
        <v>22</v>
      </c>
      <c r="L409" s="31">
        <v>2154</v>
      </c>
      <c r="M409" s="32">
        <v>57</v>
      </c>
      <c r="N409" s="31">
        <v>439</v>
      </c>
      <c r="O409" s="32">
        <v>12</v>
      </c>
      <c r="P409" s="31">
        <v>44</v>
      </c>
      <c r="Q409" s="32">
        <v>3</v>
      </c>
      <c r="R409" s="32">
        <v>10</v>
      </c>
      <c r="S409" s="32">
        <v>0</v>
      </c>
      <c r="T409" s="32">
        <v>35</v>
      </c>
      <c r="U409" s="32">
        <v>1</v>
      </c>
      <c r="V409" s="51"/>
      <c r="W409" s="2" t="s">
        <v>267</v>
      </c>
      <c r="X409" s="7"/>
      <c r="Y409" s="32"/>
      <c r="Z409" s="32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54"/>
      <c r="AL409" s="61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</row>
    <row r="410" spans="1:50" ht="12.75" customHeight="1">
      <c r="A410" s="14">
        <v>41173</v>
      </c>
      <c r="B410" s="31">
        <v>78</v>
      </c>
      <c r="C410" s="32">
        <v>1</v>
      </c>
      <c r="D410" s="32">
        <v>119</v>
      </c>
      <c r="E410" s="32">
        <v>2</v>
      </c>
      <c r="F410" s="32">
        <v>17</v>
      </c>
      <c r="G410" s="32">
        <v>0</v>
      </c>
      <c r="H410" s="31">
        <v>131</v>
      </c>
      <c r="I410" s="32">
        <v>12</v>
      </c>
      <c r="J410" s="31">
        <v>737</v>
      </c>
      <c r="K410" s="32">
        <v>20</v>
      </c>
      <c r="L410" s="31">
        <v>2507</v>
      </c>
      <c r="M410" s="32">
        <v>82</v>
      </c>
      <c r="N410" s="31">
        <v>1895</v>
      </c>
      <c r="O410" s="32">
        <v>27</v>
      </c>
      <c r="P410" s="31">
        <v>28</v>
      </c>
      <c r="Q410" s="32">
        <v>0</v>
      </c>
      <c r="R410" s="32">
        <v>8</v>
      </c>
      <c r="S410" s="32">
        <v>1</v>
      </c>
      <c r="T410" s="32">
        <v>10</v>
      </c>
      <c r="U410" s="32">
        <v>1</v>
      </c>
      <c r="V410" s="51"/>
      <c r="W410" s="2" t="s">
        <v>272</v>
      </c>
      <c r="X410" s="7"/>
      <c r="Y410" s="32"/>
      <c r="Z410" s="32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54"/>
      <c r="AL410" s="61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</row>
    <row r="411" spans="1:50" ht="12.75" customHeight="1">
      <c r="A411" s="13">
        <v>41176</v>
      </c>
      <c r="B411" s="31">
        <v>25</v>
      </c>
      <c r="C411" s="32">
        <v>2</v>
      </c>
      <c r="D411" s="32">
        <v>32</v>
      </c>
      <c r="E411" s="32">
        <v>4</v>
      </c>
      <c r="F411" s="32">
        <v>48</v>
      </c>
      <c r="G411" s="32">
        <v>4</v>
      </c>
      <c r="H411" s="31">
        <v>145</v>
      </c>
      <c r="I411" s="32">
        <v>6</v>
      </c>
      <c r="J411" s="31">
        <v>466</v>
      </c>
      <c r="K411" s="32">
        <v>30</v>
      </c>
      <c r="L411" s="31">
        <v>1534</v>
      </c>
      <c r="M411" s="32">
        <v>132</v>
      </c>
      <c r="N411" s="31">
        <v>1690</v>
      </c>
      <c r="O411" s="32">
        <v>101</v>
      </c>
      <c r="P411" s="31">
        <v>25</v>
      </c>
      <c r="Q411" s="32">
        <v>1</v>
      </c>
      <c r="R411" s="32">
        <v>9</v>
      </c>
      <c r="S411" s="32">
        <v>1</v>
      </c>
      <c r="T411" s="32">
        <v>1</v>
      </c>
      <c r="U411" s="32">
        <v>0</v>
      </c>
      <c r="V411" s="51"/>
      <c r="W411" s="2" t="s">
        <v>280</v>
      </c>
      <c r="X411" s="7"/>
      <c r="Y411" s="32"/>
      <c r="Z411" s="32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54"/>
      <c r="AL411" s="61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</row>
    <row r="412" spans="1:50" ht="12.75" customHeight="1" thickBot="1">
      <c r="A412" s="12">
        <v>41178</v>
      </c>
      <c r="B412" s="36">
        <v>38</v>
      </c>
      <c r="C412" s="37">
        <v>7</v>
      </c>
      <c r="D412" s="37">
        <v>61</v>
      </c>
      <c r="E412" s="37">
        <v>6</v>
      </c>
      <c r="F412" s="37">
        <v>57</v>
      </c>
      <c r="G412" s="37">
        <v>6</v>
      </c>
      <c r="H412" s="36">
        <v>299</v>
      </c>
      <c r="I412" s="37">
        <v>27</v>
      </c>
      <c r="J412" s="36">
        <v>199</v>
      </c>
      <c r="K412" s="37">
        <v>14</v>
      </c>
      <c r="L412" s="36">
        <v>1137</v>
      </c>
      <c r="M412" s="37">
        <v>152</v>
      </c>
      <c r="N412" s="36">
        <v>462</v>
      </c>
      <c r="O412" s="37">
        <v>46</v>
      </c>
      <c r="P412" s="36">
        <v>7</v>
      </c>
      <c r="Q412" s="37">
        <v>1</v>
      </c>
      <c r="R412" s="37">
        <v>5</v>
      </c>
      <c r="S412" s="37">
        <v>0</v>
      </c>
      <c r="T412" s="37">
        <v>15</v>
      </c>
      <c r="U412" s="37">
        <v>0</v>
      </c>
      <c r="V412" s="55"/>
      <c r="W412" s="2" t="s">
        <v>273</v>
      </c>
      <c r="X412" s="64"/>
      <c r="Y412" s="32"/>
      <c r="Z412" s="32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54"/>
      <c r="AL412" s="61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</row>
    <row r="413" spans="1:50" ht="12.75" customHeight="1">
      <c r="B413" s="32">
        <f>COUNT(B387:U412)</f>
        <v>520</v>
      </c>
      <c r="C413" s="32">
        <f>B413/2</f>
        <v>260</v>
      </c>
      <c r="D413" s="32"/>
      <c r="E413" s="32"/>
      <c r="F413" s="32"/>
      <c r="G413" s="32"/>
      <c r="H413" s="34"/>
      <c r="I413" s="34"/>
      <c r="J413" s="34"/>
      <c r="K413" s="34"/>
      <c r="L413" s="34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</row>
    <row r="414" spans="1:50" ht="12.75" customHeight="1"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</row>
  </sheetData>
  <conditionalFormatting sqref="B191:B193 D191:D193 F191:F193 H191:H193 J191:J193 L191:L193 F76:F88 D76:D88 B76:B88 B68:B69 B71:B74 D68:D69 D71:D74 F68:F69 F71:F74 B58:B66 D58:D66 F58:F66 B41:B56 D41:D56 F41:F56 F4:F14 H4:H14 J4:J14 L4:L14 B4:B14 D4:D14">
    <cfRule type="cellIs" dxfId="31" priority="167" operator="greaterThan">
      <formula>2500</formula>
    </cfRule>
  </conditionalFormatting>
  <conditionalFormatting sqref="C191:C193 E191:E193 G191:G193 I191:I193 K191:K193 M191:M193 G76:G88 E76:E88 C76:C88 C68:C69 C71:C74 E68:E69 E71:E74 G68:G69 G71:G74 E58:E66 G58:G66 C58:C66 C56 AA44 M44 S44 Y44 C41:C54 E41:E56 G41:G56 C4:C14 E4:E14 G4:G14 I4:I14 K4:K14 M4:M14">
    <cfRule type="cellIs" dxfId="30" priority="161" operator="greaterThan">
      <formula>125</formula>
    </cfRule>
  </conditionalFormatting>
  <conditionalFormatting sqref="D887:D946 D860:D885 F860:F946 H859 B860:B885 D744:D770 B659:B685 J716:J770 B744:B770 F744:F770 J602:J685 D659:D685 F659:F685 B545:B570 D545:D570 F545:F570 B518:B543 D518:D543 F518:F543 B461:B486 D461:D486 F461:F486 B491:B516 D491:D516 F491:F516 D431:D457 F431:F457 B431:B457 F575:F601 D575:D601 B575:B601 B603:B629 F603:F629 D603:D629 D631:D657 F631:F657 B631:B657 F690:F715 D690:D715 B690:B715 B717:B742 F717:F742 D717:D742 F832:F858 D832:D858 B832:B858 L749:L803 N749:N803 L635:L718 N635:N718 P924:P1011 R924:R1011 T924:T1011 P781:P835 R781:R835 T781:T835 P667:P750 R667:R750 T667:T750 V667:V750 X685:X768 Z685:Z768 V412:V447 N413:N415 J413 L413:L415 X408:X447 T408:T447 R408:R447 P408:P447 B408:B429 F408:F429 D408:D429 O401 F387:F406 D387:D406 B387:B406 X387:X406 T387:T406 R387:R406 P387:P406 K379 C375:G376 Z370:Z447 X370:X385 J370:J385 V370:V385 T370:T385 R370:R385 P370:P385 N370:N385 L370:L385 B366:B385 D366:D385 F366:F385 C372:G372 C370:G370 F337:F364 B337:B364 D337:D364 L292:L293 N292:N293 P292:P293 R292:R293 T292:T293 V292:V293 X292:X293 B292:B293 D292:D293 F292:F293 H292:H293 J292:J293">
    <cfRule type="cellIs" dxfId="29" priority="155" operator="greaterThan">
      <formula>1000</formula>
    </cfRule>
  </conditionalFormatting>
  <conditionalFormatting sqref="E860:E946 G860:G946 C860:C885 E744:E770 C659:C685 K716:K770 C744:C770 G744:G770 K602:K685 G659:G685 E659:E685 C545:C570 E545:E570 G545:G570 E518:E543 G518:G543 C518:C543 C461:C486 E461:E486 G461:G486 C491:C516 E491:E516 G491:G516 E431:E457 C431:C457 G431:G457 C575:C601 E575:E601 G575:G601 G603:G629 C603:C629 E603:E629 E631:E657 G631:G657 C631:C657 G690:G715 E690:E715 C690:C715 C717:C742 G717:G742 E717:E742 G832:G858 E832:E858 C832:C858 M749:M803 O749:O803 O635:O718 M635:M718 Q924:Q1011 S924:S1011 U924:U1011 Q781:Q835 S781:S835 U781:U835 W667:W750 U667:U750 S667:S750 Q667:Q750 AA685:AA768 Y685:Y768 O413:O415 W413:W447 K413 M413:M415 U408:U447 S408:S447 Q408:Q447 C408:C429 E408:E429 G408:G429 D392:G392 G387:G406 E387:E406 C387:C406 U387:U406 S387:S406 Q387:Q406 W380:W385 I379:J379 N376:O376 T375:U375 Y370:Y447 AA370:AA447 U370:U385 S370:S385 Q370:Q385 O370:O385 M370:M385 K370:K385 C366:C385 E366:E385 G366:G385 F367:G367 Y335:Y362 I335:I362 K335:K362 M335:M362 O335:O362 Q335:Q362 S335:S362 W335:W362 C335:C364 E335:E364 G335:G364 U335:U362 K292:K293 O292:O293 M292:M293 Q292:Q293 S292:S293 U292:U293 W292:W293 Y292:Y293 C292:C293 E292:E293 G292:G293 I292:I293">
    <cfRule type="cellIs" dxfId="28" priority="154" operator="greaterThan">
      <formula>50</formula>
    </cfRule>
  </conditionalFormatting>
  <conditionalFormatting sqref="F1019 J1020:J1025 F1030:F1056 H1030:H1056 J1030:J1056 J999:J1018 H999:H1025 D775:D793 F801:F827 D795:D800 H413 H380:H385 H337:H364 B211">
    <cfRule type="cellIs" dxfId="27" priority="153" operator="greaterThan">
      <formula>1250</formula>
    </cfRule>
  </conditionalFormatting>
  <conditionalFormatting sqref="G1019 K1020:K1025 G1030:G1056 I1030:I1056 K1030:K1056 K999:K1018 I999:I1025 E775:E793 G801:G827 E795:E800 I413 I380:I385 I363:I364 C211">
    <cfRule type="cellIs" dxfId="26" priority="152" operator="greaterThan">
      <formula>10</formula>
    </cfRule>
  </conditionalFormatting>
  <conditionalFormatting sqref="B1020:B1025 D1020:D1025 F1020:F1025 B1030:B1056 D1030:D1056 B999:B1018 D999:D1018 F999:F1018 B969:B994 B942:B967 B915:B940 B887:B913 H860:H946 B802:B827 J859:J946 D794 D801:D827 H690:H770 H575:H685 B775:B800 L892:L979 N892:N979 N408:N412 L408:L412 J408:J412 H408:H412 J387:J406 H387:H406 N387:N406 L387:L406 H366:H379">
    <cfRule type="cellIs" dxfId="25" priority="149" operator="greaterThan">
      <formula>5000</formula>
    </cfRule>
  </conditionalFormatting>
  <conditionalFormatting sqref="C1020:C1025 E1020:E1025 G1020:G1025 C1030:C1056 E1030:E1056 C999:C1018 E999:E1018 G999:G1018 C969:C994 C942:C967 C915:C940 C887:C913 I859:I946 K859:K946 E794 E801:E827 I690:I770 I575:I685 C775:C800 C802:C827 M892:M979 O892:O979 O408:O412 M408:M412 K408:K412 I408:I412 K387:K406 I387:I406 O387:O406 M387:M406 I366:I379">
    <cfRule type="cellIs" dxfId="24" priority="148" operator="greaterThan">
      <formula>500</formula>
    </cfRule>
  </conditionalFormatting>
  <conditionalFormatting sqref="L211 J194:J196 L194:L196 F194:F211 D194:D211 B194:B211 H194:H196 L184:L190 J184:J190 H184:H190 B171:B190 D171:D190 F171:F190 I163:M163 H155:H166 J155:J166 L155:L166 N155:N166 P155:P166 R155:R166 X155:X166 T155:T166 V155:V166 F155:F169 D155:D169 B155:B169 O156:S157 P145:P153 N145:N153 L145:L153 J145:J153 H145:H153 F145:F153 D145:D153 B145:B153 R145:R153 L138:L142 J138:J142 H138:H142 F138:F142 D138:D142 B138:B142 R138:R142 P138:P142 N138:N142 F132:F136 D132:D136 B132:B136 B98:B130 D98:D130 F98:F130 C91:E91 L68:L69 L71:L93 J68:J69 J71:J93 H68:H69 H71:H93 F68:F69 F71:F96 D68:D69 D71:D96 B68:B69 B71:B96 O64:S64 N58:N64 P58:P64 R58:R64 T58:T64 V58:V64 X58:X64 L58:L66 J58:J66 H58:H66 F58:F66 D58:D66 B58:B66 B41:B56 D41:D56 F41:F56 H41:H56 J41:J56 L41:L56 P41:P53 R41:R53 T41:T53 V41:V53 X41:X53 N41:N56 D35:D39 F35:F39 B35:B39 C29:G29 F15:F33 D15:D33 B15:B33 L4 L6:L39 H4 J4 J6:J39 H6:H39 I15:M36">
    <cfRule type="cellIs" dxfId="23" priority="105" operator="greaterThan">
      <formula>2500</formula>
    </cfRule>
  </conditionalFormatting>
  <conditionalFormatting sqref="K194:K196 M194:M196 G194:G211 E194:E211 C194:C211 I194:I196 M184:M190 K184:K190 I184:I190 C171:C190 E171:E190 G171:G190 M155:M166 I155:I166 K155:K166 O155:O166 Q155:Q166 S155:S166 U155:U166 W155:W166 Y155:Y166 G155:G169 E155:E169 C155:C169 K145:K150 S145:S153 Q145:Q153 O145:O153 M145:M153 G145:G153 E145:E153 C145:C153 I145:I150 J140:M140 K138:K142 S138:S142 Q138:Q142 O138:O142 M138:M142 G138:G142 E138:E142 C138:C142 I138:I142 G132:G136 E132:E136 C132:C136 G98:G130 C98:C130 E98:E130 M68:M69 M71:M93 K68:K69 K71:K93 I68:I69 I71:I93 G68:G69 G71:G96 E68:E69 E71:E96 C68:C69 C71:C96 O58:O64 Q58:Q64 S58:S64 U58:U64 W58:W64 Y58:Y64 M58:M66 K58:K66 I58:I66 G58:G66 E58:E66 C58:C66 C56 AA44 C41:C54 Y41:Y56 S41:S56 M41:M56 E41:E56 G41:G56 I41:I56 K41:K56 W41:W56 U41:U56 Q41:Q56 O41:O56 E35:E39 G35:G39 C35:C39 M4 M6:M39 C4 E4 G4 K6:K39 I4 I6:I39 K4 G6:G33 E6:E33 C6:C33">
    <cfRule type="cellIs" dxfId="22" priority="104" operator="greaterThan">
      <formula>125</formula>
    </cfRule>
  </conditionalFormatting>
  <conditionalFormatting sqref="F408:F412 D408:D412 B408:B412 O401 F387:F406 D387:D406 B387:B406 K379 J366:J379 T366:T379 R366:R379 P366:P379 N366:N379 L366:L379 O356:S356 H335:H362 V335:V362 X335:X362 D335:D364 F335:F364 T335:T364 R335:R364 P335:P364 N335:N364 L335:L364 J335:J364 B335:B364 I329:N329 I316:M316 C314:G314 X305:X333 V305:V333 T305:T333 R305:R333 P305:P333 N305:N333 L305:L333 J305:J333 H305:H333 F305:F333 D305:D333 B305:B333 U294:W294 F294:F303 H294:H300 J294:J300 L294:L300 N294:N300 P294:P300 R294:R300 T294:T300 V294:V300 X294:X300 B294:B303 D294:D303 D275:D292 F275:F292 H275:H292 J275:J292 L275:L292 N275:N292 P275:P292 R275:R292 T275:T292 V275:V292 X275:X292 B275:B292 B245:B273 X245:X273 V245:V273 T245:T273 R245:R273 P245:P273 N245:N273 L245:L273 J245:J273 H245:H273 F245:F273 D245:D273 B221:B243 T221:T243 X221:X243 P221:P243 N221:N243 L221:L243 J221:J243 H221:H243 F221:F243 D221:D243 R221:R243 D215:D218 F215:F218 B215:B218 H215:H218 J215:J218 L215:L218 N215:N218 P215:P218 R215:R218 T215:T218 V215:V218 X215:X218 V221:V243">
    <cfRule type="cellIs" dxfId="21" priority="103" operator="greaterThan">
      <formula>1000</formula>
    </cfRule>
  </conditionalFormatting>
  <conditionalFormatting sqref="Z290:Z291 Z245:Z270 Z215:Z243">
    <cfRule type="cellIs" dxfId="20" priority="102" operator="greaterThan">
      <formula>1250</formula>
    </cfRule>
  </conditionalFormatting>
  <conditionalFormatting sqref="Z335:Z362 Z275:Z300">
    <cfRule type="cellIs" dxfId="19" priority="101" operator="greaterThan">
      <formula>5000</formula>
    </cfRule>
  </conditionalFormatting>
  <conditionalFormatting sqref="Q413 G408:G412 E408:E412 C408:C412 D392:G392 G387:G406 E387:E406 C387:C406 J379 N376:O376 T375:U375 E363:E364 C363:C364 S366:S379 U366:U379 K366:K379 M366:M379 O366:O379 Q366:Q379 G363:G364 J328:M328 Y305:Y333 W305:W333 U305:U333 S305:S333 Q305:Q333 O305:O333 M305:M333 K305:K333 I305:I333 C305:C333 G305:G333 E305:E333 G294:G303 I294:I300 K294:K300 M294:M300 O294:O300 Q294:Q300 S294:S300 U294:U300 W294:W300 C294:C303 Y294:Y300 E294:E303 E275:E292 G275:G292 I275:I292 K275:K292 M275:M292 O275:O292 Q275:Q292 S275:S292 U275:U292 W275:W292 C275:C292 Y275:Y292 C245:C273 Y245:Y273 W245:W273 U245:U273 S245:S273 Q245:Q273 O245:O273 M245:M273 K245:K273 I245:I273 G245:G273 E245:E273 S221:S243 C221:C243 G221:G243 O221:O243 I221:I243 M221:M243 W221:W243 U221:U243 Q221:Q243 K221:K243 E221:E243 C215:C218 E215:E218 G215:G218 I215:I218 K215:K218 M215:M218 S215:S218 Q215:Q218 O215:O218 U215:U218 W215:W218 Y215:Y218 Y221:Y243">
    <cfRule type="cellIs" dxfId="18" priority="100" operator="greaterThan">
      <formula>50</formula>
    </cfRule>
  </conditionalFormatting>
  <conditionalFormatting sqref="AA290:AA291 AA245:AA270 AA215:AA243">
    <cfRule type="cellIs" dxfId="17" priority="99" operator="greaterThan">
      <formula>10</formula>
    </cfRule>
  </conditionalFormatting>
  <conditionalFormatting sqref="AA335:AA362 AA275:AA300">
    <cfRule type="cellIs" dxfId="16" priority="98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28515625" customWidth="1"/>
    <col min="3" max="4" width="12" customWidth="1"/>
    <col min="5" max="5" width="11.85546875" customWidth="1"/>
    <col min="6" max="6" width="14" customWidth="1"/>
    <col min="7" max="7" width="14.7109375" customWidth="1"/>
  </cols>
  <sheetData>
    <row r="4" spans="2:7">
      <c r="B4" s="193" t="s">
        <v>68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351</v>
      </c>
      <c r="D7" s="109">
        <v>6</v>
      </c>
      <c r="E7" s="109">
        <v>0</v>
      </c>
      <c r="F7" s="110">
        <f>D7/C7*100</f>
        <v>1.7094017094017095</v>
      </c>
      <c r="G7" s="110">
        <f>E7/C7*100</f>
        <v>0</v>
      </c>
    </row>
    <row r="8" spans="2:7" ht="45">
      <c r="B8" s="108" t="s">
        <v>58</v>
      </c>
      <c r="C8" s="109">
        <v>351</v>
      </c>
      <c r="D8" s="109">
        <v>6</v>
      </c>
      <c r="E8" s="109">
        <v>5</v>
      </c>
      <c r="F8" s="110">
        <f>D8/C8*100</f>
        <v>1.7094017094017095</v>
      </c>
      <c r="G8" s="110">
        <f>E8/C8*100</f>
        <v>1.4245014245014245</v>
      </c>
    </row>
    <row r="9" spans="2:7" ht="51" customHeight="1">
      <c r="B9" s="109" t="s">
        <v>59</v>
      </c>
      <c r="C9" s="109">
        <v>145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1.75" customHeight="1">
      <c r="B10" s="108" t="s">
        <v>60</v>
      </c>
      <c r="C10" s="109">
        <v>550</v>
      </c>
      <c r="D10" s="109">
        <v>2</v>
      </c>
      <c r="E10" s="109">
        <v>1</v>
      </c>
      <c r="F10" s="110">
        <f>D10/C10*100</f>
        <v>0.36363636363636365</v>
      </c>
      <c r="G10" s="110">
        <f>E10/C10*100</f>
        <v>0.18181818181818182</v>
      </c>
    </row>
    <row r="11" spans="2:7" ht="46.5" customHeight="1">
      <c r="B11" s="109" t="s">
        <v>61</v>
      </c>
      <c r="C11" s="109">
        <f>SUM(C7:C10)</f>
        <v>1397</v>
      </c>
      <c r="D11" s="109">
        <f>SUM(D7:D10)</f>
        <v>14</v>
      </c>
      <c r="E11" s="109">
        <f>SUM(E7:E10)</f>
        <v>6</v>
      </c>
      <c r="F11" s="110">
        <f>D11/C11*100</f>
        <v>1.0021474588403723</v>
      </c>
      <c r="G11" s="110">
        <f>E11/C11*100</f>
        <v>0.42949176807444528</v>
      </c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140625" customWidth="1"/>
    <col min="3" max="3" width="12.140625" customWidth="1"/>
    <col min="4" max="4" width="12.28515625" customWidth="1"/>
    <col min="5" max="5" width="12" customWidth="1"/>
    <col min="6" max="6" width="13.28515625" customWidth="1"/>
    <col min="7" max="7" width="13.7109375" customWidth="1"/>
  </cols>
  <sheetData>
    <row r="4" spans="2:7">
      <c r="B4" s="193" t="s">
        <v>69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69.75" customHeight="1">
      <c r="B7" s="108" t="s">
        <v>57</v>
      </c>
      <c r="C7" s="109">
        <v>338</v>
      </c>
      <c r="D7" s="109">
        <v>7</v>
      </c>
      <c r="E7" s="109">
        <v>2</v>
      </c>
      <c r="F7" s="110">
        <f>D7/C7*100</f>
        <v>2.0710059171597637</v>
      </c>
      <c r="G7" s="110">
        <f>E7/C7*100</f>
        <v>0.59171597633136097</v>
      </c>
    </row>
    <row r="8" spans="2:7" ht="69.75" customHeight="1">
      <c r="B8" s="108" t="s">
        <v>58</v>
      </c>
      <c r="C8" s="109">
        <v>338</v>
      </c>
      <c r="D8" s="109">
        <v>11</v>
      </c>
      <c r="E8" s="109">
        <v>7</v>
      </c>
      <c r="F8" s="110">
        <f>D8/C8*100</f>
        <v>3.2544378698224854</v>
      </c>
      <c r="G8" s="110">
        <f>E8/C8*100</f>
        <v>2.0710059171597637</v>
      </c>
    </row>
    <row r="9" spans="2:7" ht="60.75" customHeight="1">
      <c r="B9" s="109" t="s">
        <v>59</v>
      </c>
      <c r="C9" s="109">
        <v>135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30">
      <c r="B10" s="108" t="s">
        <v>60</v>
      </c>
      <c r="C10" s="109">
        <v>297</v>
      </c>
      <c r="D10" s="109">
        <v>2</v>
      </c>
      <c r="E10" s="109">
        <v>1</v>
      </c>
      <c r="F10" s="110">
        <f>D10/C10*100</f>
        <v>0.67340067340067333</v>
      </c>
      <c r="G10" s="110">
        <f>E10/C10*100</f>
        <v>0.33670033670033667</v>
      </c>
    </row>
    <row r="11" spans="2:7" ht="60" customHeight="1">
      <c r="B11" s="109" t="s">
        <v>61</v>
      </c>
      <c r="C11" s="109">
        <f>SUM(C7:C10)</f>
        <v>1108</v>
      </c>
      <c r="D11" s="109">
        <f>SUM(D7:D10)</f>
        <v>20</v>
      </c>
      <c r="E11" s="109">
        <f>SUM(E7:E10)</f>
        <v>10</v>
      </c>
      <c r="F11" s="110">
        <f>D11/C11*100</f>
        <v>1.8050541516245486</v>
      </c>
      <c r="G11" s="110">
        <f>E11/C11*100</f>
        <v>0.90252707581227432</v>
      </c>
    </row>
  </sheetData>
  <mergeCells count="1"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10" sqref="I10"/>
    </sheetView>
  </sheetViews>
  <sheetFormatPr defaultRowHeight="15"/>
  <cols>
    <col min="2" max="2" width="15" customWidth="1"/>
    <col min="3" max="3" width="12.28515625" customWidth="1"/>
    <col min="4" max="4" width="12.42578125" customWidth="1"/>
    <col min="5" max="5" width="12.5703125" customWidth="1"/>
    <col min="6" max="6" width="11.42578125" customWidth="1"/>
    <col min="7" max="7" width="12.140625" customWidth="1"/>
  </cols>
  <sheetData>
    <row r="4" spans="2:7">
      <c r="B4" s="193" t="s">
        <v>70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70.5" customHeight="1">
      <c r="B7" s="108" t="s">
        <v>57</v>
      </c>
      <c r="C7" s="109">
        <v>338</v>
      </c>
      <c r="D7" s="109">
        <v>5</v>
      </c>
      <c r="E7" s="109">
        <v>1</v>
      </c>
      <c r="F7" s="110">
        <f>D7/C7*100</f>
        <v>1.4792899408284024</v>
      </c>
      <c r="G7" s="110">
        <f>E7/C7*100</f>
        <v>0.29585798816568049</v>
      </c>
    </row>
    <row r="8" spans="2:7" ht="71.25" customHeight="1">
      <c r="B8" s="108" t="s">
        <v>58</v>
      </c>
      <c r="C8" s="109">
        <v>338</v>
      </c>
      <c r="D8" s="109">
        <v>8</v>
      </c>
      <c r="E8" s="109">
        <v>5</v>
      </c>
      <c r="F8" s="110">
        <f>D8/C8*100</f>
        <v>2.3668639053254439</v>
      </c>
      <c r="G8" s="110">
        <f>E8/C8*100</f>
        <v>1.4792899408284024</v>
      </c>
    </row>
    <row r="9" spans="2:7" ht="49.5" customHeight="1">
      <c r="B9" s="109" t="s">
        <v>59</v>
      </c>
      <c r="C9" s="109">
        <v>135</v>
      </c>
      <c r="D9" s="109">
        <v>4</v>
      </c>
      <c r="E9" s="109">
        <v>2</v>
      </c>
      <c r="F9" s="110">
        <f>D9/C9*100</f>
        <v>2.9629629629629632</v>
      </c>
      <c r="G9" s="110">
        <f>E9/C9*100</f>
        <v>1.4814814814814816</v>
      </c>
    </row>
    <row r="10" spans="2:7" ht="57" customHeight="1">
      <c r="B10" s="108" t="s">
        <v>60</v>
      </c>
      <c r="C10" s="109">
        <v>324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5.5" customHeight="1">
      <c r="B11" s="109" t="s">
        <v>61</v>
      </c>
      <c r="C11" s="109">
        <f>SUM(C7:C10)</f>
        <v>1135</v>
      </c>
      <c r="D11" s="109">
        <f>SUM(D7:D10)</f>
        <v>17</v>
      </c>
      <c r="E11" s="109">
        <f>SUM(E7:E10)</f>
        <v>8</v>
      </c>
      <c r="F11" s="110">
        <f>D11/C11*100</f>
        <v>1.4977973568281937</v>
      </c>
      <c r="G11" s="110">
        <f>E11/C11*100</f>
        <v>0.70484581497797361</v>
      </c>
    </row>
  </sheetData>
  <mergeCells count="1"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5" sqref="E5"/>
    </sheetView>
  </sheetViews>
  <sheetFormatPr defaultRowHeight="15"/>
  <cols>
    <col min="2" max="2" width="13.28515625" customWidth="1"/>
    <col min="3" max="3" width="11" customWidth="1"/>
    <col min="4" max="4" width="11.140625" customWidth="1"/>
    <col min="5" max="6" width="11.7109375" customWidth="1"/>
    <col min="7" max="7" width="12.42578125" customWidth="1"/>
  </cols>
  <sheetData>
    <row r="4" spans="2:7">
      <c r="B4" s="193" t="s">
        <v>71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68.25" customHeight="1">
      <c r="B7" s="108" t="s">
        <v>57</v>
      </c>
      <c r="C7" s="109">
        <v>234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71.25" customHeight="1">
      <c r="B8" s="108" t="s">
        <v>58</v>
      </c>
      <c r="C8" s="109">
        <v>234</v>
      </c>
      <c r="D8" s="109">
        <v>3</v>
      </c>
      <c r="E8" s="109">
        <v>1</v>
      </c>
      <c r="F8" s="110">
        <f>D8/C8*100</f>
        <v>1.2820512820512819</v>
      </c>
      <c r="G8" s="110">
        <f>E8/C8*100</f>
        <v>0.42735042735042739</v>
      </c>
    </row>
    <row r="9" spans="2:7" ht="52.5" customHeight="1">
      <c r="B9" s="109" t="s">
        <v>59</v>
      </c>
      <c r="C9" s="109">
        <v>81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60" customHeight="1">
      <c r="B10" s="108" t="s">
        <v>60</v>
      </c>
      <c r="C10" s="109">
        <v>324</v>
      </c>
      <c r="D10" s="109">
        <v>2</v>
      </c>
      <c r="E10" s="109">
        <v>0</v>
      </c>
      <c r="F10" s="110">
        <f>D10/C10*100</f>
        <v>0.61728395061728392</v>
      </c>
      <c r="G10" s="110">
        <f>E10/C10*100</f>
        <v>0</v>
      </c>
    </row>
    <row r="11" spans="2:7" ht="50.25" customHeight="1">
      <c r="B11" s="109" t="s">
        <v>61</v>
      </c>
      <c r="C11" s="109">
        <f>SUM(C7:C10)</f>
        <v>873</v>
      </c>
      <c r="D11" s="109">
        <f>SUM(D7:D10)</f>
        <v>5</v>
      </c>
      <c r="E11" s="109">
        <f>SUM(E7:E10)</f>
        <v>1</v>
      </c>
      <c r="F11" s="110">
        <f>D11/C11*100</f>
        <v>0.57273768613974796</v>
      </c>
      <c r="G11" s="110">
        <f>E11/C11*100</f>
        <v>0.11454753722794961</v>
      </c>
    </row>
  </sheetData>
  <mergeCells count="1">
    <mergeCell ref="B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8" sqref="I8"/>
    </sheetView>
  </sheetViews>
  <sheetFormatPr defaultRowHeight="15"/>
  <cols>
    <col min="2" max="2" width="14.140625" customWidth="1"/>
    <col min="3" max="3" width="11.85546875" customWidth="1"/>
    <col min="4" max="4" width="12.28515625" customWidth="1"/>
    <col min="5" max="5" width="12.140625" customWidth="1"/>
    <col min="6" max="6" width="12.7109375" customWidth="1"/>
    <col min="7" max="7" width="13.28515625" customWidth="1"/>
  </cols>
  <sheetData>
    <row r="4" spans="2:7">
      <c r="B4" s="193" t="s">
        <v>62</v>
      </c>
      <c r="C4" s="193"/>
      <c r="D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162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58.5" customHeight="1">
      <c r="B8" s="108" t="s">
        <v>58</v>
      </c>
      <c r="C8" s="109">
        <v>162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57" customHeight="1">
      <c r="B9" s="109" t="s">
        <v>59</v>
      </c>
      <c r="C9" s="109">
        <v>58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6.25" customHeight="1">
      <c r="B10" s="108" t="s">
        <v>60</v>
      </c>
      <c r="C10" s="109">
        <v>145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7" customHeight="1">
      <c r="B11" s="109" t="s">
        <v>61</v>
      </c>
      <c r="C11" s="109">
        <f>SUM(C7:C10)</f>
        <v>527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4" sqref="D4"/>
    </sheetView>
  </sheetViews>
  <sheetFormatPr defaultRowHeight="15"/>
  <cols>
    <col min="2" max="2" width="14.140625" customWidth="1"/>
    <col min="3" max="3" width="11.85546875" customWidth="1"/>
    <col min="4" max="4" width="12.140625" customWidth="1"/>
    <col min="5" max="5" width="12.28515625" customWidth="1"/>
    <col min="6" max="6" width="12.42578125" customWidth="1"/>
    <col min="7" max="7" width="13.140625" customWidth="1"/>
  </cols>
  <sheetData>
    <row r="4" spans="2:7">
      <c r="B4" s="111" t="s">
        <v>72</v>
      </c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141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45">
      <c r="B8" s="108" t="s">
        <v>58</v>
      </c>
      <c r="C8" s="109">
        <v>141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48" customHeight="1">
      <c r="B9" s="109" t="s">
        <v>59</v>
      </c>
      <c r="C9" s="109">
        <v>56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30">
      <c r="B10" s="108" t="s">
        <v>60</v>
      </c>
      <c r="C10" s="109">
        <v>112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60.75" customHeight="1">
      <c r="B11" s="109" t="s">
        <v>61</v>
      </c>
      <c r="C11" s="109">
        <f>SUM(C7:C10)</f>
        <v>450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1:G11"/>
  <sheetViews>
    <sheetView workbookViewId="0">
      <selection activeCell="E4" sqref="E4"/>
    </sheetView>
  </sheetViews>
  <sheetFormatPr defaultRowHeight="15"/>
  <cols>
    <col min="2" max="2" width="18.5703125" customWidth="1"/>
    <col min="3" max="3" width="12.5703125" customWidth="1"/>
    <col min="4" max="5" width="12.42578125" customWidth="1"/>
    <col min="6" max="6" width="13.42578125" customWidth="1"/>
    <col min="7" max="7" width="13.7109375" customWidth="1"/>
  </cols>
  <sheetData>
    <row r="1" spans="2:7" ht="24.75" customHeight="1"/>
    <row r="4" spans="2:7">
      <c r="B4" s="193" t="s">
        <v>73</v>
      </c>
      <c r="C4" s="193"/>
      <c r="D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30">
      <c r="B7" s="108" t="s">
        <v>57</v>
      </c>
      <c r="C7" s="109">
        <v>264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57.75" customHeight="1">
      <c r="B8" s="108" t="s">
        <v>58</v>
      </c>
      <c r="C8" s="109">
        <v>264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52.5" customHeight="1">
      <c r="B9" s="109" t="s">
        <v>59</v>
      </c>
      <c r="C9" s="109">
        <v>164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61.5" customHeight="1">
      <c r="B10" s="108" t="s">
        <v>60</v>
      </c>
      <c r="C10" s="109">
        <v>491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2.5" customHeight="1">
      <c r="B11" s="109" t="s">
        <v>61</v>
      </c>
      <c r="C11" s="109">
        <f>SUM(C7:C10)</f>
        <v>1183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3" sqref="F3"/>
    </sheetView>
  </sheetViews>
  <sheetFormatPr defaultRowHeight="15"/>
  <cols>
    <col min="2" max="2" width="14.140625" customWidth="1"/>
    <col min="3" max="3" width="10.7109375" customWidth="1"/>
    <col min="4" max="4" width="12.28515625" customWidth="1"/>
    <col min="5" max="5" width="11.85546875" customWidth="1"/>
    <col min="6" max="6" width="12.5703125" customWidth="1"/>
    <col min="7" max="7" width="13.5703125" customWidth="1"/>
  </cols>
  <sheetData>
    <row r="4" spans="2:7">
      <c r="B4" s="193" t="s">
        <v>74</v>
      </c>
      <c r="C4" s="193"/>
      <c r="D4" s="193"/>
      <c r="E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260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45">
      <c r="B8" s="108" t="s">
        <v>58</v>
      </c>
      <c r="C8" s="109">
        <v>260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50.25" customHeight="1">
      <c r="B9" s="109" t="s">
        <v>59</v>
      </c>
      <c r="C9" s="109">
        <v>108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2.5" customHeight="1">
      <c r="B10" s="108" t="s">
        <v>60</v>
      </c>
      <c r="C10" s="109">
        <v>594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5.5" customHeight="1">
      <c r="B11" s="109" t="s">
        <v>61</v>
      </c>
      <c r="C11" s="109">
        <f>SUM(C7:C10)</f>
        <v>1222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0.7109375" customWidth="1"/>
    <col min="4" max="4" width="12.140625" customWidth="1"/>
    <col min="5" max="5" width="12" customWidth="1"/>
    <col min="6" max="6" width="12.28515625" customWidth="1"/>
    <col min="7" max="7" width="13.42578125" customWidth="1"/>
  </cols>
  <sheetData>
    <row r="4" spans="2:7">
      <c r="B4" s="193" t="s">
        <v>75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69" customHeight="1">
      <c r="B7" s="108" t="s">
        <v>57</v>
      </c>
      <c r="C7" s="109">
        <v>117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69" customHeight="1">
      <c r="B8" s="108" t="s">
        <v>58</v>
      </c>
      <c r="C8" s="109">
        <v>117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51" customHeight="1">
      <c r="B9" s="109" t="s">
        <v>59</v>
      </c>
      <c r="C9" s="109">
        <v>42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7.75" customHeight="1">
      <c r="B10" s="108" t="s">
        <v>60</v>
      </c>
      <c r="C10" s="109">
        <v>140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2.5" customHeight="1">
      <c r="B11" s="109" t="s">
        <v>61</v>
      </c>
      <c r="C11" s="109">
        <f>SUM(C7:C10)</f>
        <v>416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J9" sqref="J9"/>
    </sheetView>
  </sheetViews>
  <sheetFormatPr defaultRowHeight="15"/>
  <cols>
    <col min="2" max="2" width="14.7109375" customWidth="1"/>
    <col min="3" max="3" width="11" customWidth="1"/>
    <col min="4" max="4" width="11.7109375" customWidth="1"/>
    <col min="5" max="5" width="12.140625" customWidth="1"/>
    <col min="6" max="6" width="12.7109375" customWidth="1"/>
    <col min="7" max="7" width="13.7109375" customWidth="1"/>
  </cols>
  <sheetData>
    <row r="4" spans="2:7">
      <c r="B4" s="194" t="s">
        <v>76</v>
      </c>
      <c r="C4" s="194"/>
      <c r="D4" s="194"/>
      <c r="E4" s="195"/>
      <c r="F4" s="195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69.75" customHeight="1">
      <c r="B7" s="108" t="s">
        <v>57</v>
      </c>
      <c r="C7" s="109">
        <v>165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72" customHeight="1">
      <c r="B8" s="108" t="s">
        <v>58</v>
      </c>
      <c r="C8" s="109">
        <v>165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46.5" customHeight="1">
      <c r="B9" s="109" t="s">
        <v>59</v>
      </c>
      <c r="C9" s="109">
        <v>59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30">
      <c r="B10" s="108" t="s">
        <v>60</v>
      </c>
      <c r="C10" s="109">
        <v>250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1.75" customHeight="1">
      <c r="B11" s="109" t="s">
        <v>61</v>
      </c>
      <c r="C11" s="109">
        <f>SUM(C7:C10)</f>
        <v>639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B453"/>
  <sheetViews>
    <sheetView topLeftCell="A53" zoomScale="85" zoomScaleNormal="85" workbookViewId="0">
      <selection activeCell="G68" sqref="G68"/>
    </sheetView>
  </sheetViews>
  <sheetFormatPr defaultRowHeight="12.75"/>
  <cols>
    <col min="1" max="1" width="19" style="2" customWidth="1"/>
    <col min="2" max="6" width="9.140625" style="2"/>
    <col min="7" max="7" width="10.42578125" style="2" customWidth="1"/>
    <col min="8" max="8" width="10.85546875" style="2" customWidth="1"/>
    <col min="9" max="9" width="11" style="2" customWidth="1"/>
    <col min="10" max="10" width="11.42578125" style="2" customWidth="1"/>
    <col min="11" max="11" width="12" style="2" customWidth="1"/>
    <col min="12" max="12" width="12.28515625" style="2" customWidth="1"/>
    <col min="13" max="13" width="10.85546875" style="2" customWidth="1"/>
    <col min="14" max="27" width="9.140625" style="2"/>
    <col min="28" max="28" width="11.28515625" style="2" customWidth="1"/>
    <col min="29" max="29" width="13.5703125" style="2" customWidth="1"/>
    <col min="30" max="30" width="14" style="2" customWidth="1"/>
    <col min="31" max="31" width="27.28515625" style="2" customWidth="1"/>
    <col min="32" max="16384" width="9.140625" style="2"/>
  </cols>
  <sheetData>
    <row r="1" spans="1:22" ht="15.75">
      <c r="A1" s="27" t="s">
        <v>38</v>
      </c>
    </row>
    <row r="2" spans="1:22">
      <c r="A2" s="1" t="s">
        <v>48</v>
      </c>
      <c r="B2" s="9" t="s">
        <v>13</v>
      </c>
      <c r="C2" s="10" t="s">
        <v>13</v>
      </c>
      <c r="D2" s="10" t="s">
        <v>16</v>
      </c>
    </row>
    <row r="3" spans="1:22">
      <c r="A3" s="3" t="s">
        <v>0</v>
      </c>
      <c r="B3" s="4" t="s">
        <v>14</v>
      </c>
      <c r="C3" s="4" t="s">
        <v>15</v>
      </c>
      <c r="D3" s="4" t="s">
        <v>26</v>
      </c>
      <c r="E3" s="4" t="s">
        <v>27</v>
      </c>
      <c r="F3" s="6" t="s">
        <v>28</v>
      </c>
      <c r="G3" s="5" t="s">
        <v>29</v>
      </c>
      <c r="H3" s="6" t="s">
        <v>6</v>
      </c>
      <c r="I3" s="5" t="s">
        <v>7</v>
      </c>
      <c r="J3" s="6" t="s">
        <v>8</v>
      </c>
    </row>
    <row r="4" spans="1:22">
      <c r="A4" s="113">
        <v>41092</v>
      </c>
      <c r="B4" s="68">
        <v>0</v>
      </c>
      <c r="C4" s="68">
        <v>0</v>
      </c>
      <c r="D4" s="68"/>
      <c r="E4" s="69"/>
      <c r="F4" s="69"/>
      <c r="G4" s="72"/>
      <c r="H4" s="68"/>
      <c r="I4" s="54" t="s">
        <v>90</v>
      </c>
      <c r="J4" s="68"/>
    </row>
    <row r="5" spans="1:22">
      <c r="A5" s="14">
        <v>41102</v>
      </c>
      <c r="B5" s="68">
        <v>0</v>
      </c>
      <c r="C5" s="68">
        <v>0</v>
      </c>
      <c r="D5" s="31"/>
      <c r="E5" s="34"/>
      <c r="F5" s="34"/>
      <c r="G5" s="32"/>
      <c r="H5" s="31"/>
      <c r="I5" s="52" t="s">
        <v>101</v>
      </c>
      <c r="J5" s="120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>
      <c r="A6" s="11">
        <v>41110</v>
      </c>
      <c r="B6" s="68">
        <v>0</v>
      </c>
      <c r="C6" s="68">
        <v>0</v>
      </c>
      <c r="D6" s="31"/>
      <c r="E6" s="34"/>
      <c r="F6" s="34"/>
      <c r="G6" s="32"/>
      <c r="H6" s="31"/>
      <c r="I6" s="54" t="s">
        <v>127</v>
      </c>
      <c r="J6" s="5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  <row r="7" spans="1:22">
      <c r="A7" s="11">
        <v>41114</v>
      </c>
      <c r="B7" s="31">
        <v>2</v>
      </c>
      <c r="C7" s="31">
        <v>3</v>
      </c>
      <c r="D7" s="31">
        <v>3</v>
      </c>
      <c r="E7" s="34">
        <v>2</v>
      </c>
      <c r="F7" s="34"/>
      <c r="G7" s="32"/>
      <c r="H7" s="31"/>
      <c r="I7" s="54" t="s">
        <v>129</v>
      </c>
      <c r="J7" s="5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</row>
    <row r="8" spans="1:22">
      <c r="A8" s="11">
        <v>41120</v>
      </c>
      <c r="B8" s="31">
        <v>0</v>
      </c>
      <c r="C8" s="31">
        <v>0</v>
      </c>
      <c r="D8" s="31"/>
      <c r="E8" s="34"/>
      <c r="F8" s="34"/>
      <c r="G8" s="32"/>
      <c r="H8" s="31"/>
      <c r="I8" s="54" t="s">
        <v>157</v>
      </c>
      <c r="J8" s="51" t="s">
        <v>144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>
      <c r="A9" s="11">
        <v>41127</v>
      </c>
      <c r="B9" s="31">
        <v>0</v>
      </c>
      <c r="C9" s="31">
        <v>0</v>
      </c>
      <c r="D9" s="133"/>
      <c r="E9" s="130"/>
      <c r="F9" s="34"/>
      <c r="G9" s="32"/>
      <c r="H9" s="31"/>
      <c r="I9" s="52" t="s">
        <v>156</v>
      </c>
      <c r="J9" s="5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2">
      <c r="A10" s="11">
        <v>41134</v>
      </c>
      <c r="B10" s="31">
        <v>0</v>
      </c>
      <c r="C10" s="31">
        <v>0</v>
      </c>
      <c r="D10" s="31"/>
      <c r="E10" s="34"/>
      <c r="F10" s="34"/>
      <c r="G10" s="32"/>
      <c r="H10" s="31"/>
      <c r="I10" s="60" t="s">
        <v>186</v>
      </c>
      <c r="J10" s="51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</row>
    <row r="11" spans="1:22">
      <c r="A11" s="11">
        <v>41143</v>
      </c>
      <c r="B11" s="31">
        <v>4</v>
      </c>
      <c r="C11" s="31">
        <v>0</v>
      </c>
      <c r="D11" s="31">
        <v>1</v>
      </c>
      <c r="E11" s="34">
        <v>3</v>
      </c>
      <c r="F11" s="34"/>
      <c r="G11" s="32"/>
      <c r="H11" s="31"/>
      <c r="I11" s="54" t="s">
        <v>188</v>
      </c>
      <c r="J11" s="51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>
      <c r="A12" s="11">
        <v>41158</v>
      </c>
      <c r="B12" s="31">
        <v>0</v>
      </c>
      <c r="C12" s="31">
        <v>1</v>
      </c>
      <c r="D12" s="31">
        <v>1</v>
      </c>
      <c r="E12" s="34"/>
      <c r="F12" s="34"/>
      <c r="G12" s="32"/>
      <c r="H12" s="31"/>
      <c r="I12" s="54" t="s">
        <v>236</v>
      </c>
      <c r="J12" s="61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>
      <c r="A13" s="11">
        <v>41164</v>
      </c>
      <c r="B13" s="31">
        <v>3</v>
      </c>
      <c r="C13" s="31">
        <v>1</v>
      </c>
      <c r="D13" s="31">
        <v>4</v>
      </c>
      <c r="E13" s="34"/>
      <c r="F13" s="34"/>
      <c r="G13" s="32"/>
      <c r="H13" s="31"/>
      <c r="I13" s="54" t="s">
        <v>257</v>
      </c>
      <c r="J13" s="6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>
      <c r="A14" s="11">
        <v>41171</v>
      </c>
      <c r="B14" s="31">
        <v>11</v>
      </c>
      <c r="C14" s="31">
        <v>9</v>
      </c>
      <c r="D14" s="31">
        <v>11</v>
      </c>
      <c r="E14" s="34">
        <v>9</v>
      </c>
      <c r="F14" s="34"/>
      <c r="G14" s="32"/>
      <c r="H14" s="31"/>
      <c r="I14" s="54" t="s">
        <v>263</v>
      </c>
      <c r="J14" s="51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ht="13.5" thickBot="1">
      <c r="A15" s="12">
        <v>41176</v>
      </c>
      <c r="B15" s="36">
        <v>2</v>
      </c>
      <c r="C15" s="36">
        <v>3</v>
      </c>
      <c r="D15" s="36">
        <v>3</v>
      </c>
      <c r="E15" s="37">
        <v>2</v>
      </c>
      <c r="F15" s="37"/>
      <c r="G15" s="37"/>
      <c r="H15" s="36"/>
      <c r="I15" s="62" t="s">
        <v>277</v>
      </c>
      <c r="J15" s="55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</row>
    <row r="16" spans="1:22">
      <c r="A16" s="14">
        <v>41092</v>
      </c>
      <c r="B16" s="31">
        <v>0</v>
      </c>
      <c r="C16" s="25"/>
      <c r="D16" s="31"/>
      <c r="E16" s="32"/>
      <c r="F16" s="32"/>
      <c r="G16" s="32"/>
      <c r="H16" s="31"/>
      <c r="I16" s="54" t="s">
        <v>90</v>
      </c>
      <c r="J16" s="51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</row>
    <row r="17" spans="1:22">
      <c r="A17" s="14">
        <v>41102</v>
      </c>
      <c r="B17" s="31">
        <v>0</v>
      </c>
      <c r="C17" s="25"/>
      <c r="D17" s="31"/>
      <c r="E17" s="32"/>
      <c r="F17" s="32"/>
      <c r="G17" s="32"/>
      <c r="H17" s="31"/>
      <c r="I17" s="52" t="s">
        <v>101</v>
      </c>
      <c r="J17" s="5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</row>
    <row r="18" spans="1:22">
      <c r="A18" s="11">
        <v>41110</v>
      </c>
      <c r="B18" s="31">
        <v>2</v>
      </c>
      <c r="C18" s="25"/>
      <c r="D18" s="31">
        <v>2</v>
      </c>
      <c r="E18" s="32"/>
      <c r="F18" s="32"/>
      <c r="G18" s="32"/>
      <c r="H18" s="31"/>
      <c r="I18" s="54" t="s">
        <v>127</v>
      </c>
      <c r="J18" s="5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</row>
    <row r="19" spans="1:22">
      <c r="A19" s="11">
        <v>41116</v>
      </c>
      <c r="B19" s="31">
        <v>3</v>
      </c>
      <c r="C19" s="25"/>
      <c r="D19" s="31">
        <v>2</v>
      </c>
      <c r="E19" s="32"/>
      <c r="F19" s="32"/>
      <c r="G19" s="32"/>
      <c r="H19" s="31"/>
      <c r="I19" s="54" t="s">
        <v>139</v>
      </c>
      <c r="J19" s="51" t="s">
        <v>141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>
      <c r="A20" s="11">
        <v>41120</v>
      </c>
      <c r="B20" s="31">
        <v>0</v>
      </c>
      <c r="C20" s="25"/>
      <c r="D20" s="31"/>
      <c r="E20" s="32"/>
      <c r="F20" s="32"/>
      <c r="G20" s="32"/>
      <c r="H20" s="31"/>
      <c r="I20" s="54" t="s">
        <v>157</v>
      </c>
      <c r="J20" s="51" t="s">
        <v>144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</row>
    <row r="21" spans="1:22">
      <c r="A21" s="11">
        <v>41127</v>
      </c>
      <c r="B21" s="31">
        <v>0</v>
      </c>
      <c r="C21" s="25"/>
      <c r="D21" s="31"/>
      <c r="E21" s="32"/>
      <c r="F21" s="32"/>
      <c r="G21" s="32"/>
      <c r="H21" s="31"/>
      <c r="I21" s="52" t="s">
        <v>156</v>
      </c>
      <c r="J21" s="5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 spans="1:22">
      <c r="A22" s="11">
        <v>41134</v>
      </c>
      <c r="B22" s="31">
        <v>0</v>
      </c>
      <c r="C22" s="25"/>
      <c r="D22" s="31"/>
      <c r="E22" s="32"/>
      <c r="F22" s="32"/>
      <c r="G22" s="32"/>
      <c r="H22" s="31"/>
      <c r="I22" s="60" t="s">
        <v>186</v>
      </c>
      <c r="J22" s="5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 spans="1:22">
      <c r="A23" s="11">
        <v>41143</v>
      </c>
      <c r="B23" s="31">
        <v>2</v>
      </c>
      <c r="C23" s="25"/>
      <c r="D23" s="31"/>
      <c r="E23" s="32">
        <v>2</v>
      </c>
      <c r="F23" s="32"/>
      <c r="G23" s="32"/>
      <c r="H23" s="31"/>
      <c r="I23" s="52" t="s">
        <v>188</v>
      </c>
      <c r="J23" s="5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>
      <c r="A24" s="11">
        <v>41158</v>
      </c>
      <c r="B24" s="31">
        <v>2</v>
      </c>
      <c r="C24" s="25"/>
      <c r="D24" s="31"/>
      <c r="E24" s="32">
        <v>2</v>
      </c>
      <c r="F24" s="32"/>
      <c r="G24" s="32"/>
      <c r="H24" s="31"/>
      <c r="I24" s="54" t="s">
        <v>236</v>
      </c>
      <c r="J24" s="6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  <row r="25" spans="1:22">
      <c r="A25" s="11">
        <v>41164</v>
      </c>
      <c r="B25" s="31">
        <v>1</v>
      </c>
      <c r="C25" s="25"/>
      <c r="D25" s="31">
        <v>1</v>
      </c>
      <c r="E25" s="32"/>
      <c r="F25" s="32"/>
      <c r="G25" s="32"/>
      <c r="H25" s="31"/>
      <c r="I25" s="54" t="s">
        <v>257</v>
      </c>
      <c r="J25" s="6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>
      <c r="A26" s="11">
        <v>41171</v>
      </c>
      <c r="B26" s="31">
        <v>3</v>
      </c>
      <c r="C26" s="25"/>
      <c r="D26" s="31">
        <v>3</v>
      </c>
      <c r="E26" s="32"/>
      <c r="F26" s="32"/>
      <c r="G26" s="32"/>
      <c r="H26" s="31"/>
      <c r="I26" s="54" t="s">
        <v>263</v>
      </c>
      <c r="J26" s="5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 ht="13.5" thickBot="1">
      <c r="A27" s="12">
        <v>41176</v>
      </c>
      <c r="B27" s="36">
        <v>1</v>
      </c>
      <c r="C27" s="26"/>
      <c r="D27" s="36">
        <v>1</v>
      </c>
      <c r="E27" s="37"/>
      <c r="F27" s="37"/>
      <c r="G27" s="37"/>
      <c r="H27" s="36"/>
      <c r="I27" s="62" t="s">
        <v>277</v>
      </c>
      <c r="J27" s="55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>
      <c r="A28" s="14">
        <v>41092</v>
      </c>
      <c r="B28" s="31">
        <v>0</v>
      </c>
      <c r="C28" s="25"/>
      <c r="D28" s="31"/>
      <c r="E28" s="32"/>
      <c r="F28" s="32"/>
      <c r="G28" s="32"/>
      <c r="H28" s="31"/>
      <c r="I28" s="54" t="s">
        <v>90</v>
      </c>
      <c r="J28" s="5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>
      <c r="A29" s="14">
        <v>41102</v>
      </c>
      <c r="B29" s="31">
        <v>0</v>
      </c>
      <c r="C29" s="25"/>
      <c r="D29" s="31"/>
      <c r="E29" s="32"/>
      <c r="F29" s="32"/>
      <c r="G29" s="32"/>
      <c r="H29" s="31"/>
      <c r="I29" s="52" t="s">
        <v>101</v>
      </c>
      <c r="J29" s="5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>
      <c r="A30" s="11">
        <v>41110</v>
      </c>
      <c r="B30" s="31">
        <v>0</v>
      </c>
      <c r="C30" s="25"/>
      <c r="D30" s="31"/>
      <c r="E30" s="32"/>
      <c r="F30" s="32"/>
      <c r="G30" s="32"/>
      <c r="H30" s="31"/>
      <c r="I30" s="54" t="s">
        <v>127</v>
      </c>
      <c r="J30" s="5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>
      <c r="A31" s="11">
        <v>41116</v>
      </c>
      <c r="B31" s="31">
        <v>4</v>
      </c>
      <c r="C31" s="25"/>
      <c r="D31" s="31">
        <v>2</v>
      </c>
      <c r="E31" s="32">
        <v>2</v>
      </c>
      <c r="F31" s="32"/>
      <c r="G31" s="32"/>
      <c r="H31" s="31"/>
      <c r="I31" s="54" t="s">
        <v>139</v>
      </c>
      <c r="J31" s="5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2">
      <c r="A32" s="11">
        <v>41120</v>
      </c>
      <c r="B32" s="31">
        <v>0</v>
      </c>
      <c r="C32" s="25"/>
      <c r="D32" s="31"/>
      <c r="E32" s="32"/>
      <c r="F32" s="32"/>
      <c r="G32" s="32"/>
      <c r="H32" s="31"/>
      <c r="I32" s="54" t="s">
        <v>157</v>
      </c>
      <c r="J32" s="51" t="s">
        <v>144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4">
      <c r="A33" s="11">
        <v>41127</v>
      </c>
      <c r="B33" s="31">
        <v>0</v>
      </c>
      <c r="C33" s="25"/>
      <c r="D33" s="31"/>
      <c r="E33" s="32"/>
      <c r="F33" s="32"/>
      <c r="G33" s="32"/>
      <c r="H33" s="31"/>
      <c r="I33" s="52" t="s">
        <v>156</v>
      </c>
      <c r="J33" s="51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4">
      <c r="A34" s="11">
        <v>41134</v>
      </c>
      <c r="B34" s="31">
        <v>0</v>
      </c>
      <c r="C34" s="25"/>
      <c r="D34" s="31"/>
      <c r="E34" s="32"/>
      <c r="F34" s="32"/>
      <c r="G34" s="32"/>
      <c r="H34" s="31"/>
      <c r="I34" s="60" t="s">
        <v>186</v>
      </c>
      <c r="J34" s="51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4">
      <c r="A35" s="11">
        <v>41143</v>
      </c>
      <c r="B35" s="31">
        <v>0</v>
      </c>
      <c r="C35" s="25"/>
      <c r="D35" s="31"/>
      <c r="E35" s="32"/>
      <c r="F35" s="32"/>
      <c r="G35" s="32"/>
      <c r="H35" s="31"/>
      <c r="I35" s="52" t="s">
        <v>188</v>
      </c>
      <c r="J35" s="51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4">
      <c r="A36" s="11">
        <v>41158</v>
      </c>
      <c r="B36" s="31">
        <v>4</v>
      </c>
      <c r="C36" s="25"/>
      <c r="D36" s="31">
        <v>2</v>
      </c>
      <c r="E36" s="32">
        <v>2</v>
      </c>
      <c r="F36" s="32"/>
      <c r="G36" s="32"/>
      <c r="H36" s="31"/>
      <c r="I36" s="54" t="s">
        <v>236</v>
      </c>
      <c r="J36" s="61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4">
      <c r="A37" s="11">
        <v>41164</v>
      </c>
      <c r="B37" s="31">
        <v>1</v>
      </c>
      <c r="C37" s="25"/>
      <c r="D37" s="31">
        <v>1</v>
      </c>
      <c r="E37" s="32"/>
      <c r="F37" s="32"/>
      <c r="G37" s="32"/>
      <c r="H37" s="31"/>
      <c r="I37" s="54" t="s">
        <v>257</v>
      </c>
      <c r="J37" s="61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4">
      <c r="A38" s="11">
        <v>41171</v>
      </c>
      <c r="B38" s="31">
        <v>0</v>
      </c>
      <c r="C38" s="25"/>
      <c r="D38" s="31"/>
      <c r="E38" s="32"/>
      <c r="F38" s="32"/>
      <c r="G38" s="32"/>
      <c r="H38" s="31"/>
      <c r="I38" s="54" t="s">
        <v>263</v>
      </c>
      <c r="J38" s="51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spans="1:24" ht="13.5" thickBot="1">
      <c r="A39" s="12">
        <v>41176</v>
      </c>
      <c r="B39" s="36">
        <v>1</v>
      </c>
      <c r="C39" s="26"/>
      <c r="D39" s="36">
        <v>1</v>
      </c>
      <c r="E39" s="37"/>
      <c r="F39" s="37"/>
      <c r="G39" s="37"/>
      <c r="H39" s="36"/>
      <c r="I39" s="62" t="s">
        <v>277</v>
      </c>
      <c r="J39" s="55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4">
      <c r="A40" s="13"/>
      <c r="B40" s="34">
        <f>COUNT(B4:B39,C4:C15)</f>
        <v>48</v>
      </c>
      <c r="C40" s="16"/>
      <c r="D40" s="34">
        <f>SUM(D4:D39)</f>
        <v>38</v>
      </c>
      <c r="E40" s="34">
        <f t="shared" ref="E40:G40" si="0">SUM(E4:E39)</f>
        <v>24</v>
      </c>
      <c r="F40" s="34">
        <f t="shared" si="0"/>
        <v>0</v>
      </c>
      <c r="G40" s="34">
        <f t="shared" si="0"/>
        <v>0</v>
      </c>
      <c r="H40" s="34"/>
      <c r="I40" s="54"/>
      <c r="J40" s="61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24">
      <c r="A42" s="1" t="s">
        <v>77</v>
      </c>
      <c r="B42" s="165" t="s">
        <v>13</v>
      </c>
      <c r="C42" s="164" t="s">
        <v>13</v>
      </c>
      <c r="D42" s="164" t="s">
        <v>13</v>
      </c>
      <c r="E42" s="165" t="s">
        <v>13</v>
      </c>
      <c r="F42" s="164" t="s">
        <v>13</v>
      </c>
      <c r="G42" s="164" t="s">
        <v>16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spans="1:24">
      <c r="A43" s="161" t="s">
        <v>0</v>
      </c>
      <c r="B43" s="161" t="s">
        <v>14</v>
      </c>
      <c r="C43" s="161" t="s">
        <v>14</v>
      </c>
      <c r="D43" s="161" t="s">
        <v>15</v>
      </c>
      <c r="E43" s="161" t="s">
        <v>17</v>
      </c>
      <c r="F43" s="161" t="s">
        <v>14</v>
      </c>
      <c r="G43" s="161" t="s">
        <v>26</v>
      </c>
      <c r="H43" s="161" t="s">
        <v>27</v>
      </c>
      <c r="I43" s="161" t="s">
        <v>28</v>
      </c>
      <c r="J43" s="161" t="s">
        <v>29</v>
      </c>
      <c r="K43" s="161" t="s">
        <v>6</v>
      </c>
      <c r="L43" s="161" t="s">
        <v>7</v>
      </c>
      <c r="M43" s="161" t="s">
        <v>8</v>
      </c>
      <c r="N43" s="32"/>
      <c r="O43" s="32"/>
      <c r="P43" s="32"/>
      <c r="Q43" s="32"/>
      <c r="R43" s="32"/>
      <c r="S43" s="32"/>
    </row>
    <row r="44" spans="1:24">
      <c r="A44" s="113">
        <v>41092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/>
      <c r="H44" s="32"/>
      <c r="I44" s="32"/>
      <c r="J44" s="32"/>
      <c r="K44" s="31"/>
      <c r="L44" s="115" t="s">
        <v>90</v>
      </c>
      <c r="M44" s="51"/>
      <c r="N44" s="32"/>
      <c r="O44" s="32"/>
      <c r="P44" s="32"/>
      <c r="Q44" s="32"/>
      <c r="R44" s="32"/>
      <c r="S44" s="32"/>
    </row>
    <row r="45" spans="1:24">
      <c r="A45" s="11">
        <v>41103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/>
      <c r="H45" s="32"/>
      <c r="I45" s="32"/>
      <c r="J45" s="32"/>
      <c r="K45" s="31"/>
      <c r="L45" s="60" t="s">
        <v>99</v>
      </c>
      <c r="M45" s="51"/>
      <c r="N45" s="32"/>
      <c r="O45" s="32"/>
      <c r="P45" s="32"/>
      <c r="Q45" s="32"/>
      <c r="R45" s="32"/>
      <c r="S45" s="32"/>
    </row>
    <row r="46" spans="1:24">
      <c r="A46" s="14">
        <v>41106</v>
      </c>
      <c r="B46" s="170">
        <v>0</v>
      </c>
      <c r="C46" s="170">
        <v>6</v>
      </c>
      <c r="D46" s="170">
        <v>0</v>
      </c>
      <c r="E46" s="170">
        <v>0</v>
      </c>
      <c r="F46" s="170">
        <v>0</v>
      </c>
      <c r="G46" s="34"/>
      <c r="H46" s="32"/>
      <c r="I46" s="32"/>
      <c r="J46" s="170">
        <v>6</v>
      </c>
      <c r="K46" s="34"/>
      <c r="L46" s="54" t="s">
        <v>170</v>
      </c>
      <c r="M46" s="51" t="s">
        <v>171</v>
      </c>
      <c r="N46" s="32"/>
      <c r="O46" s="32"/>
      <c r="P46" s="32"/>
      <c r="Q46" s="32"/>
      <c r="R46" s="32"/>
      <c r="S46" s="32"/>
    </row>
    <row r="47" spans="1:24">
      <c r="A47" s="14">
        <v>41113</v>
      </c>
      <c r="B47" s="170">
        <v>2</v>
      </c>
      <c r="C47" s="170">
        <v>3</v>
      </c>
      <c r="D47" s="170">
        <v>4</v>
      </c>
      <c r="E47" s="170">
        <v>0</v>
      </c>
      <c r="F47" s="170">
        <v>0</v>
      </c>
      <c r="G47" s="34">
        <v>9</v>
      </c>
      <c r="H47" s="32"/>
      <c r="I47" s="32"/>
      <c r="J47" s="170"/>
      <c r="K47" s="34"/>
      <c r="L47" s="54" t="s">
        <v>165</v>
      </c>
      <c r="M47" s="51"/>
      <c r="N47" s="32"/>
      <c r="O47" s="32"/>
      <c r="P47" s="32"/>
      <c r="Q47" s="32"/>
      <c r="R47" s="32"/>
      <c r="S47" s="32"/>
    </row>
    <row r="48" spans="1:24">
      <c r="A48" s="11">
        <v>41123</v>
      </c>
      <c r="B48" s="35">
        <v>1</v>
      </c>
      <c r="C48" s="35">
        <v>0</v>
      </c>
      <c r="D48" s="35">
        <v>0</v>
      </c>
      <c r="E48" s="35">
        <v>0</v>
      </c>
      <c r="F48" s="35">
        <v>0</v>
      </c>
      <c r="G48" s="31"/>
      <c r="H48" s="32">
        <v>1</v>
      </c>
      <c r="I48" s="32"/>
      <c r="J48" s="32"/>
      <c r="K48" s="31"/>
      <c r="L48" s="52" t="s">
        <v>174</v>
      </c>
      <c r="M48" s="51"/>
      <c r="N48" s="32"/>
      <c r="O48" s="32"/>
      <c r="P48" s="32"/>
      <c r="Q48" s="32"/>
      <c r="R48" s="32"/>
      <c r="S48" s="32"/>
    </row>
    <row r="49" spans="1:28">
      <c r="A49" s="11">
        <v>41124</v>
      </c>
      <c r="B49" s="35">
        <v>0</v>
      </c>
      <c r="C49" s="35">
        <v>0</v>
      </c>
      <c r="D49" s="35">
        <v>0</v>
      </c>
      <c r="E49" s="35">
        <v>0</v>
      </c>
      <c r="F49" s="35">
        <v>0</v>
      </c>
      <c r="G49" s="31"/>
      <c r="H49" s="32"/>
      <c r="I49" s="32"/>
      <c r="J49" s="32"/>
      <c r="K49" s="31"/>
      <c r="L49" s="52" t="s">
        <v>173</v>
      </c>
      <c r="M49" s="51" t="s">
        <v>144</v>
      </c>
      <c r="N49" s="32"/>
      <c r="O49" s="32"/>
      <c r="P49" s="32"/>
      <c r="Q49" s="32"/>
      <c r="R49" s="32"/>
      <c r="S49" s="32"/>
    </row>
    <row r="50" spans="1:28">
      <c r="A50" s="11">
        <v>41131</v>
      </c>
      <c r="B50" s="35">
        <v>0</v>
      </c>
      <c r="C50" s="170">
        <v>1</v>
      </c>
      <c r="D50" s="31">
        <v>1</v>
      </c>
      <c r="E50" s="31">
        <v>0</v>
      </c>
      <c r="F50" s="31">
        <v>0</v>
      </c>
      <c r="G50" s="31"/>
      <c r="H50" s="32">
        <v>2</v>
      </c>
      <c r="I50" s="32"/>
      <c r="J50" s="32"/>
      <c r="K50" s="31"/>
      <c r="L50" s="52" t="s">
        <v>159</v>
      </c>
      <c r="M50" s="51"/>
      <c r="N50" s="32"/>
      <c r="O50" s="32"/>
      <c r="P50" s="32"/>
      <c r="Q50" s="32"/>
      <c r="R50" s="32"/>
      <c r="S50" s="32"/>
    </row>
    <row r="51" spans="1:28">
      <c r="A51" s="11">
        <v>41137</v>
      </c>
      <c r="B51" s="35">
        <v>9</v>
      </c>
      <c r="C51" s="34">
        <v>4</v>
      </c>
      <c r="D51" s="31">
        <v>1</v>
      </c>
      <c r="E51" s="31">
        <v>0</v>
      </c>
      <c r="F51" s="31">
        <v>0</v>
      </c>
      <c r="G51" s="31">
        <v>14</v>
      </c>
      <c r="H51" s="32"/>
      <c r="I51" s="32"/>
      <c r="J51" s="32"/>
      <c r="K51" s="31"/>
      <c r="L51" s="52" t="s">
        <v>222</v>
      </c>
      <c r="M51" s="51"/>
      <c r="N51" s="32"/>
      <c r="O51" s="32"/>
      <c r="P51" s="32"/>
      <c r="Q51" s="32"/>
      <c r="R51" s="32"/>
      <c r="S51" s="32"/>
    </row>
    <row r="52" spans="1:28">
      <c r="A52" s="11">
        <v>41142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/>
      <c r="H52" s="32"/>
      <c r="I52" s="32"/>
      <c r="J52" s="32"/>
      <c r="K52" s="31"/>
      <c r="L52" s="52" t="s">
        <v>193</v>
      </c>
      <c r="M52" s="51"/>
      <c r="N52" s="32"/>
      <c r="O52" s="32"/>
      <c r="P52" s="32"/>
      <c r="Q52" s="32"/>
      <c r="R52" s="32"/>
      <c r="S52" s="32"/>
    </row>
    <row r="53" spans="1:28">
      <c r="A53" s="11">
        <v>41148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/>
      <c r="H53" s="32"/>
      <c r="I53" s="32"/>
      <c r="J53" s="32"/>
      <c r="K53" s="31"/>
      <c r="L53" s="52" t="s">
        <v>203</v>
      </c>
      <c r="M53" s="51"/>
      <c r="N53" s="32"/>
      <c r="O53" s="32"/>
      <c r="P53" s="32"/>
      <c r="Q53" s="32"/>
      <c r="R53" s="32"/>
      <c r="S53" s="32"/>
    </row>
    <row r="54" spans="1:28">
      <c r="A54" s="11">
        <v>41158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/>
      <c r="H54" s="32"/>
      <c r="I54" s="32"/>
      <c r="J54" s="32"/>
      <c r="K54" s="31"/>
      <c r="L54" s="52" t="s">
        <v>236</v>
      </c>
      <c r="M54" s="51"/>
      <c r="N54" s="32"/>
      <c r="O54" s="32"/>
      <c r="P54" s="32"/>
      <c r="Q54" s="32"/>
      <c r="R54" s="32"/>
      <c r="S54" s="32"/>
    </row>
    <row r="55" spans="1:28">
      <c r="A55" s="11">
        <v>41165</v>
      </c>
      <c r="B55" s="31">
        <v>0</v>
      </c>
      <c r="C55" s="31">
        <v>0</v>
      </c>
      <c r="D55" s="31">
        <v>1</v>
      </c>
      <c r="E55" s="31">
        <v>0</v>
      </c>
      <c r="F55" s="31">
        <v>0</v>
      </c>
      <c r="G55" s="31">
        <v>1</v>
      </c>
      <c r="H55" s="32"/>
      <c r="I55" s="32"/>
      <c r="J55" s="32"/>
      <c r="K55" s="31"/>
      <c r="L55" s="52" t="s">
        <v>255</v>
      </c>
      <c r="M55" s="51"/>
      <c r="N55" s="32"/>
      <c r="O55" s="32"/>
      <c r="P55" s="32"/>
      <c r="Q55" s="32"/>
      <c r="R55" s="32"/>
      <c r="S55" s="32"/>
    </row>
    <row r="56" spans="1:28">
      <c r="A56" s="11">
        <v>41169</v>
      </c>
      <c r="B56" s="31">
        <v>1</v>
      </c>
      <c r="C56" s="31">
        <v>0</v>
      </c>
      <c r="D56" s="31">
        <v>0</v>
      </c>
      <c r="E56" s="31">
        <v>0</v>
      </c>
      <c r="F56" s="31">
        <v>0</v>
      </c>
      <c r="G56" s="31"/>
      <c r="H56" s="32">
        <v>1</v>
      </c>
      <c r="I56" s="32"/>
      <c r="J56" s="32"/>
      <c r="K56" s="31"/>
      <c r="L56" s="52" t="s">
        <v>266</v>
      </c>
      <c r="M56" s="51"/>
      <c r="N56" s="32"/>
      <c r="O56" s="32"/>
      <c r="P56" s="32"/>
      <c r="Q56" s="32"/>
      <c r="R56" s="32"/>
      <c r="S56" s="32"/>
    </row>
    <row r="57" spans="1:28" ht="13.5" thickBot="1">
      <c r="A57" s="47">
        <v>41180</v>
      </c>
      <c r="B57" s="36">
        <v>0</v>
      </c>
      <c r="C57" s="36">
        <v>2</v>
      </c>
      <c r="D57" s="36">
        <v>3</v>
      </c>
      <c r="E57" s="36">
        <v>0</v>
      </c>
      <c r="F57" s="36">
        <v>0</v>
      </c>
      <c r="G57" s="36">
        <v>4</v>
      </c>
      <c r="H57" s="37">
        <v>1</v>
      </c>
      <c r="I57" s="37"/>
      <c r="J57" s="37"/>
      <c r="K57" s="36"/>
      <c r="L57" s="62" t="s">
        <v>292</v>
      </c>
      <c r="M57" s="51"/>
      <c r="N57" s="32"/>
      <c r="O57" s="32"/>
      <c r="P57" s="32"/>
      <c r="Q57" s="32"/>
      <c r="R57" s="32"/>
      <c r="S57" s="32"/>
    </row>
    <row r="58" spans="1:28">
      <c r="A58" s="13"/>
      <c r="B58" s="34">
        <f>COUNT(B44:F57)</f>
        <v>70</v>
      </c>
      <c r="C58" s="34"/>
      <c r="D58" s="34"/>
      <c r="E58" s="34"/>
      <c r="F58" s="34"/>
      <c r="G58" s="34">
        <f>SUM(G44:G57)</f>
        <v>28</v>
      </c>
      <c r="H58" s="34">
        <f t="shared" ref="H58:J58" si="1">SUM(H44:H57)</f>
        <v>5</v>
      </c>
      <c r="I58" s="34">
        <f t="shared" si="1"/>
        <v>0</v>
      </c>
      <c r="J58" s="34">
        <f t="shared" si="1"/>
        <v>6</v>
      </c>
      <c r="K58" s="32"/>
      <c r="L58" s="32"/>
      <c r="M58" s="32"/>
      <c r="N58" s="32"/>
      <c r="O58" s="32"/>
      <c r="P58" s="34"/>
      <c r="Q58" s="32"/>
      <c r="R58" s="32"/>
      <c r="S58" s="32"/>
      <c r="T58" s="32"/>
      <c r="U58" s="32"/>
      <c r="V58" s="34"/>
      <c r="W58" s="32"/>
      <c r="X58" s="32"/>
      <c r="AB58" s="8"/>
    </row>
    <row r="59" spans="1:28">
      <c r="A59" s="13"/>
      <c r="B59" s="34"/>
      <c r="C59" s="34"/>
      <c r="D59" s="34"/>
      <c r="E59" s="34"/>
      <c r="F59" s="34"/>
      <c r="G59" s="34"/>
      <c r="H59" s="34"/>
      <c r="I59" s="32"/>
      <c r="J59" s="34"/>
      <c r="K59" s="32"/>
      <c r="L59" s="32"/>
      <c r="M59" s="32"/>
      <c r="N59" s="32"/>
      <c r="O59" s="32"/>
      <c r="P59" s="32"/>
      <c r="Q59" s="32"/>
      <c r="R59" s="32"/>
      <c r="S59" s="32"/>
    </row>
    <row r="60" spans="1:28">
      <c r="A60" s="1" t="s">
        <v>78</v>
      </c>
      <c r="B60" s="165" t="s">
        <v>13</v>
      </c>
      <c r="C60" s="164" t="s">
        <v>13</v>
      </c>
      <c r="D60" s="164" t="s">
        <v>13</v>
      </c>
      <c r="E60" s="165" t="s">
        <v>13</v>
      </c>
      <c r="F60" s="164" t="s">
        <v>13</v>
      </c>
      <c r="G60" s="164" t="s">
        <v>16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1:28">
      <c r="A61" s="161" t="s">
        <v>0</v>
      </c>
      <c r="B61" s="161" t="s">
        <v>14</v>
      </c>
      <c r="C61" s="161" t="s">
        <v>14</v>
      </c>
      <c r="D61" s="161" t="s">
        <v>15</v>
      </c>
      <c r="E61" s="161" t="s">
        <v>17</v>
      </c>
      <c r="F61" s="161" t="s">
        <v>14</v>
      </c>
      <c r="G61" s="161" t="s">
        <v>26</v>
      </c>
      <c r="H61" s="161" t="s">
        <v>27</v>
      </c>
      <c r="I61" s="161" t="s">
        <v>28</v>
      </c>
      <c r="J61" s="161" t="s">
        <v>29</v>
      </c>
      <c r="K61" s="161" t="s">
        <v>6</v>
      </c>
      <c r="L61" s="161" t="s">
        <v>7</v>
      </c>
      <c r="M61" s="161" t="s">
        <v>8</v>
      </c>
      <c r="N61" s="32"/>
      <c r="O61" s="32"/>
      <c r="P61" s="32"/>
      <c r="Q61" s="32"/>
      <c r="R61" s="32"/>
      <c r="S61" s="32"/>
    </row>
    <row r="62" spans="1:28">
      <c r="A62" s="113">
        <v>41092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3"/>
      <c r="H62" s="32"/>
      <c r="I62" s="32"/>
      <c r="J62" s="32"/>
      <c r="K62" s="33"/>
      <c r="L62" s="115" t="s">
        <v>90</v>
      </c>
      <c r="M62" s="50"/>
      <c r="N62" s="32"/>
      <c r="O62" s="32"/>
      <c r="P62" s="32"/>
      <c r="Q62" s="32"/>
      <c r="R62" s="32"/>
      <c r="S62" s="32"/>
    </row>
    <row r="63" spans="1:28">
      <c r="A63" s="14">
        <v>41100</v>
      </c>
      <c r="B63" s="31">
        <v>31</v>
      </c>
      <c r="C63" s="31">
        <v>25</v>
      </c>
      <c r="D63" s="31">
        <v>24</v>
      </c>
      <c r="E63" s="31">
        <v>23</v>
      </c>
      <c r="F63" s="31">
        <v>0</v>
      </c>
      <c r="G63" s="31">
        <v>98</v>
      </c>
      <c r="H63" s="32"/>
      <c r="I63" s="32"/>
      <c r="J63" s="32">
        <v>5</v>
      </c>
      <c r="K63" s="31" t="s">
        <v>120</v>
      </c>
      <c r="L63" s="78" t="s">
        <v>116</v>
      </c>
      <c r="M63" s="51" t="s">
        <v>119</v>
      </c>
      <c r="N63" s="32"/>
      <c r="O63" s="32"/>
      <c r="P63" s="32"/>
      <c r="Q63" s="32"/>
      <c r="R63" s="32"/>
      <c r="S63" s="32"/>
    </row>
    <row r="64" spans="1:28">
      <c r="A64" s="11">
        <v>41107</v>
      </c>
      <c r="B64" s="31">
        <v>3</v>
      </c>
      <c r="C64" s="31">
        <v>0</v>
      </c>
      <c r="D64" s="31">
        <v>0</v>
      </c>
      <c r="E64" s="31">
        <v>1</v>
      </c>
      <c r="F64" s="31">
        <v>0</v>
      </c>
      <c r="G64" s="31"/>
      <c r="H64" s="32">
        <v>4</v>
      </c>
      <c r="I64" s="32"/>
      <c r="J64" s="32"/>
      <c r="K64" s="31"/>
      <c r="L64" s="52" t="s">
        <v>110</v>
      </c>
      <c r="M64" s="51"/>
      <c r="N64" s="32"/>
      <c r="O64" s="32"/>
      <c r="P64" s="32"/>
      <c r="Q64" s="32"/>
      <c r="R64" s="32"/>
      <c r="S64" s="32"/>
    </row>
    <row r="65" spans="1:24">
      <c r="A65" s="11">
        <v>41114</v>
      </c>
      <c r="B65" s="31">
        <v>0</v>
      </c>
      <c r="C65" s="31">
        <v>0</v>
      </c>
      <c r="D65" s="31">
        <v>1</v>
      </c>
      <c r="E65" s="31">
        <v>1</v>
      </c>
      <c r="F65" s="31">
        <v>0</v>
      </c>
      <c r="G65" s="31">
        <v>1</v>
      </c>
      <c r="H65" s="32">
        <v>1</v>
      </c>
      <c r="I65" s="32"/>
      <c r="J65" s="32"/>
      <c r="K65" s="31"/>
      <c r="L65" s="52" t="s">
        <v>129</v>
      </c>
      <c r="M65" s="51"/>
      <c r="N65" s="32"/>
      <c r="O65" s="32"/>
      <c r="P65" s="32"/>
      <c r="Q65" s="32"/>
      <c r="R65" s="32"/>
      <c r="S65" s="32"/>
    </row>
    <row r="66" spans="1:24">
      <c r="A66" s="11">
        <v>41120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/>
      <c r="H66" s="32"/>
      <c r="I66" s="32"/>
      <c r="J66" s="32"/>
      <c r="K66" s="31"/>
      <c r="L66" s="54" t="s">
        <v>157</v>
      </c>
      <c r="M66" s="51" t="s">
        <v>144</v>
      </c>
      <c r="N66" s="32"/>
      <c r="O66" s="32"/>
      <c r="P66" s="32"/>
      <c r="Q66" s="32"/>
      <c r="R66" s="32"/>
      <c r="S66" s="32"/>
    </row>
    <row r="67" spans="1:24">
      <c r="A67" s="11">
        <v>41129</v>
      </c>
      <c r="B67" s="31">
        <v>0</v>
      </c>
      <c r="C67" s="31">
        <v>0</v>
      </c>
      <c r="D67" s="31">
        <v>0</v>
      </c>
      <c r="E67" s="31">
        <v>0</v>
      </c>
      <c r="F67" s="25"/>
      <c r="G67" s="31"/>
      <c r="H67" s="32"/>
      <c r="I67" s="32"/>
      <c r="J67" s="32"/>
      <c r="K67" s="31"/>
      <c r="L67" s="52" t="s">
        <v>145</v>
      </c>
      <c r="M67" s="51"/>
      <c r="N67" s="32"/>
      <c r="O67" s="32"/>
      <c r="P67" s="32"/>
      <c r="Q67" s="32"/>
      <c r="R67" s="32"/>
      <c r="S67" s="32"/>
    </row>
    <row r="68" spans="1:24">
      <c r="A68" s="11">
        <v>41138</v>
      </c>
      <c r="B68" s="31">
        <v>0</v>
      </c>
      <c r="C68" s="31">
        <v>0</v>
      </c>
      <c r="D68" s="31">
        <v>0</v>
      </c>
      <c r="E68" s="31">
        <v>0</v>
      </c>
      <c r="F68" s="164"/>
      <c r="G68" s="31"/>
      <c r="H68" s="32"/>
      <c r="I68" s="32"/>
      <c r="J68" s="32"/>
      <c r="K68" s="31"/>
      <c r="L68" s="52" t="s">
        <v>183</v>
      </c>
      <c r="M68" s="51"/>
      <c r="N68" s="32"/>
      <c r="O68" s="32"/>
      <c r="P68" s="32"/>
      <c r="Q68" s="32"/>
      <c r="R68" s="32"/>
      <c r="S68" s="32"/>
    </row>
    <row r="69" spans="1:24" ht="13.5" thickBot="1">
      <c r="A69" s="12">
        <v>41141</v>
      </c>
      <c r="B69" s="36">
        <v>1</v>
      </c>
      <c r="C69" s="36">
        <v>16</v>
      </c>
      <c r="D69" s="191">
        <v>0</v>
      </c>
      <c r="E69" s="36">
        <v>4</v>
      </c>
      <c r="F69" s="191"/>
      <c r="G69" s="36">
        <v>16</v>
      </c>
      <c r="H69" s="37">
        <v>5</v>
      </c>
      <c r="I69" s="37"/>
      <c r="J69" s="37"/>
      <c r="K69" s="36"/>
      <c r="L69" s="53" t="s">
        <v>215</v>
      </c>
      <c r="M69" s="55"/>
      <c r="N69" s="32"/>
      <c r="O69" s="32"/>
      <c r="P69" s="32"/>
      <c r="Q69" s="32"/>
      <c r="R69" s="32"/>
      <c r="S69" s="32"/>
    </row>
    <row r="70" spans="1:24">
      <c r="A70" s="14"/>
      <c r="B70" s="32">
        <f>COUNT(B62:F69)</f>
        <v>37</v>
      </c>
      <c r="C70" s="32"/>
      <c r="D70" s="32"/>
      <c r="E70" s="32"/>
      <c r="F70" s="32"/>
      <c r="G70" s="32">
        <f>SUM(G62:G69)</f>
        <v>115</v>
      </c>
      <c r="H70" s="32">
        <f>SUM(H62:H69)</f>
        <v>10</v>
      </c>
      <c r="I70" s="32">
        <f>SUM(I62:I69)</f>
        <v>0</v>
      </c>
      <c r="J70" s="32">
        <f>SUM(J62:J69)</f>
        <v>5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>
      <c r="A71" s="14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O71" s="32"/>
      <c r="P71" s="32"/>
      <c r="Q71" s="32"/>
      <c r="R71" s="32"/>
      <c r="S71" s="32"/>
      <c r="T71" s="32"/>
      <c r="U71" s="32"/>
      <c r="V71" s="32"/>
    </row>
    <row r="72" spans="1:24">
      <c r="A72" s="1" t="s">
        <v>37</v>
      </c>
      <c r="B72" s="165" t="s">
        <v>13</v>
      </c>
      <c r="C72" s="164" t="s">
        <v>13</v>
      </c>
      <c r="D72" s="164" t="s">
        <v>16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4">
      <c r="A73" s="160" t="s">
        <v>0</v>
      </c>
      <c r="B73" s="161" t="s">
        <v>14</v>
      </c>
      <c r="C73" s="161" t="s">
        <v>15</v>
      </c>
      <c r="D73" s="161" t="s">
        <v>26</v>
      </c>
      <c r="E73" s="160" t="s">
        <v>27</v>
      </c>
      <c r="F73" s="160" t="s">
        <v>28</v>
      </c>
      <c r="G73" s="160" t="s">
        <v>29</v>
      </c>
      <c r="H73" s="160" t="s">
        <v>6</v>
      </c>
      <c r="I73" s="160" t="s">
        <v>7</v>
      </c>
      <c r="J73" s="160" t="s">
        <v>8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4">
      <c r="A74" s="113">
        <v>41092</v>
      </c>
      <c r="B74" s="31">
        <v>0</v>
      </c>
      <c r="C74" s="31">
        <v>0</v>
      </c>
      <c r="D74" s="31"/>
      <c r="E74" s="34"/>
      <c r="F74" s="34"/>
      <c r="G74" s="32"/>
      <c r="H74" s="31"/>
      <c r="I74" s="115" t="s">
        <v>90</v>
      </c>
      <c r="J74" s="7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4">
      <c r="A75" s="14">
        <v>41100</v>
      </c>
      <c r="B75" s="31">
        <v>13</v>
      </c>
      <c r="C75" s="31">
        <v>22</v>
      </c>
      <c r="D75" s="31">
        <v>35</v>
      </c>
      <c r="E75" s="34"/>
      <c r="F75" s="34"/>
      <c r="G75" s="32"/>
      <c r="H75" s="31"/>
      <c r="I75" s="52" t="s">
        <v>116</v>
      </c>
      <c r="J75" s="51"/>
      <c r="K75" s="6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4">
      <c r="A76" s="11">
        <v>41107</v>
      </c>
      <c r="B76" s="31">
        <v>2</v>
      </c>
      <c r="C76" s="31">
        <v>1</v>
      </c>
      <c r="D76" s="31">
        <v>1</v>
      </c>
      <c r="E76" s="34">
        <v>2</v>
      </c>
      <c r="F76" s="34"/>
      <c r="G76" s="32"/>
      <c r="H76" s="31"/>
      <c r="I76" s="52" t="s">
        <v>110</v>
      </c>
      <c r="J76" s="51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4">
      <c r="A77" s="11">
        <v>41114</v>
      </c>
      <c r="B77" s="31">
        <v>0</v>
      </c>
      <c r="C77" s="31">
        <v>0</v>
      </c>
      <c r="D77" s="31"/>
      <c r="E77" s="34"/>
      <c r="F77" s="34"/>
      <c r="G77" s="32"/>
      <c r="H77" s="31"/>
      <c r="I77" s="52" t="s">
        <v>129</v>
      </c>
      <c r="J77" s="51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4">
      <c r="A78" s="11">
        <v>41121</v>
      </c>
      <c r="B78" s="31">
        <v>1</v>
      </c>
      <c r="C78" s="31">
        <v>0</v>
      </c>
      <c r="D78" s="31">
        <v>1</v>
      </c>
      <c r="E78" s="34"/>
      <c r="F78" s="34"/>
      <c r="G78" s="32"/>
      <c r="H78" s="31"/>
      <c r="I78" s="52" t="s">
        <v>150</v>
      </c>
      <c r="J78" s="51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4">
      <c r="A79" s="11">
        <v>41121</v>
      </c>
      <c r="B79" s="31">
        <v>0</v>
      </c>
      <c r="C79" s="31">
        <v>0</v>
      </c>
      <c r="D79" s="31"/>
      <c r="E79" s="34"/>
      <c r="F79" s="34"/>
      <c r="G79" s="32"/>
      <c r="H79" s="31"/>
      <c r="I79" s="52" t="s">
        <v>155</v>
      </c>
      <c r="J79" s="51" t="s">
        <v>144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spans="1:24">
      <c r="A80" s="11">
        <v>41129</v>
      </c>
      <c r="B80" s="31">
        <v>0</v>
      </c>
      <c r="C80" s="31">
        <v>0</v>
      </c>
      <c r="D80" s="31"/>
      <c r="E80" s="34"/>
      <c r="F80" s="34"/>
      <c r="G80" s="32"/>
      <c r="H80" s="31"/>
      <c r="I80" s="52" t="s">
        <v>145</v>
      </c>
      <c r="J80" s="51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spans="1:22">
      <c r="A81" s="11">
        <v>41138</v>
      </c>
      <c r="B81" s="31">
        <v>0</v>
      </c>
      <c r="C81" s="31">
        <v>0</v>
      </c>
      <c r="D81" s="31"/>
      <c r="E81" s="34"/>
      <c r="F81" s="34"/>
      <c r="G81" s="32"/>
      <c r="H81" s="31"/>
      <c r="I81" s="52" t="s">
        <v>183</v>
      </c>
      <c r="J81" s="51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spans="1:22">
      <c r="A82" s="11">
        <v>41141</v>
      </c>
      <c r="B82" s="31">
        <v>14</v>
      </c>
      <c r="C82" s="31">
        <v>8</v>
      </c>
      <c r="D82" s="31">
        <v>11</v>
      </c>
      <c r="E82" s="34">
        <v>11</v>
      </c>
      <c r="F82" s="34"/>
      <c r="G82" s="32"/>
      <c r="H82" s="31"/>
      <c r="I82" s="52" t="s">
        <v>215</v>
      </c>
      <c r="J82" s="51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spans="1:22">
      <c r="A83" s="11">
        <v>41152</v>
      </c>
      <c r="B83" s="31">
        <v>2</v>
      </c>
      <c r="C83" s="31">
        <v>1</v>
      </c>
      <c r="D83" s="31">
        <v>3</v>
      </c>
      <c r="E83" s="34"/>
      <c r="F83" s="34"/>
      <c r="G83" s="32"/>
      <c r="H83" s="31"/>
      <c r="I83" s="52" t="s">
        <v>225</v>
      </c>
      <c r="J83" s="51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spans="1:22">
      <c r="A84" s="11">
        <v>41158</v>
      </c>
      <c r="B84" s="31">
        <v>0</v>
      </c>
      <c r="C84" s="31">
        <v>1</v>
      </c>
      <c r="D84" s="31">
        <v>1</v>
      </c>
      <c r="E84" s="34"/>
      <c r="F84" s="34"/>
      <c r="G84" s="32"/>
      <c r="H84" s="31"/>
      <c r="I84" s="52" t="s">
        <v>236</v>
      </c>
      <c r="J84" s="51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spans="1:22">
      <c r="A85" s="11">
        <v>41166</v>
      </c>
      <c r="B85" s="31">
        <v>0</v>
      </c>
      <c r="C85" s="31">
        <v>0</v>
      </c>
      <c r="D85" s="31"/>
      <c r="E85" s="34"/>
      <c r="F85" s="34"/>
      <c r="G85" s="32"/>
      <c r="H85" s="31"/>
      <c r="I85" s="54" t="s">
        <v>268</v>
      </c>
      <c r="J85" s="51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spans="1:22">
      <c r="A86" s="11">
        <v>41169</v>
      </c>
      <c r="B86" s="31">
        <v>1</v>
      </c>
      <c r="C86" s="31">
        <v>0</v>
      </c>
      <c r="D86" s="31">
        <v>1</v>
      </c>
      <c r="E86" s="34"/>
      <c r="F86" s="34"/>
      <c r="G86" s="32"/>
      <c r="H86" s="31"/>
      <c r="I86" s="52" t="s">
        <v>266</v>
      </c>
      <c r="J86" s="51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spans="1:22" ht="13.5" thickBot="1">
      <c r="A87" s="47">
        <v>41180</v>
      </c>
      <c r="B87" s="36">
        <v>0</v>
      </c>
      <c r="C87" s="36">
        <v>0</v>
      </c>
      <c r="D87" s="36"/>
      <c r="E87" s="37"/>
      <c r="F87" s="37"/>
      <c r="G87" s="37"/>
      <c r="H87" s="36"/>
      <c r="I87" s="53" t="s">
        <v>292</v>
      </c>
      <c r="J87" s="51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spans="1:22">
      <c r="A88" s="14">
        <v>41092</v>
      </c>
      <c r="B88" s="31">
        <v>0</v>
      </c>
      <c r="C88" s="31">
        <v>0</v>
      </c>
      <c r="D88" s="31"/>
      <c r="E88" s="34"/>
      <c r="F88" s="34"/>
      <c r="G88" s="32"/>
      <c r="H88" s="31"/>
      <c r="I88" s="52" t="s">
        <v>90</v>
      </c>
      <c r="J88" s="51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spans="1:22">
      <c r="A89" s="14">
        <v>41100</v>
      </c>
      <c r="B89" s="31">
        <v>5</v>
      </c>
      <c r="C89" s="31">
        <v>0</v>
      </c>
      <c r="D89" s="31">
        <v>5</v>
      </c>
      <c r="E89" s="34"/>
      <c r="F89" s="34"/>
      <c r="G89" s="32"/>
      <c r="H89" s="31"/>
      <c r="I89" s="52" t="s">
        <v>116</v>
      </c>
      <c r="J89" s="51"/>
      <c r="K89" s="6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spans="1:22">
      <c r="A90" s="11">
        <v>41107</v>
      </c>
      <c r="B90" s="31">
        <v>0</v>
      </c>
      <c r="C90" s="31">
        <v>0</v>
      </c>
      <c r="D90" s="31"/>
      <c r="E90" s="34"/>
      <c r="F90" s="34"/>
      <c r="G90" s="32"/>
      <c r="H90" s="31"/>
      <c r="I90" s="52" t="s">
        <v>110</v>
      </c>
      <c r="J90" s="51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spans="1:22">
      <c r="A91" s="11">
        <v>41114</v>
      </c>
      <c r="B91" s="31">
        <v>0</v>
      </c>
      <c r="C91" s="31">
        <v>0</v>
      </c>
      <c r="D91" s="31"/>
      <c r="E91" s="34"/>
      <c r="F91" s="34"/>
      <c r="G91" s="32"/>
      <c r="H91" s="31"/>
      <c r="I91" s="52" t="s">
        <v>129</v>
      </c>
      <c r="J91" s="51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spans="1:22">
      <c r="A92" s="11">
        <v>41121</v>
      </c>
      <c r="B92" s="31">
        <v>2</v>
      </c>
      <c r="C92" s="31">
        <v>1</v>
      </c>
      <c r="D92" s="31">
        <v>2</v>
      </c>
      <c r="E92" s="34">
        <v>1</v>
      </c>
      <c r="F92" s="34"/>
      <c r="G92" s="32"/>
      <c r="H92" s="31"/>
      <c r="I92" s="52" t="s">
        <v>150</v>
      </c>
      <c r="J92" s="51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>
      <c r="A93" s="11">
        <v>41121</v>
      </c>
      <c r="B93" s="31">
        <v>0</v>
      </c>
      <c r="C93" s="31">
        <v>0</v>
      </c>
      <c r="D93" s="31"/>
      <c r="E93" s="34"/>
      <c r="F93" s="34"/>
      <c r="G93" s="32"/>
      <c r="H93" s="31"/>
      <c r="I93" s="52" t="s">
        <v>155</v>
      </c>
      <c r="J93" s="51" t="s">
        <v>144</v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spans="1:22">
      <c r="A94" s="11">
        <v>41129</v>
      </c>
      <c r="B94" s="31">
        <v>0</v>
      </c>
      <c r="C94" s="31">
        <v>0</v>
      </c>
      <c r="D94" s="31"/>
      <c r="E94" s="34"/>
      <c r="F94" s="34"/>
      <c r="G94" s="32"/>
      <c r="H94" s="31"/>
      <c r="I94" s="52" t="s">
        <v>145</v>
      </c>
      <c r="J94" s="51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spans="1:22">
      <c r="A95" s="11">
        <v>41138</v>
      </c>
      <c r="B95" s="31">
        <v>0</v>
      </c>
      <c r="C95" s="31">
        <v>0</v>
      </c>
      <c r="D95" s="31"/>
      <c r="E95" s="34"/>
      <c r="F95" s="34"/>
      <c r="G95" s="32"/>
      <c r="H95" s="31"/>
      <c r="I95" s="52" t="s">
        <v>183</v>
      </c>
      <c r="J95" s="51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spans="1:22">
      <c r="A96" s="11">
        <v>41141</v>
      </c>
      <c r="B96" s="31">
        <v>0</v>
      </c>
      <c r="C96" s="31">
        <v>6</v>
      </c>
      <c r="D96" s="31">
        <v>6</v>
      </c>
      <c r="E96" s="34"/>
      <c r="F96" s="34"/>
      <c r="G96" s="32"/>
      <c r="H96" s="31"/>
      <c r="I96" s="52" t="s">
        <v>215</v>
      </c>
      <c r="J96" s="51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spans="1:24">
      <c r="A97" s="11">
        <v>41152</v>
      </c>
      <c r="B97" s="31">
        <v>0</v>
      </c>
      <c r="C97" s="31">
        <v>0</v>
      </c>
      <c r="D97" s="31"/>
      <c r="E97" s="34"/>
      <c r="F97" s="34"/>
      <c r="G97" s="32"/>
      <c r="H97" s="31"/>
      <c r="I97" s="52" t="s">
        <v>225</v>
      </c>
      <c r="J97" s="51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spans="1:24">
      <c r="A98" s="11">
        <v>41158</v>
      </c>
      <c r="B98" s="31">
        <v>0</v>
      </c>
      <c r="C98" s="31">
        <v>0</v>
      </c>
      <c r="D98" s="31"/>
      <c r="E98" s="34"/>
      <c r="F98" s="34"/>
      <c r="G98" s="32"/>
      <c r="H98" s="31"/>
      <c r="I98" s="52" t="s">
        <v>236</v>
      </c>
      <c r="J98" s="51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spans="1:24">
      <c r="A99" s="11">
        <v>41166</v>
      </c>
      <c r="B99" s="31">
        <v>0</v>
      </c>
      <c r="C99" s="31">
        <v>0</v>
      </c>
      <c r="D99" s="31"/>
      <c r="E99" s="34"/>
      <c r="F99" s="34"/>
      <c r="G99" s="32"/>
      <c r="H99" s="31"/>
      <c r="I99" s="54" t="s">
        <v>268</v>
      </c>
      <c r="J99" s="51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spans="1:24">
      <c r="A100" s="14">
        <v>41169</v>
      </c>
      <c r="B100" s="31">
        <v>0</v>
      </c>
      <c r="C100" s="31">
        <v>0</v>
      </c>
      <c r="D100" s="31"/>
      <c r="E100" s="34"/>
      <c r="F100" s="34"/>
      <c r="G100" s="34"/>
      <c r="H100" s="31"/>
      <c r="I100" s="52" t="s">
        <v>266</v>
      </c>
      <c r="J100" s="51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spans="1:24" ht="13.5" thickBot="1">
      <c r="A101" s="47">
        <v>41180</v>
      </c>
      <c r="B101" s="36">
        <v>0</v>
      </c>
      <c r="C101" s="36">
        <v>0</v>
      </c>
      <c r="D101" s="36"/>
      <c r="E101" s="37"/>
      <c r="F101" s="37"/>
      <c r="G101" s="37"/>
      <c r="H101" s="36"/>
      <c r="I101" s="62" t="s">
        <v>292</v>
      </c>
      <c r="J101" s="51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spans="1:24">
      <c r="A102" s="11"/>
      <c r="B102" s="34">
        <f>COUNT(B74:C101)</f>
        <v>56</v>
      </c>
      <c r="C102" s="32"/>
      <c r="D102" s="32">
        <f>SUM(D74:D101)</f>
        <v>66</v>
      </c>
      <c r="E102" s="32">
        <f t="shared" ref="E102:G102" si="2">SUM(E74:E101)</f>
        <v>14</v>
      </c>
      <c r="F102" s="32">
        <f t="shared" si="2"/>
        <v>0</v>
      </c>
      <c r="G102" s="32">
        <f t="shared" si="2"/>
        <v>0</v>
      </c>
      <c r="H102" s="34"/>
      <c r="I102" s="32"/>
      <c r="J102" s="32"/>
      <c r="K102" s="32"/>
      <c r="L102" s="32"/>
      <c r="M102" s="32"/>
      <c r="N102" s="34"/>
      <c r="O102" s="34"/>
      <c r="P102" s="34"/>
      <c r="Q102" s="32"/>
      <c r="R102" s="32"/>
      <c r="S102" s="32"/>
      <c r="T102" s="32"/>
      <c r="U102" s="32"/>
      <c r="V102" s="32"/>
      <c r="W102" s="32"/>
      <c r="X102" s="32"/>
    </row>
    <row r="103" spans="1:24">
      <c r="A103" s="11"/>
      <c r="B103" s="32"/>
      <c r="C103" s="32"/>
      <c r="D103" s="32"/>
      <c r="E103" s="32"/>
      <c r="F103" s="32"/>
      <c r="G103" s="32"/>
      <c r="H103" s="34"/>
      <c r="I103" s="34"/>
      <c r="J103" s="34"/>
      <c r="K103" s="32"/>
      <c r="L103" s="32"/>
      <c r="M103" s="32"/>
      <c r="N103" s="34"/>
      <c r="O103" s="34"/>
      <c r="P103" s="32"/>
      <c r="Q103" s="32"/>
      <c r="R103" s="32"/>
      <c r="S103" s="32"/>
      <c r="T103" s="32"/>
      <c r="U103" s="32"/>
      <c r="V103" s="32"/>
      <c r="W103" s="32"/>
    </row>
    <row r="104" spans="1:24">
      <c r="A104" s="1" t="s">
        <v>46</v>
      </c>
      <c r="B104" s="160" t="s">
        <v>13</v>
      </c>
      <c r="C104" s="160" t="s">
        <v>16</v>
      </c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4"/>
      <c r="O104" s="34"/>
      <c r="P104" s="32"/>
      <c r="Q104" s="32"/>
      <c r="R104" s="32"/>
      <c r="S104" s="32"/>
      <c r="T104" s="32"/>
      <c r="U104" s="32"/>
      <c r="V104" s="32"/>
      <c r="W104" s="32"/>
    </row>
    <row r="105" spans="1:24">
      <c r="A105" s="160" t="s">
        <v>0</v>
      </c>
      <c r="B105" s="160" t="s">
        <v>14</v>
      </c>
      <c r="C105" s="160" t="s">
        <v>26</v>
      </c>
      <c r="D105" s="160" t="s">
        <v>27</v>
      </c>
      <c r="E105" s="160" t="s">
        <v>28</v>
      </c>
      <c r="F105" s="160" t="s">
        <v>29</v>
      </c>
      <c r="G105" s="160" t="s">
        <v>6</v>
      </c>
      <c r="H105" s="160" t="s">
        <v>7</v>
      </c>
      <c r="I105" s="160" t="s">
        <v>8</v>
      </c>
      <c r="J105" s="34"/>
      <c r="K105" s="34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4">
      <c r="A106" s="113">
        <v>41092</v>
      </c>
      <c r="B106" s="31">
        <v>0</v>
      </c>
      <c r="C106" s="31"/>
      <c r="D106" s="32"/>
      <c r="E106" s="32"/>
      <c r="F106" s="32"/>
      <c r="G106" s="31"/>
      <c r="H106" s="54" t="s">
        <v>90</v>
      </c>
      <c r="I106" s="51"/>
      <c r="J106" s="34"/>
      <c r="K106" s="34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4">
      <c r="A107" s="14">
        <v>41101</v>
      </c>
      <c r="B107" s="31">
        <v>0</v>
      </c>
      <c r="C107" s="31"/>
      <c r="D107" s="32"/>
      <c r="E107" s="32"/>
      <c r="F107" s="32"/>
      <c r="G107" s="31"/>
      <c r="H107" s="52" t="s">
        <v>103</v>
      </c>
      <c r="I107" s="51"/>
      <c r="J107" s="34"/>
      <c r="K107" s="34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spans="1:24">
      <c r="A108" s="11">
        <v>41109</v>
      </c>
      <c r="B108" s="31">
        <v>0</v>
      </c>
      <c r="C108" s="31"/>
      <c r="D108" s="32"/>
      <c r="E108" s="32"/>
      <c r="F108" s="32"/>
      <c r="G108" s="31"/>
      <c r="H108" s="54" t="s">
        <v>124</v>
      </c>
      <c r="I108" s="51"/>
      <c r="J108" s="34"/>
      <c r="K108" s="34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4">
      <c r="A109" s="11">
        <v>41117</v>
      </c>
      <c r="B109" s="31">
        <v>0</v>
      </c>
      <c r="C109" s="31"/>
      <c r="D109" s="32"/>
      <c r="E109" s="32"/>
      <c r="F109" s="32"/>
      <c r="G109" s="31"/>
      <c r="H109" s="54" t="s">
        <v>142</v>
      </c>
      <c r="I109" s="51"/>
      <c r="J109" s="34"/>
      <c r="K109" s="34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spans="1:24">
      <c r="A110" s="11">
        <v>41120</v>
      </c>
      <c r="B110" s="31">
        <v>0</v>
      </c>
      <c r="C110" s="31"/>
      <c r="D110" s="32"/>
      <c r="E110" s="32"/>
      <c r="F110" s="32"/>
      <c r="G110" s="31"/>
      <c r="H110" s="54" t="s">
        <v>157</v>
      </c>
      <c r="I110" s="51" t="s">
        <v>144</v>
      </c>
      <c r="J110" s="34"/>
      <c r="K110" s="34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4">
      <c r="A111" s="11">
        <v>41130</v>
      </c>
      <c r="B111" s="31">
        <v>3</v>
      </c>
      <c r="C111" s="31">
        <v>3</v>
      </c>
      <c r="D111" s="32"/>
      <c r="E111" s="32"/>
      <c r="F111" s="32"/>
      <c r="G111" s="31"/>
      <c r="H111" s="54" t="s">
        <v>198</v>
      </c>
      <c r="I111" s="51"/>
      <c r="J111" s="34"/>
      <c r="K111" s="34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4">
      <c r="A112" s="11">
        <v>41136</v>
      </c>
      <c r="B112" s="31">
        <v>0</v>
      </c>
      <c r="C112" s="31"/>
      <c r="D112" s="32"/>
      <c r="E112" s="32"/>
      <c r="F112" s="32"/>
      <c r="G112" s="31"/>
      <c r="H112" s="54" t="s">
        <v>179</v>
      </c>
      <c r="I112" s="51"/>
      <c r="J112" s="34"/>
      <c r="K112" s="34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:23">
      <c r="A113" s="11">
        <v>41145</v>
      </c>
      <c r="B113" s="31">
        <v>5</v>
      </c>
      <c r="C113" s="31">
        <v>5</v>
      </c>
      <c r="D113" s="32"/>
      <c r="E113" s="32"/>
      <c r="F113" s="32"/>
      <c r="G113" s="31"/>
      <c r="H113" s="54" t="s">
        <v>226</v>
      </c>
      <c r="I113" s="51"/>
      <c r="J113" s="34"/>
      <c r="K113" s="34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spans="1:23">
      <c r="A114" s="11">
        <v>41151</v>
      </c>
      <c r="B114" s="31">
        <v>1</v>
      </c>
      <c r="C114" s="31">
        <v>1</v>
      </c>
      <c r="D114" s="32"/>
      <c r="E114" s="32"/>
      <c r="F114" s="32"/>
      <c r="G114" s="31"/>
      <c r="H114" s="54" t="s">
        <v>232</v>
      </c>
      <c r="I114" s="51"/>
      <c r="J114" s="34"/>
      <c r="K114" s="34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A115" s="11">
        <v>41157</v>
      </c>
      <c r="B115" s="31">
        <v>5</v>
      </c>
      <c r="C115" s="31">
        <v>5</v>
      </c>
      <c r="D115" s="32"/>
      <c r="E115" s="32"/>
      <c r="F115" s="32"/>
      <c r="G115" s="31"/>
      <c r="H115" s="54" t="s">
        <v>240</v>
      </c>
      <c r="I115" s="51"/>
      <c r="J115" s="34"/>
      <c r="K115" s="34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 spans="1:23">
      <c r="A116" s="11">
        <v>41162</v>
      </c>
      <c r="B116" s="31">
        <v>0</v>
      </c>
      <c r="C116" s="31"/>
      <c r="D116" s="32"/>
      <c r="E116" s="32"/>
      <c r="F116" s="32"/>
      <c r="G116" s="31"/>
      <c r="H116" s="54" t="s">
        <v>250</v>
      </c>
      <c r="I116" s="51"/>
      <c r="J116" s="34"/>
      <c r="K116" s="34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spans="1:23">
      <c r="A117" s="11">
        <v>41173</v>
      </c>
      <c r="B117" s="31">
        <v>2</v>
      </c>
      <c r="C117" s="31"/>
      <c r="D117" s="32">
        <v>2</v>
      </c>
      <c r="E117" s="32"/>
      <c r="F117" s="32"/>
      <c r="G117" s="31"/>
      <c r="H117" s="54" t="s">
        <v>283</v>
      </c>
      <c r="I117" s="51"/>
      <c r="J117" s="34"/>
      <c r="K117" s="34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 ht="13.5" thickBot="1">
      <c r="A118" s="12">
        <v>41176</v>
      </c>
      <c r="B118" s="36">
        <v>0</v>
      </c>
      <c r="C118" s="36"/>
      <c r="D118" s="37"/>
      <c r="E118" s="37"/>
      <c r="F118" s="37"/>
      <c r="G118" s="36"/>
      <c r="H118" s="62" t="s">
        <v>277</v>
      </c>
      <c r="I118" s="55"/>
      <c r="J118" s="34"/>
      <c r="K118" s="34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spans="1:23">
      <c r="A119" s="14">
        <v>41092</v>
      </c>
      <c r="B119" s="31">
        <v>0</v>
      </c>
      <c r="C119" s="31"/>
      <c r="D119" s="32"/>
      <c r="E119" s="32"/>
      <c r="F119" s="32"/>
      <c r="G119" s="31"/>
      <c r="H119" s="54" t="s">
        <v>90</v>
      </c>
      <c r="I119" s="51"/>
      <c r="J119" s="34"/>
      <c r="K119" s="34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spans="1:23">
      <c r="A120" s="14">
        <v>41101</v>
      </c>
      <c r="B120" s="31">
        <v>1</v>
      </c>
      <c r="C120" s="31">
        <v>1</v>
      </c>
      <c r="D120" s="32"/>
      <c r="E120" s="32"/>
      <c r="F120" s="32"/>
      <c r="G120" s="31"/>
      <c r="H120" s="52" t="s">
        <v>103</v>
      </c>
      <c r="I120" s="51"/>
      <c r="J120" s="34"/>
      <c r="K120" s="34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A121" s="11">
        <v>41109</v>
      </c>
      <c r="B121" s="31">
        <v>7</v>
      </c>
      <c r="C121" s="31"/>
      <c r="D121" s="32">
        <v>7</v>
      </c>
      <c r="E121" s="32"/>
      <c r="F121" s="32"/>
      <c r="G121" s="31"/>
      <c r="H121" s="54" t="s">
        <v>124</v>
      </c>
      <c r="I121" s="51"/>
      <c r="J121" s="34"/>
      <c r="K121" s="34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spans="1:23">
      <c r="A122" s="11">
        <v>41117</v>
      </c>
      <c r="B122" s="31">
        <v>0</v>
      </c>
      <c r="C122" s="130"/>
      <c r="D122" s="130"/>
      <c r="E122" s="32"/>
      <c r="F122" s="32"/>
      <c r="G122" s="31"/>
      <c r="H122" s="54" t="s">
        <v>142</v>
      </c>
      <c r="I122" s="51"/>
      <c r="J122" s="34"/>
      <c r="K122" s="34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spans="1:23">
      <c r="A123" s="11">
        <v>41120</v>
      </c>
      <c r="B123" s="35">
        <v>0</v>
      </c>
      <c r="C123" s="34"/>
      <c r="D123" s="32"/>
      <c r="E123" s="32"/>
      <c r="F123" s="32"/>
      <c r="G123" s="31"/>
      <c r="H123" s="54" t="s">
        <v>157</v>
      </c>
      <c r="I123" s="51" t="s">
        <v>144</v>
      </c>
      <c r="J123" s="34"/>
      <c r="K123" s="34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spans="1:23">
      <c r="A124" s="11">
        <v>41130</v>
      </c>
      <c r="B124" s="35">
        <v>16</v>
      </c>
      <c r="C124" s="32">
        <v>16</v>
      </c>
      <c r="D124" s="32"/>
      <c r="E124" s="32"/>
      <c r="F124" s="32"/>
      <c r="G124" s="31"/>
      <c r="H124" s="54" t="s">
        <v>198</v>
      </c>
      <c r="I124" s="51"/>
      <c r="J124" s="34"/>
      <c r="K124" s="34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A125" s="11">
        <v>41136</v>
      </c>
      <c r="B125" s="35">
        <v>3</v>
      </c>
      <c r="C125" s="32"/>
      <c r="D125" s="32">
        <v>3</v>
      </c>
      <c r="E125" s="32"/>
      <c r="F125" s="32"/>
      <c r="G125" s="31"/>
      <c r="H125" s="54" t="s">
        <v>179</v>
      </c>
      <c r="I125" s="51"/>
      <c r="J125" s="34"/>
      <c r="K125" s="34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:23">
      <c r="A126" s="11">
        <v>41145</v>
      </c>
      <c r="B126" s="35">
        <v>22</v>
      </c>
      <c r="C126" s="32">
        <v>22</v>
      </c>
      <c r="D126" s="32"/>
      <c r="E126" s="32"/>
      <c r="F126" s="32">
        <v>1</v>
      </c>
      <c r="G126" s="31"/>
      <c r="H126" s="54" t="s">
        <v>226</v>
      </c>
      <c r="I126" s="51" t="s">
        <v>227</v>
      </c>
      <c r="J126" s="34"/>
      <c r="K126" s="34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:23">
      <c r="A127" s="11">
        <v>41151</v>
      </c>
      <c r="B127" s="35">
        <v>0</v>
      </c>
      <c r="C127" s="32"/>
      <c r="D127" s="32"/>
      <c r="E127" s="32"/>
      <c r="F127" s="32"/>
      <c r="G127" s="31"/>
      <c r="H127" s="54" t="s">
        <v>232</v>
      </c>
      <c r="I127" s="51"/>
      <c r="J127" s="34"/>
      <c r="K127" s="34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A128" s="11">
        <v>41157</v>
      </c>
      <c r="B128" s="35">
        <v>14</v>
      </c>
      <c r="C128" s="32">
        <v>14</v>
      </c>
      <c r="D128" s="32"/>
      <c r="E128" s="32"/>
      <c r="F128" s="32"/>
      <c r="G128" s="31"/>
      <c r="H128" s="54" t="s">
        <v>240</v>
      </c>
      <c r="I128" s="51"/>
      <c r="J128" s="34"/>
      <c r="K128" s="34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:23">
      <c r="A129" s="11">
        <v>41162</v>
      </c>
      <c r="B129" s="35">
        <v>0</v>
      </c>
      <c r="C129" s="32"/>
      <c r="D129" s="32"/>
      <c r="E129" s="32"/>
      <c r="F129" s="32"/>
      <c r="G129" s="31"/>
      <c r="H129" s="54" t="s">
        <v>250</v>
      </c>
      <c r="I129" s="51"/>
      <c r="J129" s="34"/>
      <c r="K129" s="34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:23">
      <c r="A130" s="11">
        <v>41173</v>
      </c>
      <c r="B130" s="35">
        <v>2</v>
      </c>
      <c r="C130" s="32">
        <v>1</v>
      </c>
      <c r="D130" s="32">
        <v>1</v>
      </c>
      <c r="E130" s="32"/>
      <c r="F130" s="32"/>
      <c r="G130" s="31"/>
      <c r="H130" s="54" t="s">
        <v>283</v>
      </c>
      <c r="I130" s="51"/>
      <c r="J130" s="32"/>
      <c r="K130" s="32"/>
      <c r="L130" s="32"/>
      <c r="M130" s="34"/>
      <c r="N130" s="34"/>
      <c r="O130" s="34"/>
      <c r="P130" s="32"/>
      <c r="Q130" s="32"/>
      <c r="R130" s="32"/>
      <c r="S130" s="32"/>
      <c r="T130" s="32"/>
      <c r="U130" s="32"/>
      <c r="V130" s="32"/>
      <c r="W130" s="32"/>
    </row>
    <row r="131" spans="1:23" ht="13.5" thickBot="1">
      <c r="A131" s="12">
        <v>41176</v>
      </c>
      <c r="B131" s="38">
        <v>2</v>
      </c>
      <c r="C131" s="37">
        <v>2</v>
      </c>
      <c r="D131" s="37"/>
      <c r="E131" s="37"/>
      <c r="F131" s="37"/>
      <c r="G131" s="36"/>
      <c r="H131" s="62" t="s">
        <v>277</v>
      </c>
      <c r="I131" s="55"/>
      <c r="J131" s="32"/>
      <c r="K131" s="32"/>
      <c r="L131" s="32"/>
      <c r="M131" s="34"/>
      <c r="N131" s="34"/>
      <c r="O131" s="34"/>
      <c r="P131" s="32"/>
      <c r="Q131" s="32"/>
      <c r="R131" s="32"/>
      <c r="S131" s="32"/>
      <c r="T131" s="32"/>
      <c r="U131" s="32"/>
      <c r="V131" s="32"/>
      <c r="W131" s="32"/>
    </row>
    <row r="132" spans="1:23">
      <c r="A132" s="14">
        <v>41092</v>
      </c>
      <c r="B132" s="31">
        <v>0</v>
      </c>
      <c r="C132" s="31"/>
      <c r="D132" s="32"/>
      <c r="E132" s="32"/>
      <c r="F132" s="32"/>
      <c r="G132" s="31"/>
      <c r="H132" s="54" t="s">
        <v>90</v>
      </c>
      <c r="I132" s="51"/>
      <c r="J132" s="32"/>
      <c r="K132" s="32"/>
      <c r="L132" s="32"/>
      <c r="M132" s="34"/>
      <c r="N132" s="34"/>
      <c r="O132" s="34"/>
      <c r="P132" s="32"/>
      <c r="Q132" s="32"/>
      <c r="R132" s="32"/>
      <c r="S132" s="32"/>
      <c r="T132" s="32"/>
      <c r="U132" s="32"/>
      <c r="V132" s="32"/>
      <c r="W132" s="32"/>
    </row>
    <row r="133" spans="1:23">
      <c r="A133" s="14">
        <v>41101</v>
      </c>
      <c r="B133" s="31">
        <v>1</v>
      </c>
      <c r="C133" s="31">
        <v>1</v>
      </c>
      <c r="D133" s="32"/>
      <c r="E133" s="32"/>
      <c r="F133" s="32"/>
      <c r="G133" s="31"/>
      <c r="H133" s="52" t="s">
        <v>103</v>
      </c>
      <c r="I133" s="51"/>
      <c r="J133" s="32"/>
      <c r="K133" s="32"/>
      <c r="L133" s="32"/>
      <c r="M133" s="34"/>
      <c r="N133" s="34"/>
      <c r="O133" s="34"/>
      <c r="P133" s="32"/>
      <c r="Q133" s="32"/>
      <c r="R133" s="32"/>
      <c r="S133" s="32"/>
      <c r="T133" s="32"/>
      <c r="U133" s="32"/>
      <c r="V133" s="32"/>
      <c r="W133" s="32"/>
    </row>
    <row r="134" spans="1:23">
      <c r="A134" s="11">
        <v>41109</v>
      </c>
      <c r="B134" s="31">
        <v>0</v>
      </c>
      <c r="C134" s="31"/>
      <c r="D134" s="32"/>
      <c r="E134" s="32"/>
      <c r="F134" s="32"/>
      <c r="G134" s="31"/>
      <c r="H134" s="54" t="s">
        <v>124</v>
      </c>
      <c r="I134" s="51"/>
      <c r="J134" s="32"/>
      <c r="K134" s="32"/>
      <c r="L134" s="32"/>
      <c r="M134" s="34"/>
      <c r="N134" s="34"/>
      <c r="O134" s="34"/>
      <c r="P134" s="32"/>
      <c r="Q134" s="32"/>
      <c r="R134" s="32"/>
      <c r="S134" s="32"/>
      <c r="T134" s="32"/>
      <c r="U134" s="32"/>
      <c r="V134" s="32"/>
      <c r="W134" s="32"/>
    </row>
    <row r="135" spans="1:23">
      <c r="A135" s="11">
        <v>41117</v>
      </c>
      <c r="B135" s="31">
        <v>0</v>
      </c>
      <c r="C135" s="31"/>
      <c r="D135" s="32"/>
      <c r="E135" s="32"/>
      <c r="F135" s="32"/>
      <c r="G135" s="31"/>
      <c r="H135" s="54" t="s">
        <v>142</v>
      </c>
      <c r="I135" s="51"/>
      <c r="J135" s="32"/>
      <c r="K135" s="32"/>
      <c r="L135" s="32"/>
      <c r="M135" s="34"/>
      <c r="N135" s="34"/>
      <c r="O135" s="34"/>
      <c r="P135" s="32"/>
      <c r="Q135" s="32"/>
      <c r="R135" s="32"/>
      <c r="S135" s="32"/>
      <c r="T135" s="32"/>
      <c r="U135" s="32"/>
      <c r="V135" s="32"/>
      <c r="W135" s="32"/>
    </row>
    <row r="136" spans="1:23">
      <c r="A136" s="11">
        <v>41120</v>
      </c>
      <c r="B136" s="31">
        <v>0</v>
      </c>
      <c r="C136" s="31"/>
      <c r="D136" s="32"/>
      <c r="E136" s="32"/>
      <c r="F136" s="32"/>
      <c r="G136" s="31"/>
      <c r="H136" s="54" t="s">
        <v>157</v>
      </c>
      <c r="I136" s="51" t="s">
        <v>144</v>
      </c>
      <c r="J136" s="32"/>
      <c r="K136" s="32"/>
      <c r="L136" s="32"/>
      <c r="M136" s="34"/>
      <c r="N136" s="34"/>
      <c r="O136" s="34"/>
      <c r="P136" s="32"/>
      <c r="Q136" s="32"/>
      <c r="R136" s="32"/>
      <c r="S136" s="32"/>
      <c r="T136" s="32"/>
      <c r="U136" s="32"/>
      <c r="V136" s="32"/>
      <c r="W136" s="32"/>
    </row>
    <row r="137" spans="1:23">
      <c r="A137" s="11">
        <v>41130</v>
      </c>
      <c r="B137" s="31">
        <v>0</v>
      </c>
      <c r="C137" s="31"/>
      <c r="D137" s="32"/>
      <c r="E137" s="32"/>
      <c r="F137" s="32"/>
      <c r="G137" s="31"/>
      <c r="H137" s="54" t="s">
        <v>198</v>
      </c>
      <c r="I137" s="51"/>
      <c r="J137" s="32"/>
      <c r="K137" s="32"/>
      <c r="L137" s="32"/>
      <c r="M137" s="34"/>
      <c r="N137" s="34"/>
      <c r="O137" s="34"/>
      <c r="P137" s="32"/>
      <c r="Q137" s="32"/>
      <c r="R137" s="32"/>
      <c r="S137" s="32"/>
      <c r="T137" s="32"/>
      <c r="U137" s="32"/>
      <c r="V137" s="32"/>
      <c r="W137" s="32"/>
    </row>
    <row r="138" spans="1:23">
      <c r="A138" s="11">
        <v>41136</v>
      </c>
      <c r="B138" s="31">
        <v>0</v>
      </c>
      <c r="C138" s="31"/>
      <c r="D138" s="32"/>
      <c r="E138" s="32"/>
      <c r="F138" s="32"/>
      <c r="G138" s="31"/>
      <c r="H138" s="54" t="s">
        <v>179</v>
      </c>
      <c r="I138" s="51"/>
      <c r="J138" s="32"/>
      <c r="K138" s="32"/>
      <c r="L138" s="32"/>
      <c r="M138" s="34"/>
      <c r="N138" s="34"/>
      <c r="O138" s="34"/>
      <c r="P138" s="32"/>
      <c r="Q138" s="32"/>
      <c r="R138" s="32"/>
      <c r="S138" s="32"/>
      <c r="T138" s="32"/>
      <c r="U138" s="32"/>
      <c r="V138" s="32"/>
      <c r="W138" s="32"/>
    </row>
    <row r="139" spans="1:23">
      <c r="A139" s="11">
        <v>41145</v>
      </c>
      <c r="B139" s="31">
        <v>7</v>
      </c>
      <c r="C139" s="31">
        <v>7</v>
      </c>
      <c r="D139" s="32"/>
      <c r="E139" s="32"/>
      <c r="F139" s="32"/>
      <c r="G139" s="31"/>
      <c r="H139" s="54" t="s">
        <v>226</v>
      </c>
      <c r="I139" s="51"/>
      <c r="J139" s="32"/>
      <c r="K139" s="32"/>
      <c r="L139" s="32"/>
      <c r="M139" s="34"/>
      <c r="N139" s="34"/>
      <c r="O139" s="34"/>
      <c r="P139" s="32"/>
      <c r="Q139" s="32"/>
      <c r="R139" s="32"/>
      <c r="S139" s="32"/>
      <c r="T139" s="32"/>
      <c r="U139" s="32"/>
      <c r="V139" s="32"/>
      <c r="W139" s="32"/>
    </row>
    <row r="140" spans="1:23">
      <c r="A140" s="11">
        <v>41151</v>
      </c>
      <c r="B140" s="31">
        <v>5</v>
      </c>
      <c r="C140" s="31">
        <v>2</v>
      </c>
      <c r="D140" s="32">
        <v>3</v>
      </c>
      <c r="E140" s="32"/>
      <c r="F140" s="32"/>
      <c r="G140" s="31"/>
      <c r="H140" s="54" t="s">
        <v>232</v>
      </c>
      <c r="I140" s="51"/>
      <c r="J140" s="32"/>
      <c r="K140" s="32"/>
      <c r="L140" s="32"/>
      <c r="M140" s="34"/>
      <c r="N140" s="34"/>
      <c r="O140" s="34"/>
      <c r="P140" s="32"/>
      <c r="Q140" s="32"/>
      <c r="R140" s="32"/>
      <c r="S140" s="32"/>
      <c r="T140" s="32"/>
      <c r="U140" s="32"/>
      <c r="V140" s="32"/>
      <c r="W140" s="32"/>
    </row>
    <row r="141" spans="1:23">
      <c r="A141" s="11">
        <v>41157</v>
      </c>
      <c r="B141" s="31">
        <v>47</v>
      </c>
      <c r="C141" s="31">
        <v>47</v>
      </c>
      <c r="D141" s="32"/>
      <c r="E141" s="32"/>
      <c r="F141" s="32"/>
      <c r="G141" s="51" t="s">
        <v>241</v>
      </c>
      <c r="H141" s="54" t="s">
        <v>240</v>
      </c>
      <c r="I141" s="51"/>
      <c r="J141" s="32"/>
      <c r="K141" s="32"/>
      <c r="L141" s="32"/>
      <c r="M141" s="34"/>
      <c r="N141" s="34"/>
      <c r="O141" s="34"/>
      <c r="P141" s="32"/>
      <c r="Q141" s="32"/>
      <c r="R141" s="32"/>
      <c r="S141" s="32"/>
      <c r="T141" s="32"/>
      <c r="U141" s="32"/>
      <c r="V141" s="32"/>
      <c r="W141" s="32"/>
    </row>
    <row r="142" spans="1:23">
      <c r="A142" s="11">
        <v>41162</v>
      </c>
      <c r="B142" s="31">
        <v>9</v>
      </c>
      <c r="C142" s="31">
        <v>5</v>
      </c>
      <c r="D142" s="32">
        <v>4</v>
      </c>
      <c r="E142" s="32"/>
      <c r="F142" s="32"/>
      <c r="G142" s="31"/>
      <c r="H142" s="54" t="s">
        <v>250</v>
      </c>
      <c r="I142" s="51"/>
      <c r="J142" s="32"/>
      <c r="K142" s="32"/>
      <c r="L142" s="32"/>
      <c r="M142" s="34"/>
      <c r="N142" s="34"/>
      <c r="O142" s="34"/>
      <c r="P142" s="32"/>
      <c r="Q142" s="32"/>
      <c r="R142" s="32"/>
      <c r="S142" s="32"/>
      <c r="T142" s="32"/>
      <c r="U142" s="32"/>
      <c r="V142" s="32"/>
      <c r="W142" s="32"/>
    </row>
    <row r="143" spans="1:23">
      <c r="A143" s="11">
        <v>41173</v>
      </c>
      <c r="B143" s="31">
        <v>0</v>
      </c>
      <c r="C143" s="31"/>
      <c r="D143" s="32"/>
      <c r="E143" s="32"/>
      <c r="F143" s="32"/>
      <c r="G143" s="31"/>
      <c r="H143" s="54" t="s">
        <v>283</v>
      </c>
      <c r="I143" s="51"/>
      <c r="J143" s="32"/>
      <c r="K143" s="32"/>
      <c r="L143" s="32"/>
      <c r="M143" s="34"/>
      <c r="N143" s="34"/>
      <c r="O143" s="34"/>
      <c r="P143" s="32"/>
      <c r="Q143" s="32"/>
      <c r="R143" s="32"/>
      <c r="S143" s="32"/>
      <c r="T143" s="32"/>
      <c r="U143" s="32"/>
      <c r="V143" s="32"/>
      <c r="W143" s="32"/>
    </row>
    <row r="144" spans="1:23" ht="13.5" thickBot="1">
      <c r="A144" s="12">
        <v>41176</v>
      </c>
      <c r="B144" s="36">
        <v>1</v>
      </c>
      <c r="C144" s="36"/>
      <c r="D144" s="37">
        <v>1</v>
      </c>
      <c r="E144" s="37"/>
      <c r="F144" s="37"/>
      <c r="G144" s="36"/>
      <c r="H144" s="62" t="s">
        <v>277</v>
      </c>
      <c r="I144" s="55"/>
      <c r="J144" s="32"/>
      <c r="K144" s="32"/>
      <c r="L144" s="32"/>
      <c r="M144" s="34"/>
      <c r="N144" s="34"/>
      <c r="O144" s="34"/>
      <c r="P144" s="32"/>
      <c r="Q144" s="32"/>
      <c r="R144" s="32"/>
      <c r="S144" s="32"/>
      <c r="T144" s="32"/>
      <c r="U144" s="32"/>
      <c r="V144" s="32"/>
      <c r="W144" s="32"/>
    </row>
    <row r="145" spans="1:24">
      <c r="A145" s="11"/>
      <c r="B145" s="34">
        <f>COUNT(B106:B144)</f>
        <v>39</v>
      </c>
      <c r="C145" s="32">
        <f>SUM(C106:C144)</f>
        <v>132</v>
      </c>
      <c r="D145" s="32">
        <f t="shared" ref="D145:F145" si="3">SUM(D106:D144)</f>
        <v>21</v>
      </c>
      <c r="E145" s="32">
        <f t="shared" si="3"/>
        <v>0</v>
      </c>
      <c r="F145" s="32">
        <f t="shared" si="3"/>
        <v>1</v>
      </c>
      <c r="G145" s="32"/>
      <c r="H145" s="34"/>
      <c r="I145" s="32"/>
      <c r="J145" s="32"/>
      <c r="K145" s="32"/>
      <c r="L145" s="32"/>
      <c r="M145" s="32"/>
      <c r="N145" s="34"/>
      <c r="O145" s="34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4">
      <c r="A147" s="1" t="s">
        <v>79</v>
      </c>
      <c r="B147" s="164" t="s">
        <v>13</v>
      </c>
      <c r="C147" s="164" t="s">
        <v>13</v>
      </c>
      <c r="D147" s="165" t="s">
        <v>13</v>
      </c>
      <c r="E147" s="164" t="s">
        <v>13</v>
      </c>
      <c r="F147" s="164" t="s">
        <v>16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4">
      <c r="A148" s="160" t="s">
        <v>0</v>
      </c>
      <c r="B148" s="161" t="s">
        <v>14</v>
      </c>
      <c r="C148" s="161" t="s">
        <v>15</v>
      </c>
      <c r="D148" s="161" t="s">
        <v>17</v>
      </c>
      <c r="E148" s="161" t="s">
        <v>84</v>
      </c>
      <c r="F148" s="161" t="s">
        <v>26</v>
      </c>
      <c r="G148" s="160" t="s">
        <v>27</v>
      </c>
      <c r="H148" s="160" t="s">
        <v>28</v>
      </c>
      <c r="I148" s="160" t="s">
        <v>29</v>
      </c>
      <c r="J148" s="160" t="s">
        <v>6</v>
      </c>
      <c r="K148" s="160" t="s">
        <v>7</v>
      </c>
      <c r="L148" s="160" t="s">
        <v>8</v>
      </c>
      <c r="M148" s="32"/>
      <c r="N148" s="32"/>
      <c r="O148" s="32"/>
      <c r="P148" s="32"/>
      <c r="Q148" s="32"/>
      <c r="R148" s="32"/>
      <c r="S148" s="32"/>
      <c r="T148" s="32"/>
    </row>
    <row r="149" spans="1:24">
      <c r="A149" s="113">
        <v>41092</v>
      </c>
      <c r="B149" s="31">
        <v>0</v>
      </c>
      <c r="C149" s="31">
        <v>0</v>
      </c>
      <c r="D149" s="31">
        <v>0</v>
      </c>
      <c r="E149" s="31">
        <v>0</v>
      </c>
      <c r="F149" s="31"/>
      <c r="G149" s="32"/>
      <c r="H149" s="32"/>
      <c r="I149" s="32"/>
      <c r="J149" s="31"/>
      <c r="K149" s="54" t="s">
        <v>90</v>
      </c>
      <c r="L149" s="51"/>
      <c r="M149" s="32"/>
      <c r="N149" s="32"/>
      <c r="O149" s="32"/>
      <c r="P149" s="32"/>
      <c r="Q149" s="32"/>
      <c r="R149" s="32"/>
      <c r="S149" s="32"/>
      <c r="T149" s="32"/>
    </row>
    <row r="150" spans="1:24">
      <c r="A150" s="14">
        <v>41101</v>
      </c>
      <c r="B150" s="31">
        <v>25</v>
      </c>
      <c r="C150" s="31">
        <v>5</v>
      </c>
      <c r="D150" s="31">
        <v>0</v>
      </c>
      <c r="E150" s="31">
        <v>0</v>
      </c>
      <c r="F150" s="31">
        <v>30</v>
      </c>
      <c r="G150" s="32"/>
      <c r="H150" s="32"/>
      <c r="I150" s="32"/>
      <c r="J150" s="31"/>
      <c r="K150" s="52" t="s">
        <v>104</v>
      </c>
      <c r="L150" s="48"/>
      <c r="M150" s="32"/>
      <c r="N150" s="32"/>
      <c r="O150" s="32"/>
      <c r="P150" s="32"/>
      <c r="Q150" s="32"/>
      <c r="R150" s="32"/>
      <c r="S150" s="32"/>
      <c r="T150" s="32"/>
    </row>
    <row r="151" spans="1:24">
      <c r="A151" s="11">
        <v>41109</v>
      </c>
      <c r="B151" s="31">
        <v>0</v>
      </c>
      <c r="C151" s="31">
        <v>0</v>
      </c>
      <c r="D151" s="31">
        <v>2</v>
      </c>
      <c r="E151" s="31">
        <v>0</v>
      </c>
      <c r="F151" s="31">
        <v>1</v>
      </c>
      <c r="G151" s="32">
        <v>1</v>
      </c>
      <c r="H151" s="32"/>
      <c r="I151" s="32"/>
      <c r="J151" s="31"/>
      <c r="K151" s="54" t="s">
        <v>124</v>
      </c>
      <c r="L151" s="51"/>
      <c r="M151" s="32"/>
      <c r="N151" s="32"/>
      <c r="O151" s="32"/>
      <c r="P151" s="32"/>
      <c r="Q151" s="32"/>
      <c r="R151" s="32"/>
      <c r="S151" s="32"/>
      <c r="T151" s="32"/>
    </row>
    <row r="152" spans="1:24">
      <c r="A152" s="11">
        <v>41117</v>
      </c>
      <c r="B152" s="31">
        <v>0</v>
      </c>
      <c r="C152" s="31">
        <v>0</v>
      </c>
      <c r="D152" s="31">
        <v>0</v>
      </c>
      <c r="E152" s="31">
        <v>0</v>
      </c>
      <c r="F152" s="31"/>
      <c r="G152" s="32"/>
      <c r="H152" s="32"/>
      <c r="I152" s="32"/>
      <c r="J152" s="31"/>
      <c r="K152" s="54" t="s">
        <v>142</v>
      </c>
      <c r="L152" s="51"/>
      <c r="M152" s="32"/>
      <c r="N152" s="32"/>
      <c r="O152" s="32"/>
      <c r="P152" s="32"/>
      <c r="Q152" s="32"/>
      <c r="R152" s="32"/>
      <c r="S152" s="32"/>
      <c r="T152" s="32"/>
    </row>
    <row r="153" spans="1:24" ht="12.75" customHeight="1">
      <c r="A153" s="11">
        <v>41124</v>
      </c>
      <c r="B153" s="31">
        <v>25</v>
      </c>
      <c r="C153" s="31">
        <v>4</v>
      </c>
      <c r="D153" s="31">
        <v>5</v>
      </c>
      <c r="E153" s="31">
        <v>0</v>
      </c>
      <c r="F153" s="31">
        <v>19</v>
      </c>
      <c r="G153" s="32">
        <v>15</v>
      </c>
      <c r="H153" s="32"/>
      <c r="I153" s="32"/>
      <c r="J153" s="31"/>
      <c r="K153" s="52" t="s">
        <v>169</v>
      </c>
      <c r="L153" s="51"/>
      <c r="M153" s="32"/>
      <c r="N153" s="32"/>
      <c r="O153" s="32"/>
      <c r="P153" s="32"/>
      <c r="Q153" s="32"/>
      <c r="R153" s="32"/>
      <c r="S153" s="32"/>
      <c r="T153" s="32"/>
    </row>
    <row r="154" spans="1:24" ht="12.75" customHeight="1">
      <c r="A154" s="11">
        <v>41124</v>
      </c>
      <c r="B154" s="31">
        <v>0</v>
      </c>
      <c r="C154" s="31">
        <v>0</v>
      </c>
      <c r="D154" s="31">
        <v>0</v>
      </c>
      <c r="E154" s="31">
        <v>0</v>
      </c>
      <c r="F154" s="31"/>
      <c r="G154" s="32"/>
      <c r="H154" s="32"/>
      <c r="I154" s="32"/>
      <c r="J154" s="31"/>
      <c r="K154" s="52" t="s">
        <v>169</v>
      </c>
      <c r="L154" s="51" t="s">
        <v>144</v>
      </c>
      <c r="M154" s="32"/>
      <c r="N154" s="32"/>
      <c r="O154" s="32"/>
      <c r="P154" s="32"/>
      <c r="Q154" s="32"/>
      <c r="R154" s="32"/>
      <c r="S154" s="32"/>
      <c r="T154" s="32"/>
    </row>
    <row r="155" spans="1:24" ht="12.75" customHeight="1">
      <c r="A155" s="11">
        <v>41130</v>
      </c>
      <c r="B155" s="31">
        <v>3</v>
      </c>
      <c r="C155" s="31">
        <v>2</v>
      </c>
      <c r="D155" s="31">
        <v>0</v>
      </c>
      <c r="E155" s="31">
        <v>0</v>
      </c>
      <c r="F155" s="31">
        <v>5</v>
      </c>
      <c r="G155" s="32"/>
      <c r="H155" s="32"/>
      <c r="I155" s="32"/>
      <c r="J155" s="31"/>
      <c r="K155" s="54" t="s">
        <v>198</v>
      </c>
      <c r="L155" s="51"/>
      <c r="M155" s="32"/>
      <c r="N155" s="32"/>
      <c r="O155" s="32"/>
      <c r="P155" s="32"/>
      <c r="Q155" s="32"/>
      <c r="R155" s="32"/>
      <c r="S155" s="32"/>
      <c r="T155" s="32"/>
    </row>
    <row r="156" spans="1:24" ht="12.75" customHeight="1">
      <c r="A156" s="11">
        <v>41136</v>
      </c>
      <c r="B156" s="31">
        <v>0</v>
      </c>
      <c r="C156" s="31">
        <v>0</v>
      </c>
      <c r="D156" s="31">
        <v>1</v>
      </c>
      <c r="E156" s="31">
        <v>0</v>
      </c>
      <c r="F156" s="31"/>
      <c r="G156" s="32">
        <v>1</v>
      </c>
      <c r="H156" s="32"/>
      <c r="I156" s="32"/>
      <c r="J156" s="31"/>
      <c r="K156" s="52" t="s">
        <v>179</v>
      </c>
      <c r="L156" s="51"/>
      <c r="M156" s="32"/>
      <c r="N156" s="32"/>
      <c r="O156" s="32"/>
      <c r="P156" s="32"/>
      <c r="Q156" s="32"/>
      <c r="R156" s="32"/>
      <c r="S156" s="32"/>
      <c r="T156" s="32"/>
    </row>
    <row r="157" spans="1:24" ht="12.75" customHeight="1">
      <c r="A157" s="11">
        <v>41145</v>
      </c>
      <c r="B157" s="31">
        <v>18</v>
      </c>
      <c r="C157" s="31">
        <v>4</v>
      </c>
      <c r="D157" s="31">
        <v>8</v>
      </c>
      <c r="E157" s="31">
        <v>0</v>
      </c>
      <c r="F157" s="31">
        <v>26</v>
      </c>
      <c r="G157" s="32">
        <v>4</v>
      </c>
      <c r="H157" s="32"/>
      <c r="I157" s="32"/>
      <c r="J157" s="31"/>
      <c r="K157" s="54" t="s">
        <v>226</v>
      </c>
      <c r="L157" s="51"/>
      <c r="M157" s="32"/>
      <c r="N157" s="32"/>
      <c r="O157" s="32"/>
      <c r="P157" s="32"/>
      <c r="Q157" s="32"/>
      <c r="R157" s="32"/>
      <c r="S157" s="32"/>
      <c r="T157" s="32"/>
    </row>
    <row r="158" spans="1:24" ht="12.75" customHeight="1">
      <c r="A158" s="11">
        <v>41151</v>
      </c>
      <c r="B158" s="31">
        <v>0</v>
      </c>
      <c r="C158" s="31">
        <v>1</v>
      </c>
      <c r="D158" s="31">
        <v>1</v>
      </c>
      <c r="E158" s="31">
        <v>0</v>
      </c>
      <c r="F158" s="31">
        <v>2</v>
      </c>
      <c r="G158" s="32"/>
      <c r="H158" s="32"/>
      <c r="I158" s="32"/>
      <c r="J158" s="31"/>
      <c r="K158" s="54" t="s">
        <v>232</v>
      </c>
      <c r="L158" s="51"/>
      <c r="M158" s="32"/>
      <c r="N158" s="32"/>
      <c r="O158" s="32"/>
      <c r="P158" s="32"/>
      <c r="Q158" s="32"/>
      <c r="R158" s="32"/>
      <c r="S158" s="32"/>
      <c r="T158" s="32"/>
    </row>
    <row r="159" spans="1:24" ht="12.75" customHeight="1">
      <c r="A159" s="11">
        <v>41157</v>
      </c>
      <c r="B159" s="31">
        <v>33</v>
      </c>
      <c r="C159" s="31">
        <v>6</v>
      </c>
      <c r="D159" s="31">
        <v>20</v>
      </c>
      <c r="E159" s="31">
        <v>0</v>
      </c>
      <c r="F159" s="31">
        <v>59</v>
      </c>
      <c r="G159" s="32"/>
      <c r="H159" s="32"/>
      <c r="I159" s="32"/>
      <c r="J159" s="51" t="s">
        <v>243</v>
      </c>
      <c r="K159" s="54" t="s">
        <v>240</v>
      </c>
      <c r="L159" s="51"/>
      <c r="M159" s="32"/>
      <c r="N159" s="32"/>
      <c r="O159" s="32"/>
      <c r="P159" s="32"/>
      <c r="Q159" s="32"/>
      <c r="R159" s="32"/>
      <c r="S159" s="32"/>
      <c r="T159" s="32"/>
    </row>
    <row r="160" spans="1:24" ht="12.75" customHeight="1">
      <c r="A160" s="11">
        <v>41162</v>
      </c>
      <c r="B160" s="31">
        <v>0</v>
      </c>
      <c r="C160" s="31">
        <v>0</v>
      </c>
      <c r="D160" s="31">
        <v>0</v>
      </c>
      <c r="E160" s="31">
        <v>0</v>
      </c>
      <c r="F160" s="31"/>
      <c r="G160" s="32"/>
      <c r="H160" s="32"/>
      <c r="I160" s="32"/>
      <c r="J160" s="31"/>
      <c r="K160" s="54" t="s">
        <v>250</v>
      </c>
      <c r="L160" s="51"/>
      <c r="M160" s="32"/>
      <c r="N160" s="32"/>
      <c r="O160" s="32"/>
      <c r="P160" s="32"/>
      <c r="Q160" s="32"/>
      <c r="R160" s="32"/>
      <c r="S160" s="32"/>
      <c r="T160" s="32"/>
    </row>
    <row r="161" spans="1:24" ht="12.75" customHeight="1">
      <c r="A161" s="11">
        <v>41173</v>
      </c>
      <c r="B161" s="31">
        <v>0</v>
      </c>
      <c r="C161" s="31">
        <v>0</v>
      </c>
      <c r="D161" s="31">
        <v>3</v>
      </c>
      <c r="E161" s="35">
        <v>0</v>
      </c>
      <c r="F161" s="31"/>
      <c r="G161" s="32">
        <v>3</v>
      </c>
      <c r="H161" s="32"/>
      <c r="I161" s="32"/>
      <c r="J161" s="31"/>
      <c r="K161" s="54" t="s">
        <v>283</v>
      </c>
      <c r="L161" s="51"/>
      <c r="M161" s="32"/>
      <c r="N161" s="32"/>
      <c r="O161" s="32"/>
      <c r="P161" s="32"/>
      <c r="Q161" s="32"/>
      <c r="R161" s="32"/>
      <c r="S161" s="32"/>
      <c r="T161" s="32"/>
    </row>
    <row r="162" spans="1:24" ht="12.75" customHeight="1" thickBot="1">
      <c r="A162" s="12">
        <v>41178</v>
      </c>
      <c r="B162" s="36">
        <v>0</v>
      </c>
      <c r="C162" s="36">
        <v>0</v>
      </c>
      <c r="D162" s="36">
        <v>3</v>
      </c>
      <c r="E162" s="38">
        <v>0</v>
      </c>
      <c r="F162" s="36"/>
      <c r="G162" s="37">
        <v>3</v>
      </c>
      <c r="H162" s="37"/>
      <c r="I162" s="37"/>
      <c r="J162" s="36"/>
      <c r="K162" s="62" t="s">
        <v>275</v>
      </c>
      <c r="L162" s="51"/>
      <c r="M162" s="32"/>
      <c r="N162" s="32"/>
      <c r="O162" s="32"/>
      <c r="P162" s="32"/>
      <c r="Q162" s="32"/>
      <c r="R162" s="32"/>
      <c r="S162" s="32"/>
      <c r="T162" s="32"/>
    </row>
    <row r="163" spans="1:24" ht="12.75" customHeight="1">
      <c r="A163" s="11"/>
      <c r="B163" s="32">
        <f>COUNT(B149:E162)</f>
        <v>56</v>
      </c>
      <c r="C163" s="32"/>
      <c r="D163" s="32"/>
      <c r="E163" s="32"/>
      <c r="F163" s="32">
        <f>SUM(F149:F162)</f>
        <v>142</v>
      </c>
      <c r="G163" s="32">
        <f t="shared" ref="G163:I163" si="4">SUM(G149:G162)</f>
        <v>27</v>
      </c>
      <c r="H163" s="32">
        <f t="shared" si="4"/>
        <v>0</v>
      </c>
      <c r="I163" s="32">
        <f t="shared" si="4"/>
        <v>0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2.75" customHeight="1">
      <c r="A164" s="1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P164" s="32"/>
      <c r="Q164" s="32"/>
      <c r="R164" s="32"/>
      <c r="S164" s="32"/>
      <c r="T164" s="32"/>
      <c r="U164" s="32"/>
      <c r="V164" s="32"/>
    </row>
    <row r="165" spans="1:24" ht="12.75" customHeight="1">
      <c r="A165" s="1" t="s">
        <v>12</v>
      </c>
      <c r="B165" s="164" t="s">
        <v>13</v>
      </c>
      <c r="C165" s="164" t="s">
        <v>13</v>
      </c>
      <c r="D165" s="164" t="s">
        <v>13</v>
      </c>
      <c r="E165" s="164" t="s">
        <v>13</v>
      </c>
      <c r="F165" s="164" t="s">
        <v>16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spans="1:24" ht="12.75" customHeight="1">
      <c r="A166" s="161" t="s">
        <v>0</v>
      </c>
      <c r="B166" s="161" t="s">
        <v>14</v>
      </c>
      <c r="C166" s="161" t="s">
        <v>14</v>
      </c>
      <c r="D166" s="161" t="s">
        <v>15</v>
      </c>
      <c r="E166" s="161" t="s">
        <v>17</v>
      </c>
      <c r="F166" s="161" t="s">
        <v>26</v>
      </c>
      <c r="G166" s="161" t="s">
        <v>27</v>
      </c>
      <c r="H166" s="161" t="s">
        <v>28</v>
      </c>
      <c r="I166" s="161" t="s">
        <v>29</v>
      </c>
      <c r="J166" s="161" t="s">
        <v>6</v>
      </c>
      <c r="K166" s="161" t="s">
        <v>7</v>
      </c>
      <c r="L166" s="161" t="s">
        <v>8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spans="1:24" ht="13.5" customHeight="1">
      <c r="A167" s="113">
        <v>41092</v>
      </c>
      <c r="B167" s="31">
        <v>0</v>
      </c>
      <c r="C167" s="31">
        <v>0</v>
      </c>
      <c r="D167" s="31">
        <v>0</v>
      </c>
      <c r="E167" s="31">
        <v>0</v>
      </c>
      <c r="F167" s="31"/>
      <c r="G167" s="32"/>
      <c r="H167" s="32"/>
      <c r="I167" s="32"/>
      <c r="J167" s="31"/>
      <c r="K167" s="54" t="s">
        <v>90</v>
      </c>
      <c r="L167" s="51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spans="1:24">
      <c r="A168" s="14">
        <v>41099</v>
      </c>
      <c r="B168" s="31">
        <v>0</v>
      </c>
      <c r="C168" s="31">
        <v>0</v>
      </c>
      <c r="D168" s="31">
        <v>0</v>
      </c>
      <c r="E168" s="31">
        <v>0</v>
      </c>
      <c r="F168" s="31"/>
      <c r="G168" s="32"/>
      <c r="H168" s="32"/>
      <c r="I168" s="32"/>
      <c r="J168" s="31"/>
      <c r="K168" s="52" t="s">
        <v>93</v>
      </c>
      <c r="L168" s="48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spans="1:24">
      <c r="A169" s="11">
        <v>41108</v>
      </c>
      <c r="B169" s="31">
        <v>0</v>
      </c>
      <c r="C169" s="31">
        <v>0</v>
      </c>
      <c r="D169" s="31">
        <v>0</v>
      </c>
      <c r="E169" s="31">
        <v>0</v>
      </c>
      <c r="F169" s="31"/>
      <c r="G169" s="32"/>
      <c r="H169" s="32"/>
      <c r="I169" s="32"/>
      <c r="J169" s="31"/>
      <c r="K169" s="54" t="s">
        <v>135</v>
      </c>
      <c r="L169" s="51"/>
      <c r="M169" s="32"/>
      <c r="N169" s="54"/>
      <c r="O169" s="32"/>
      <c r="P169" s="32"/>
      <c r="Q169" s="32"/>
      <c r="R169" s="32"/>
      <c r="S169" s="32"/>
      <c r="T169" s="32"/>
      <c r="U169" s="32"/>
      <c r="V169" s="32"/>
    </row>
    <row r="170" spans="1:24">
      <c r="A170" s="11">
        <v>41115</v>
      </c>
      <c r="B170" s="31">
        <v>0</v>
      </c>
      <c r="C170" s="31">
        <v>0</v>
      </c>
      <c r="D170" s="31">
        <v>0</v>
      </c>
      <c r="E170" s="31">
        <v>0</v>
      </c>
      <c r="F170" s="31"/>
      <c r="G170" s="32"/>
      <c r="H170" s="32"/>
      <c r="I170" s="32"/>
      <c r="J170" s="31"/>
      <c r="K170" s="52" t="s">
        <v>131</v>
      </c>
      <c r="L170" s="51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spans="1:24">
      <c r="A171" s="11">
        <v>41122</v>
      </c>
      <c r="B171" s="31">
        <v>0</v>
      </c>
      <c r="C171" s="31">
        <v>0</v>
      </c>
      <c r="D171" s="31">
        <v>0</v>
      </c>
      <c r="E171" s="31">
        <v>0</v>
      </c>
      <c r="F171" s="31"/>
      <c r="G171" s="32"/>
      <c r="H171" s="32"/>
      <c r="I171" s="32"/>
      <c r="J171" s="31"/>
      <c r="K171" s="52" t="s">
        <v>187</v>
      </c>
      <c r="L171" s="51" t="s">
        <v>144</v>
      </c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spans="1:24">
      <c r="A172" s="11">
        <v>41129</v>
      </c>
      <c r="B172" s="31">
        <v>0</v>
      </c>
      <c r="C172" s="31">
        <v>0</v>
      </c>
      <c r="D172" s="31">
        <v>0</v>
      </c>
      <c r="E172" s="31">
        <v>0</v>
      </c>
      <c r="F172" s="31"/>
      <c r="G172" s="32"/>
      <c r="H172" s="32"/>
      <c r="I172" s="32"/>
      <c r="J172" s="31"/>
      <c r="K172" s="52" t="s">
        <v>145</v>
      </c>
      <c r="L172" s="51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spans="1:24">
      <c r="A173" s="11">
        <v>41138</v>
      </c>
      <c r="B173" s="31">
        <v>0</v>
      </c>
      <c r="C173" s="31">
        <v>0</v>
      </c>
      <c r="D173" s="31">
        <v>0</v>
      </c>
      <c r="E173" s="31">
        <v>0</v>
      </c>
      <c r="F173" s="31"/>
      <c r="G173" s="32"/>
      <c r="H173" s="32"/>
      <c r="I173" s="32"/>
      <c r="J173" s="31"/>
      <c r="K173" s="52" t="s">
        <v>183</v>
      </c>
      <c r="L173" s="51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spans="1:24">
      <c r="A174" s="11">
        <v>41141</v>
      </c>
      <c r="B174" s="31">
        <v>2</v>
      </c>
      <c r="C174" s="31">
        <v>0</v>
      </c>
      <c r="D174" s="31">
        <v>24</v>
      </c>
      <c r="E174" s="31">
        <v>1</v>
      </c>
      <c r="F174" s="31">
        <v>15</v>
      </c>
      <c r="G174" s="32">
        <v>10</v>
      </c>
      <c r="H174" s="32"/>
      <c r="I174" s="32">
        <v>2</v>
      </c>
      <c r="J174" s="31"/>
      <c r="K174" s="52" t="s">
        <v>215</v>
      </c>
      <c r="L174" s="51" t="s">
        <v>216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spans="1:24">
      <c r="A175" s="11">
        <v>41152</v>
      </c>
      <c r="B175" s="31">
        <v>0</v>
      </c>
      <c r="C175" s="31">
        <v>0</v>
      </c>
      <c r="D175" s="31">
        <v>0</v>
      </c>
      <c r="E175" s="31">
        <v>0</v>
      </c>
      <c r="F175" s="31"/>
      <c r="G175" s="32"/>
      <c r="H175" s="32"/>
      <c r="I175" s="32"/>
      <c r="J175" s="31"/>
      <c r="K175" s="52" t="s">
        <v>225</v>
      </c>
      <c r="L175" s="51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spans="1:24">
      <c r="A176" s="11">
        <v>41159</v>
      </c>
      <c r="B176" s="31">
        <v>1</v>
      </c>
      <c r="C176" s="31">
        <v>0</v>
      </c>
      <c r="D176" s="31">
        <v>0</v>
      </c>
      <c r="E176" s="31">
        <v>0</v>
      </c>
      <c r="F176" s="31">
        <v>1</v>
      </c>
      <c r="G176" s="32"/>
      <c r="H176" s="32"/>
      <c r="I176" s="32"/>
      <c r="J176" s="31"/>
      <c r="K176" s="54" t="s">
        <v>252</v>
      </c>
      <c r="L176" s="51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spans="1:24">
      <c r="A177" s="11">
        <v>41166</v>
      </c>
      <c r="B177" s="31">
        <v>0</v>
      </c>
      <c r="C177" s="31">
        <v>0</v>
      </c>
      <c r="D177" s="31">
        <v>0</v>
      </c>
      <c r="E177" s="31">
        <v>0</v>
      </c>
      <c r="F177" s="31"/>
      <c r="G177" s="32"/>
      <c r="H177" s="32"/>
      <c r="I177" s="32"/>
      <c r="J177" s="31"/>
      <c r="K177" s="54" t="s">
        <v>268</v>
      </c>
      <c r="L177" s="51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spans="1:24">
      <c r="A178" s="11">
        <v>41169</v>
      </c>
      <c r="B178" s="31">
        <v>0</v>
      </c>
      <c r="C178" s="31">
        <v>0</v>
      </c>
      <c r="D178" s="31">
        <v>0</v>
      </c>
      <c r="E178" s="31">
        <v>0</v>
      </c>
      <c r="F178" s="31"/>
      <c r="G178" s="32"/>
      <c r="H178" s="32"/>
      <c r="I178" s="32"/>
      <c r="J178" s="31"/>
      <c r="K178" s="52" t="s">
        <v>266</v>
      </c>
      <c r="L178" s="51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spans="1:24" ht="13.5" thickBot="1">
      <c r="A179" s="12">
        <v>41177</v>
      </c>
      <c r="B179" s="36">
        <v>0</v>
      </c>
      <c r="C179" s="36">
        <v>0</v>
      </c>
      <c r="D179" s="36">
        <v>0</v>
      </c>
      <c r="E179" s="36">
        <v>0</v>
      </c>
      <c r="F179" s="36"/>
      <c r="G179" s="37"/>
      <c r="H179" s="37"/>
      <c r="I179" s="37"/>
      <c r="J179" s="36"/>
      <c r="K179" s="62" t="s">
        <v>274</v>
      </c>
      <c r="L179" s="55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spans="1:24">
      <c r="A180" s="11"/>
      <c r="B180" s="32">
        <f>COUNT(B167:E179)</f>
        <v>52</v>
      </c>
      <c r="C180" s="32"/>
      <c r="D180" s="32"/>
      <c r="E180" s="32"/>
      <c r="F180" s="32">
        <f>SUM(F167:F179)</f>
        <v>16</v>
      </c>
      <c r="G180" s="32">
        <f t="shared" ref="G180:I180" si="5">SUM(G167:G179)</f>
        <v>10</v>
      </c>
      <c r="H180" s="32">
        <f t="shared" si="5"/>
        <v>0</v>
      </c>
      <c r="I180" s="32">
        <f t="shared" si="5"/>
        <v>2</v>
      </c>
      <c r="J180" s="32"/>
      <c r="K180" s="32"/>
      <c r="L180" s="32"/>
      <c r="M180" s="54"/>
      <c r="N180" s="34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>
      <c r="A181" s="1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4">
      <c r="A182" s="1" t="s">
        <v>40</v>
      </c>
      <c r="B182" s="164" t="s">
        <v>13</v>
      </c>
      <c r="C182" s="164" t="s">
        <v>13</v>
      </c>
      <c r="D182" s="164" t="s">
        <v>13</v>
      </c>
      <c r="E182" s="164" t="s">
        <v>13</v>
      </c>
      <c r="F182" s="164" t="s">
        <v>16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4">
      <c r="A183" s="160" t="s">
        <v>0</v>
      </c>
      <c r="B183" s="161" t="s">
        <v>14</v>
      </c>
      <c r="C183" s="161" t="s">
        <v>14</v>
      </c>
      <c r="D183" s="161" t="s">
        <v>15</v>
      </c>
      <c r="E183" s="161" t="s">
        <v>14</v>
      </c>
      <c r="F183" s="161" t="s">
        <v>26</v>
      </c>
      <c r="G183" s="160" t="s">
        <v>27</v>
      </c>
      <c r="H183" s="160" t="s">
        <v>28</v>
      </c>
      <c r="I183" s="160" t="s">
        <v>29</v>
      </c>
      <c r="J183" s="160" t="s">
        <v>6</v>
      </c>
      <c r="K183" s="160" t="s">
        <v>7</v>
      </c>
      <c r="L183" s="160" t="s">
        <v>8</v>
      </c>
      <c r="M183" s="32"/>
      <c r="N183" s="32"/>
      <c r="O183" s="32"/>
      <c r="P183" s="32"/>
      <c r="Q183" s="32"/>
      <c r="R183" s="32"/>
      <c r="S183" s="32"/>
      <c r="T183" s="32"/>
    </row>
    <row r="184" spans="1:24">
      <c r="A184" s="113">
        <v>41092</v>
      </c>
      <c r="B184" s="31">
        <v>0</v>
      </c>
      <c r="C184" s="31">
        <v>0</v>
      </c>
      <c r="D184" s="31">
        <v>0</v>
      </c>
      <c r="E184" s="15">
        <v>0</v>
      </c>
      <c r="F184" s="31"/>
      <c r="G184" s="34"/>
      <c r="H184" s="34"/>
      <c r="I184" s="32"/>
      <c r="J184" s="31"/>
      <c r="K184" s="54" t="s">
        <v>90</v>
      </c>
      <c r="L184" s="51"/>
      <c r="M184" s="32"/>
      <c r="N184" s="32"/>
      <c r="O184" s="32"/>
      <c r="P184" s="32"/>
      <c r="Q184" s="32"/>
      <c r="R184" s="32"/>
      <c r="S184" s="32"/>
      <c r="T184" s="32"/>
    </row>
    <row r="185" spans="1:24">
      <c r="A185" s="14">
        <v>41101</v>
      </c>
      <c r="B185" s="31">
        <v>3</v>
      </c>
      <c r="C185" s="31">
        <v>0</v>
      </c>
      <c r="D185" s="31">
        <v>0</v>
      </c>
      <c r="E185" s="15">
        <v>0</v>
      </c>
      <c r="F185" s="31">
        <v>3</v>
      </c>
      <c r="G185" s="34"/>
      <c r="H185" s="34"/>
      <c r="I185" s="32"/>
      <c r="J185" s="31"/>
      <c r="K185" s="52" t="s">
        <v>103</v>
      </c>
      <c r="L185" s="51"/>
      <c r="M185" s="32"/>
      <c r="N185" s="32"/>
      <c r="O185" s="32"/>
      <c r="P185" s="32"/>
      <c r="Q185" s="32"/>
      <c r="R185" s="32"/>
      <c r="S185" s="32"/>
      <c r="T185" s="32"/>
    </row>
    <row r="186" spans="1:24">
      <c r="A186" s="11">
        <v>41109</v>
      </c>
      <c r="B186" s="31">
        <v>1</v>
      </c>
      <c r="C186" s="31">
        <v>1</v>
      </c>
      <c r="D186" s="31">
        <v>0</v>
      </c>
      <c r="E186" s="15">
        <v>1</v>
      </c>
      <c r="F186" s="31"/>
      <c r="G186" s="34">
        <v>3</v>
      </c>
      <c r="H186" s="34"/>
      <c r="I186" s="32"/>
      <c r="J186" s="31"/>
      <c r="K186" s="52" t="s">
        <v>124</v>
      </c>
      <c r="L186" s="51"/>
      <c r="M186" s="32"/>
      <c r="N186" s="32"/>
      <c r="O186" s="32"/>
      <c r="P186" s="32"/>
      <c r="Q186" s="32"/>
      <c r="R186" s="32"/>
      <c r="S186" s="32"/>
      <c r="T186" s="32"/>
    </row>
    <row r="187" spans="1:24">
      <c r="A187" s="11">
        <v>41117</v>
      </c>
      <c r="B187" s="31">
        <v>0</v>
      </c>
      <c r="C187" s="31">
        <v>0</v>
      </c>
      <c r="D187" s="31">
        <v>0</v>
      </c>
      <c r="E187" s="31">
        <v>0</v>
      </c>
      <c r="F187" s="31"/>
      <c r="G187" s="34"/>
      <c r="H187" s="34"/>
      <c r="I187" s="32"/>
      <c r="J187" s="31"/>
      <c r="K187" s="54" t="s">
        <v>142</v>
      </c>
      <c r="L187" s="51"/>
      <c r="M187" s="32"/>
      <c r="N187" s="32"/>
      <c r="O187" s="32"/>
      <c r="P187" s="32"/>
      <c r="Q187" s="32"/>
      <c r="R187" s="32"/>
      <c r="S187" s="32"/>
      <c r="T187" s="32"/>
    </row>
    <row r="188" spans="1:24">
      <c r="A188" s="11">
        <v>41124</v>
      </c>
      <c r="B188" s="31">
        <v>0</v>
      </c>
      <c r="C188" s="31">
        <v>0</v>
      </c>
      <c r="D188" s="31">
        <v>0</v>
      </c>
      <c r="E188" s="31">
        <v>0</v>
      </c>
      <c r="F188" s="31"/>
      <c r="G188" s="34"/>
      <c r="H188" s="34"/>
      <c r="I188" s="32"/>
      <c r="J188" s="31"/>
      <c r="K188" s="52" t="s">
        <v>169</v>
      </c>
      <c r="L188" s="51" t="s">
        <v>144</v>
      </c>
      <c r="M188" s="32"/>
      <c r="N188" s="32"/>
      <c r="O188" s="32"/>
      <c r="P188" s="32"/>
      <c r="Q188" s="32"/>
      <c r="R188" s="32"/>
      <c r="S188" s="32"/>
      <c r="T188" s="32"/>
    </row>
    <row r="189" spans="1:24">
      <c r="A189" s="11">
        <v>41124</v>
      </c>
      <c r="B189" s="31">
        <v>0</v>
      </c>
      <c r="C189" s="31">
        <v>0</v>
      </c>
      <c r="D189" s="31">
        <v>0</v>
      </c>
      <c r="E189" s="31">
        <v>0</v>
      </c>
      <c r="F189" s="31"/>
      <c r="G189" s="34"/>
      <c r="H189" s="34"/>
      <c r="I189" s="32"/>
      <c r="J189" s="31"/>
      <c r="K189" s="52" t="s">
        <v>169</v>
      </c>
      <c r="L189" s="51"/>
      <c r="M189" s="32"/>
      <c r="N189" s="32"/>
      <c r="O189" s="32"/>
      <c r="P189" s="32"/>
      <c r="Q189" s="32"/>
      <c r="R189" s="32"/>
      <c r="S189" s="32"/>
      <c r="T189" s="32"/>
    </row>
    <row r="190" spans="1:24">
      <c r="A190" s="11">
        <v>41130</v>
      </c>
      <c r="B190" s="31">
        <v>9</v>
      </c>
      <c r="C190" s="31">
        <v>1</v>
      </c>
      <c r="D190" s="31">
        <v>0</v>
      </c>
      <c r="E190" s="15">
        <v>0</v>
      </c>
      <c r="F190" s="31">
        <v>10</v>
      </c>
      <c r="G190" s="34"/>
      <c r="H190" s="34"/>
      <c r="I190" s="32"/>
      <c r="J190" s="31"/>
      <c r="K190" s="54" t="s">
        <v>198</v>
      </c>
      <c r="L190" s="51"/>
      <c r="M190" s="32"/>
      <c r="N190" s="32"/>
      <c r="O190" s="32"/>
      <c r="P190" s="32"/>
      <c r="Q190" s="32"/>
      <c r="R190" s="32"/>
      <c r="S190" s="32"/>
      <c r="T190" s="32"/>
    </row>
    <row r="191" spans="1:24">
      <c r="A191" s="11">
        <v>41136</v>
      </c>
      <c r="B191" s="31">
        <v>1</v>
      </c>
      <c r="C191" s="31">
        <v>0</v>
      </c>
      <c r="D191" s="31">
        <v>1</v>
      </c>
      <c r="E191" s="15">
        <v>0</v>
      </c>
      <c r="F191" s="31"/>
      <c r="G191" s="34">
        <v>2</v>
      </c>
      <c r="H191" s="34"/>
      <c r="I191" s="32"/>
      <c r="J191" s="31"/>
      <c r="K191" s="52" t="s">
        <v>179</v>
      </c>
      <c r="L191" s="51"/>
      <c r="M191" s="32"/>
      <c r="N191" s="32"/>
      <c r="O191" s="32"/>
      <c r="P191" s="32"/>
      <c r="Q191" s="32"/>
      <c r="R191" s="32"/>
      <c r="S191" s="32"/>
      <c r="T191" s="32"/>
    </row>
    <row r="192" spans="1:24">
      <c r="A192" s="11">
        <v>41145</v>
      </c>
      <c r="B192" s="31">
        <v>3</v>
      </c>
      <c r="C192" s="31">
        <v>3</v>
      </c>
      <c r="D192" s="31">
        <v>0</v>
      </c>
      <c r="E192" s="15">
        <v>1</v>
      </c>
      <c r="F192" s="31">
        <v>7</v>
      </c>
      <c r="G192" s="34"/>
      <c r="H192" s="34"/>
      <c r="I192" s="32"/>
      <c r="J192" s="31"/>
      <c r="K192" s="54" t="s">
        <v>226</v>
      </c>
      <c r="L192" s="51"/>
      <c r="M192" s="32"/>
      <c r="N192" s="32"/>
      <c r="O192" s="32"/>
      <c r="P192" s="32"/>
      <c r="Q192" s="32"/>
      <c r="R192" s="32"/>
      <c r="S192" s="32"/>
      <c r="T192" s="32"/>
    </row>
    <row r="193" spans="1:24">
      <c r="A193" s="11">
        <v>41151</v>
      </c>
      <c r="B193" s="31">
        <v>0</v>
      </c>
      <c r="C193" s="31">
        <v>0</v>
      </c>
      <c r="D193" s="31">
        <v>0</v>
      </c>
      <c r="E193" s="31">
        <v>0</v>
      </c>
      <c r="F193" s="31"/>
      <c r="G193" s="34"/>
      <c r="H193" s="34"/>
      <c r="I193" s="32"/>
      <c r="J193" s="31"/>
      <c r="K193" s="54" t="s">
        <v>232</v>
      </c>
      <c r="L193" s="51"/>
      <c r="M193" s="32"/>
      <c r="N193" s="32"/>
      <c r="O193" s="32"/>
      <c r="P193" s="32"/>
      <c r="Q193" s="32"/>
      <c r="R193" s="32"/>
      <c r="S193" s="32"/>
      <c r="T193" s="32"/>
    </row>
    <row r="194" spans="1:24">
      <c r="A194" s="11">
        <v>41157</v>
      </c>
      <c r="B194" s="31">
        <v>1</v>
      </c>
      <c r="C194" s="31">
        <v>4</v>
      </c>
      <c r="D194" s="31">
        <v>0</v>
      </c>
      <c r="E194" s="31">
        <v>0</v>
      </c>
      <c r="F194" s="31">
        <v>4</v>
      </c>
      <c r="G194" s="34">
        <v>1</v>
      </c>
      <c r="H194" s="34"/>
      <c r="I194" s="32"/>
      <c r="J194" s="31"/>
      <c r="K194" s="54" t="s">
        <v>240</v>
      </c>
      <c r="L194" s="51"/>
      <c r="M194" s="32"/>
      <c r="N194" s="32"/>
      <c r="O194" s="32"/>
      <c r="P194" s="32"/>
      <c r="Q194" s="32"/>
      <c r="R194" s="32"/>
      <c r="S194" s="32"/>
      <c r="T194" s="32"/>
    </row>
    <row r="195" spans="1:24">
      <c r="A195" s="11">
        <v>41162</v>
      </c>
      <c r="B195" s="31">
        <v>0</v>
      </c>
      <c r="C195" s="31">
        <v>0</v>
      </c>
      <c r="D195" s="31">
        <v>0</v>
      </c>
      <c r="E195" s="31">
        <v>0</v>
      </c>
      <c r="F195" s="31"/>
      <c r="G195" s="34"/>
      <c r="H195" s="34"/>
      <c r="I195" s="32"/>
      <c r="J195" s="31"/>
      <c r="K195" s="54" t="s">
        <v>250</v>
      </c>
      <c r="L195" s="51"/>
      <c r="M195" s="32"/>
      <c r="N195" s="32"/>
      <c r="O195" s="32"/>
      <c r="P195" s="32"/>
      <c r="Q195" s="32"/>
      <c r="R195" s="32"/>
      <c r="S195" s="32"/>
      <c r="T195" s="32"/>
    </row>
    <row r="196" spans="1:24">
      <c r="A196" s="11">
        <v>41173</v>
      </c>
      <c r="B196" s="31">
        <v>0</v>
      </c>
      <c r="C196" s="31">
        <v>0</v>
      </c>
      <c r="D196" s="31">
        <v>2</v>
      </c>
      <c r="E196" s="15">
        <v>1</v>
      </c>
      <c r="F196" s="31">
        <v>1</v>
      </c>
      <c r="G196" s="34">
        <v>2</v>
      </c>
      <c r="H196" s="34"/>
      <c r="I196" s="32"/>
      <c r="J196" s="31"/>
      <c r="K196" s="54" t="s">
        <v>283</v>
      </c>
      <c r="L196" s="51"/>
      <c r="M196" s="32"/>
      <c r="N196" s="32"/>
      <c r="O196" s="32"/>
      <c r="P196" s="32"/>
      <c r="Q196" s="32"/>
      <c r="R196" s="32"/>
      <c r="S196" s="32"/>
      <c r="T196" s="32"/>
    </row>
    <row r="197" spans="1:24" ht="13.5" thickBot="1">
      <c r="A197" s="12">
        <v>41178</v>
      </c>
      <c r="B197" s="36">
        <v>0</v>
      </c>
      <c r="C197" s="36">
        <v>0</v>
      </c>
      <c r="D197" s="36">
        <v>2</v>
      </c>
      <c r="E197" s="18">
        <v>1</v>
      </c>
      <c r="F197" s="36">
        <v>2</v>
      </c>
      <c r="G197" s="37">
        <v>1</v>
      </c>
      <c r="H197" s="37"/>
      <c r="I197" s="37"/>
      <c r="J197" s="36"/>
      <c r="K197" s="52" t="s">
        <v>275</v>
      </c>
      <c r="L197" s="55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>
      <c r="A198" s="14"/>
      <c r="B198" s="32">
        <f>COUNT(B184:E197)</f>
        <v>56</v>
      </c>
      <c r="C198" s="32"/>
      <c r="D198" s="32"/>
      <c r="E198" s="32"/>
      <c r="F198" s="32">
        <f>SUM(F184:F197)</f>
        <v>27</v>
      </c>
      <c r="G198" s="32">
        <f>SUM(G184:G197)</f>
        <v>9</v>
      </c>
      <c r="H198" s="32">
        <f t="shared" ref="H198:I198" si="6">SUM(H184:H197)</f>
        <v>0</v>
      </c>
      <c r="I198" s="32">
        <f t="shared" si="6"/>
        <v>0</v>
      </c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>
      <c r="A199" s="11"/>
      <c r="B199" s="32"/>
      <c r="C199" s="32"/>
      <c r="D199" s="32"/>
      <c r="E199" s="32"/>
      <c r="F199" s="32"/>
      <c r="G199" s="34"/>
      <c r="H199" s="34"/>
      <c r="I199" s="34"/>
      <c r="J199" s="34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5.75">
      <c r="A200" s="29" t="s">
        <v>41</v>
      </c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</row>
    <row r="201" spans="1:24">
      <c r="A201" s="1" t="s">
        <v>80</v>
      </c>
      <c r="B201" s="165" t="s">
        <v>13</v>
      </c>
      <c r="C201" s="164" t="s">
        <v>13</v>
      </c>
      <c r="D201" s="164" t="s">
        <v>13</v>
      </c>
      <c r="E201" s="165" t="s">
        <v>13</v>
      </c>
      <c r="F201" s="164" t="s">
        <v>13</v>
      </c>
      <c r="G201" s="164" t="s">
        <v>16</v>
      </c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</row>
    <row r="202" spans="1:24">
      <c r="A202" s="160" t="s">
        <v>0</v>
      </c>
      <c r="B202" s="161" t="s">
        <v>14</v>
      </c>
      <c r="C202" s="161" t="s">
        <v>14</v>
      </c>
      <c r="D202" s="161" t="s">
        <v>15</v>
      </c>
      <c r="E202" s="161" t="s">
        <v>17</v>
      </c>
      <c r="F202" s="161" t="s">
        <v>84</v>
      </c>
      <c r="G202" s="161" t="s">
        <v>26</v>
      </c>
      <c r="H202" s="161" t="s">
        <v>27</v>
      </c>
      <c r="I202" s="163" t="s">
        <v>28</v>
      </c>
      <c r="J202" s="162" t="s">
        <v>29</v>
      </c>
      <c r="K202" s="163" t="s">
        <v>6</v>
      </c>
      <c r="L202" s="162" t="s">
        <v>7</v>
      </c>
      <c r="M202" s="163" t="s">
        <v>8</v>
      </c>
      <c r="N202" s="32"/>
      <c r="O202" s="32"/>
      <c r="P202" s="32"/>
      <c r="Q202" s="32"/>
      <c r="R202" s="32"/>
      <c r="S202" s="32"/>
    </row>
    <row r="203" spans="1:24">
      <c r="A203" s="11">
        <v>41092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2"/>
      <c r="H203" s="32"/>
      <c r="I203" s="32"/>
      <c r="J203" s="32"/>
      <c r="K203" s="31"/>
      <c r="L203" s="115" t="s">
        <v>90</v>
      </c>
      <c r="M203" s="51"/>
      <c r="N203" s="32"/>
      <c r="O203" s="32"/>
      <c r="P203" s="32"/>
      <c r="Q203" s="32"/>
      <c r="R203" s="32"/>
      <c r="S203" s="32"/>
    </row>
    <row r="204" spans="1:24">
      <c r="A204" s="11">
        <v>41096</v>
      </c>
      <c r="B204" s="31">
        <v>0</v>
      </c>
      <c r="C204" s="35">
        <v>0</v>
      </c>
      <c r="D204" s="32">
        <v>0</v>
      </c>
      <c r="E204" s="31">
        <v>0</v>
      </c>
      <c r="F204" s="35">
        <v>0</v>
      </c>
      <c r="G204" s="32"/>
      <c r="H204" s="32"/>
      <c r="I204" s="32"/>
      <c r="J204" s="32"/>
      <c r="K204" s="31"/>
      <c r="L204" s="78" t="s">
        <v>88</v>
      </c>
      <c r="M204" s="51"/>
      <c r="N204" s="32"/>
      <c r="O204" s="32"/>
      <c r="P204" s="32"/>
      <c r="Q204" s="32"/>
      <c r="R204" s="32"/>
      <c r="S204" s="32"/>
    </row>
    <row r="205" spans="1:24">
      <c r="A205" s="11">
        <v>41100</v>
      </c>
      <c r="B205" s="31">
        <v>43</v>
      </c>
      <c r="C205" s="35">
        <v>2</v>
      </c>
      <c r="D205" s="32">
        <v>0</v>
      </c>
      <c r="E205" s="31">
        <v>1</v>
      </c>
      <c r="F205" s="35">
        <v>0</v>
      </c>
      <c r="G205" s="32">
        <v>3</v>
      </c>
      <c r="H205" s="32"/>
      <c r="I205" s="32"/>
      <c r="J205" s="32"/>
      <c r="K205" s="31" t="s">
        <v>118</v>
      </c>
      <c r="L205" s="78" t="s">
        <v>116</v>
      </c>
      <c r="M205" s="51" t="s">
        <v>117</v>
      </c>
      <c r="N205" s="32"/>
      <c r="O205" s="32"/>
      <c r="P205" s="32"/>
      <c r="Q205" s="32"/>
      <c r="R205" s="32"/>
      <c r="S205" s="32"/>
    </row>
    <row r="206" spans="1:24">
      <c r="A206" s="11">
        <v>41101</v>
      </c>
      <c r="B206" s="25">
        <v>0</v>
      </c>
      <c r="C206" s="93">
        <v>0</v>
      </c>
      <c r="D206" s="42">
        <v>0</v>
      </c>
      <c r="E206" s="25">
        <v>0</v>
      </c>
      <c r="F206" s="35">
        <v>0</v>
      </c>
      <c r="G206" s="32"/>
      <c r="H206" s="32"/>
      <c r="I206" s="32"/>
      <c r="J206" s="32"/>
      <c r="K206" s="31"/>
      <c r="L206" s="78" t="s">
        <v>104</v>
      </c>
      <c r="M206" s="51"/>
      <c r="N206" s="32"/>
      <c r="O206" s="32"/>
      <c r="P206" s="32"/>
      <c r="Q206" s="32"/>
      <c r="R206" s="32"/>
      <c r="S206" s="32"/>
    </row>
    <row r="207" spans="1:24" ht="15">
      <c r="A207" s="11">
        <v>41102</v>
      </c>
      <c r="B207" s="31">
        <v>0</v>
      </c>
      <c r="C207" s="35">
        <v>0</v>
      </c>
      <c r="D207" s="32">
        <v>0</v>
      </c>
      <c r="E207" s="31">
        <v>0</v>
      </c>
      <c r="F207" s="35">
        <v>0</v>
      </c>
      <c r="G207" s="32"/>
      <c r="H207" s="32"/>
      <c r="I207" s="32"/>
      <c r="J207" s="32"/>
      <c r="K207" s="31"/>
      <c r="L207" s="184" t="s">
        <v>299</v>
      </c>
      <c r="M207" s="57" t="s">
        <v>297</v>
      </c>
      <c r="N207" s="32"/>
      <c r="O207" s="32"/>
      <c r="P207" s="32"/>
      <c r="Q207" s="32"/>
      <c r="R207" s="32"/>
      <c r="S207" s="32"/>
    </row>
    <row r="208" spans="1:24" ht="15">
      <c r="A208" s="11">
        <v>41102</v>
      </c>
      <c r="B208" s="31">
        <v>0</v>
      </c>
      <c r="C208" s="35">
        <v>0</v>
      </c>
      <c r="D208" s="32">
        <v>0</v>
      </c>
      <c r="E208" s="31">
        <v>0</v>
      </c>
      <c r="F208" s="35">
        <v>0</v>
      </c>
      <c r="G208" s="32"/>
      <c r="H208" s="32"/>
      <c r="I208" s="32"/>
      <c r="J208" s="32"/>
      <c r="K208" s="31"/>
      <c r="L208" s="184" t="s">
        <v>299</v>
      </c>
      <c r="M208" s="57" t="s">
        <v>298</v>
      </c>
      <c r="N208" s="32"/>
      <c r="O208" s="32"/>
      <c r="P208" s="32"/>
      <c r="Q208" s="32"/>
      <c r="R208" s="32"/>
      <c r="S208" s="32"/>
    </row>
    <row r="209" spans="1:19">
      <c r="A209" s="11">
        <v>41107</v>
      </c>
      <c r="B209" s="31">
        <v>0</v>
      </c>
      <c r="C209" s="35">
        <v>0</v>
      </c>
      <c r="D209" s="32">
        <v>0</v>
      </c>
      <c r="E209" s="31">
        <v>0</v>
      </c>
      <c r="F209" s="35">
        <v>0</v>
      </c>
      <c r="G209" s="32"/>
      <c r="H209" s="32"/>
      <c r="I209" s="32"/>
      <c r="J209" s="32"/>
      <c r="K209" s="31"/>
      <c r="L209" s="52" t="s">
        <v>110</v>
      </c>
      <c r="M209" s="51"/>
      <c r="N209" s="32"/>
      <c r="O209" s="32"/>
      <c r="P209" s="32"/>
      <c r="Q209" s="32"/>
      <c r="R209" s="32"/>
      <c r="S209" s="32"/>
    </row>
    <row r="210" spans="1:19">
      <c r="A210" s="11">
        <v>41110</v>
      </c>
      <c r="B210" s="31">
        <v>0</v>
      </c>
      <c r="C210" s="35">
        <v>0</v>
      </c>
      <c r="D210" s="32">
        <v>0</v>
      </c>
      <c r="E210" s="31">
        <v>0</v>
      </c>
      <c r="F210" s="35">
        <v>0</v>
      </c>
      <c r="G210" s="32"/>
      <c r="H210" s="32"/>
      <c r="I210" s="32"/>
      <c r="J210" s="32"/>
      <c r="K210" s="31"/>
      <c r="L210" s="52" t="s">
        <v>127</v>
      </c>
      <c r="M210" s="51"/>
      <c r="N210" s="32"/>
      <c r="O210" s="32"/>
      <c r="P210" s="32"/>
      <c r="Q210" s="32"/>
      <c r="R210" s="32"/>
      <c r="S210" s="32"/>
    </row>
    <row r="211" spans="1:19">
      <c r="A211" s="11">
        <v>41114</v>
      </c>
      <c r="B211" s="31">
        <v>0</v>
      </c>
      <c r="C211" s="35">
        <v>0</v>
      </c>
      <c r="D211" s="32">
        <v>0</v>
      </c>
      <c r="E211" s="31">
        <v>0</v>
      </c>
      <c r="F211" s="35">
        <v>0</v>
      </c>
      <c r="G211" s="32"/>
      <c r="H211" s="32"/>
      <c r="I211" s="32"/>
      <c r="J211" s="32"/>
      <c r="K211" s="31"/>
      <c r="L211" s="52" t="s">
        <v>129</v>
      </c>
      <c r="M211" s="51"/>
      <c r="N211" s="32"/>
      <c r="O211" s="32"/>
      <c r="P211" s="32"/>
      <c r="Q211" s="32"/>
      <c r="R211" s="32"/>
      <c r="S211" s="32"/>
    </row>
    <row r="212" spans="1:19">
      <c r="A212" s="11">
        <v>41116</v>
      </c>
      <c r="B212" s="31">
        <v>0</v>
      </c>
      <c r="C212" s="35">
        <v>0</v>
      </c>
      <c r="D212" s="32">
        <v>0</v>
      </c>
      <c r="E212" s="31">
        <v>0</v>
      </c>
      <c r="F212" s="35">
        <v>0</v>
      </c>
      <c r="G212" s="32"/>
      <c r="H212" s="32"/>
      <c r="I212" s="32"/>
      <c r="J212" s="32"/>
      <c r="K212" s="31"/>
      <c r="L212" s="52" t="s">
        <v>139</v>
      </c>
      <c r="M212" s="51"/>
      <c r="N212" s="32"/>
      <c r="O212" s="32"/>
      <c r="P212" s="32"/>
      <c r="Q212" s="32"/>
      <c r="R212" s="32"/>
      <c r="S212" s="32"/>
    </row>
    <row r="213" spans="1:19">
      <c r="A213" s="11">
        <v>41121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2"/>
      <c r="H213" s="32"/>
      <c r="I213" s="32"/>
      <c r="J213" s="32"/>
      <c r="K213" s="31"/>
      <c r="L213" s="52" t="s">
        <v>150</v>
      </c>
      <c r="M213" s="51"/>
      <c r="N213" s="32"/>
      <c r="O213" s="32"/>
      <c r="P213" s="32">
        <f>6*5</f>
        <v>30</v>
      </c>
      <c r="Q213" s="32"/>
      <c r="R213" s="32"/>
      <c r="S213" s="32"/>
    </row>
    <row r="214" spans="1:19">
      <c r="A214" s="11">
        <v>41122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2"/>
      <c r="H214" s="32"/>
      <c r="I214" s="32"/>
      <c r="J214" s="32"/>
      <c r="K214" s="31"/>
      <c r="L214" s="52" t="s">
        <v>187</v>
      </c>
      <c r="M214" s="51" t="s">
        <v>144</v>
      </c>
      <c r="N214" s="32"/>
      <c r="O214" s="32"/>
      <c r="P214" s="32">
        <f>37+18+P213</f>
        <v>85</v>
      </c>
      <c r="Q214" s="32"/>
      <c r="R214" s="32"/>
      <c r="S214" s="32"/>
    </row>
    <row r="215" spans="1:19">
      <c r="A215" s="11">
        <v>41127</v>
      </c>
      <c r="B215" s="31">
        <v>1</v>
      </c>
      <c r="C215" s="35">
        <v>0</v>
      </c>
      <c r="D215" s="35">
        <v>0</v>
      </c>
      <c r="E215" s="35">
        <v>0</v>
      </c>
      <c r="F215" s="35">
        <v>0</v>
      </c>
      <c r="G215" s="32"/>
      <c r="H215" s="32">
        <v>1</v>
      </c>
      <c r="I215" s="32"/>
      <c r="J215" s="32"/>
      <c r="K215" s="31"/>
      <c r="L215" s="52" t="s">
        <v>156</v>
      </c>
      <c r="M215" s="51"/>
      <c r="N215" s="32"/>
      <c r="O215" s="32"/>
      <c r="P215" s="32"/>
      <c r="Q215" s="32"/>
      <c r="R215" s="32"/>
      <c r="S215" s="32"/>
    </row>
    <row r="216" spans="1:19">
      <c r="A216" s="11">
        <v>41129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130"/>
      <c r="H216" s="130"/>
      <c r="I216" s="32"/>
      <c r="J216" s="32"/>
      <c r="K216" s="31"/>
      <c r="L216" s="52" t="s">
        <v>145</v>
      </c>
      <c r="M216" s="51"/>
      <c r="N216" s="32"/>
      <c r="O216" s="32"/>
      <c r="P216" s="32"/>
      <c r="Q216" s="32"/>
      <c r="R216" s="32"/>
      <c r="S216" s="32"/>
    </row>
    <row r="217" spans="1:19">
      <c r="A217" s="11">
        <v>41134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2"/>
      <c r="H217" s="32"/>
      <c r="I217" s="32"/>
      <c r="J217" s="32"/>
      <c r="K217" s="31"/>
      <c r="L217" s="60" t="s">
        <v>186</v>
      </c>
      <c r="M217" s="51"/>
      <c r="N217" s="32"/>
      <c r="O217" s="32"/>
      <c r="P217" s="32"/>
      <c r="Q217" s="32"/>
      <c r="R217" s="32"/>
      <c r="S217" s="32"/>
    </row>
    <row r="218" spans="1:19">
      <c r="A218" s="11">
        <v>41138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2"/>
      <c r="H218" s="32"/>
      <c r="I218" s="32"/>
      <c r="J218" s="32"/>
      <c r="K218" s="31"/>
      <c r="L218" s="52" t="s">
        <v>183</v>
      </c>
      <c r="M218" s="51"/>
      <c r="N218" s="32"/>
      <c r="O218" s="32"/>
      <c r="P218" s="32"/>
      <c r="Q218" s="32"/>
      <c r="R218" s="32"/>
      <c r="S218" s="32"/>
    </row>
    <row r="219" spans="1:19">
      <c r="A219" s="11">
        <v>41141</v>
      </c>
      <c r="B219" s="31">
        <v>2</v>
      </c>
      <c r="C219" s="31">
        <v>1</v>
      </c>
      <c r="D219" s="31">
        <v>1</v>
      </c>
      <c r="E219" s="31">
        <v>2</v>
      </c>
      <c r="F219" s="31">
        <v>0</v>
      </c>
      <c r="G219" s="32">
        <v>6</v>
      </c>
      <c r="H219" s="32"/>
      <c r="I219" s="32"/>
      <c r="J219" s="32"/>
      <c r="K219" s="31"/>
      <c r="L219" s="52" t="s">
        <v>215</v>
      </c>
      <c r="M219" s="51"/>
      <c r="N219" s="32"/>
      <c r="O219" s="32"/>
      <c r="P219" s="32"/>
      <c r="Q219" s="32"/>
      <c r="R219" s="32"/>
      <c r="S219" s="32"/>
    </row>
    <row r="220" spans="1:19">
      <c r="A220" s="11">
        <v>41143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32"/>
      <c r="H220" s="32"/>
      <c r="I220" s="32"/>
      <c r="J220" s="32"/>
      <c r="K220" s="31"/>
      <c r="L220" s="52" t="s">
        <v>188</v>
      </c>
      <c r="M220" s="51"/>
      <c r="N220" s="32"/>
      <c r="O220" s="32"/>
      <c r="P220" s="32"/>
      <c r="Q220" s="32"/>
      <c r="R220" s="32"/>
      <c r="S220" s="32"/>
    </row>
    <row r="221" spans="1:19">
      <c r="A221" s="11">
        <v>41152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  <c r="G221" s="32"/>
      <c r="H221" s="32"/>
      <c r="I221" s="32"/>
      <c r="J221" s="32"/>
      <c r="K221" s="31"/>
      <c r="L221" s="52" t="s">
        <v>225</v>
      </c>
      <c r="M221" s="51"/>
      <c r="N221" s="32"/>
      <c r="O221" s="32"/>
      <c r="P221" s="32"/>
      <c r="Q221" s="32"/>
      <c r="R221" s="32"/>
      <c r="S221" s="32"/>
    </row>
    <row r="222" spans="1:19">
      <c r="A222" s="11">
        <v>41156</v>
      </c>
      <c r="B222" s="31">
        <v>0</v>
      </c>
      <c r="C222" s="31">
        <v>0</v>
      </c>
      <c r="D222" s="31">
        <v>0</v>
      </c>
      <c r="E222" s="31">
        <v>2</v>
      </c>
      <c r="F222" s="35">
        <v>0</v>
      </c>
      <c r="G222" s="32">
        <v>1</v>
      </c>
      <c r="H222" s="32"/>
      <c r="I222" s="32">
        <v>1</v>
      </c>
      <c r="J222" s="32"/>
      <c r="K222" s="31"/>
      <c r="L222" s="52" t="s">
        <v>219</v>
      </c>
      <c r="M222" s="51"/>
      <c r="N222" s="32"/>
      <c r="O222" s="32"/>
      <c r="P222" s="32"/>
      <c r="Q222" s="32"/>
      <c r="R222" s="32"/>
      <c r="S222" s="32"/>
    </row>
    <row r="223" spans="1:19">
      <c r="A223" s="11">
        <v>41159</v>
      </c>
      <c r="B223" s="31">
        <v>1</v>
      </c>
      <c r="C223" s="31">
        <v>0</v>
      </c>
      <c r="D223" s="31">
        <v>0</v>
      </c>
      <c r="E223" s="31">
        <v>0</v>
      </c>
      <c r="F223" s="31">
        <v>0</v>
      </c>
      <c r="G223" s="32">
        <v>1</v>
      </c>
      <c r="H223" s="32"/>
      <c r="I223" s="32"/>
      <c r="J223" s="32"/>
      <c r="K223" s="31"/>
      <c r="L223" s="54" t="s">
        <v>252</v>
      </c>
      <c r="M223" s="51"/>
      <c r="N223" s="32"/>
      <c r="O223" s="32"/>
      <c r="P223" s="32"/>
      <c r="Q223" s="32"/>
      <c r="R223" s="32"/>
      <c r="S223" s="32"/>
    </row>
    <row r="224" spans="1:19">
      <c r="A224" s="11">
        <v>41164</v>
      </c>
      <c r="B224" s="31">
        <v>1</v>
      </c>
      <c r="C224" s="31">
        <v>0</v>
      </c>
      <c r="D224" s="31">
        <v>0</v>
      </c>
      <c r="E224" s="31">
        <v>0</v>
      </c>
      <c r="F224" s="35">
        <v>0</v>
      </c>
      <c r="G224" s="32">
        <v>1</v>
      </c>
      <c r="H224" s="32"/>
      <c r="I224" s="32"/>
      <c r="J224" s="32"/>
      <c r="K224" s="31"/>
      <c r="L224" s="54" t="s">
        <v>257</v>
      </c>
      <c r="M224" s="51"/>
      <c r="N224" s="32"/>
      <c r="O224" s="32"/>
      <c r="P224" s="32"/>
      <c r="Q224" s="32"/>
      <c r="R224" s="32"/>
      <c r="S224" s="32"/>
    </row>
    <row r="225" spans="1:24">
      <c r="A225" s="11">
        <v>41166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2"/>
      <c r="H225" s="32"/>
      <c r="I225" s="32"/>
      <c r="J225" s="32"/>
      <c r="K225" s="31"/>
      <c r="L225" s="54" t="s">
        <v>268</v>
      </c>
      <c r="M225" s="51"/>
      <c r="N225" s="32"/>
      <c r="O225" s="32"/>
      <c r="P225" s="32"/>
      <c r="Q225" s="32"/>
      <c r="R225" s="32"/>
      <c r="S225" s="32"/>
    </row>
    <row r="226" spans="1:24">
      <c r="A226" s="11">
        <v>41169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2"/>
      <c r="H226" s="32"/>
      <c r="I226" s="32"/>
      <c r="J226" s="32"/>
      <c r="K226" s="31"/>
      <c r="L226" s="54" t="s">
        <v>266</v>
      </c>
      <c r="M226" s="51"/>
      <c r="N226" s="32"/>
      <c r="O226" s="32"/>
      <c r="P226" s="32"/>
      <c r="Q226" s="32"/>
      <c r="R226" s="32"/>
      <c r="S226" s="32"/>
    </row>
    <row r="227" spans="1:24">
      <c r="A227" s="11">
        <v>41170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2"/>
      <c r="H227" s="32"/>
      <c r="I227" s="32"/>
      <c r="J227" s="32"/>
      <c r="K227" s="31"/>
      <c r="L227" s="54" t="s">
        <v>301</v>
      </c>
      <c r="M227" s="51"/>
      <c r="N227" s="32"/>
      <c r="O227" s="32"/>
      <c r="P227" s="32"/>
      <c r="Q227" s="32"/>
      <c r="R227" s="32"/>
      <c r="S227" s="32"/>
    </row>
    <row r="228" spans="1:24">
      <c r="A228" s="11">
        <v>41176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2"/>
      <c r="H228" s="32"/>
      <c r="I228" s="32"/>
      <c r="J228" s="32"/>
      <c r="K228" s="31"/>
      <c r="L228" s="52" t="s">
        <v>277</v>
      </c>
      <c r="M228" s="51"/>
      <c r="N228" s="32"/>
      <c r="O228" s="32"/>
      <c r="P228" s="32"/>
      <c r="Q228" s="32"/>
      <c r="R228" s="32"/>
      <c r="S228" s="32"/>
    </row>
    <row r="229" spans="1:24" ht="13.5" thickBot="1">
      <c r="A229" s="12">
        <v>41177</v>
      </c>
      <c r="B229" s="36">
        <v>0</v>
      </c>
      <c r="C229" s="36">
        <v>0</v>
      </c>
      <c r="D229" s="36">
        <v>0</v>
      </c>
      <c r="E229" s="36">
        <v>0</v>
      </c>
      <c r="F229" s="36">
        <v>0</v>
      </c>
      <c r="G229" s="37"/>
      <c r="H229" s="37"/>
      <c r="I229" s="37"/>
      <c r="J229" s="37"/>
      <c r="K229" s="36"/>
      <c r="L229" s="53" t="s">
        <v>274</v>
      </c>
      <c r="M229" s="55"/>
      <c r="N229" s="32"/>
      <c r="O229" s="32"/>
      <c r="P229" s="32"/>
      <c r="Q229" s="32"/>
      <c r="R229" s="32"/>
      <c r="S229" s="32"/>
    </row>
    <row r="230" spans="1:24">
      <c r="B230" s="32">
        <f>COUNT(B203:F229)</f>
        <v>135</v>
      </c>
      <c r="C230" s="32"/>
      <c r="D230" s="32"/>
      <c r="E230" s="32"/>
      <c r="F230" s="32"/>
      <c r="G230" s="32">
        <f>SUM(G203:G229)</f>
        <v>12</v>
      </c>
      <c r="H230" s="32">
        <f t="shared" ref="H230:J230" si="7">SUM(H203:H229)</f>
        <v>1</v>
      </c>
      <c r="I230" s="32">
        <f t="shared" si="7"/>
        <v>1</v>
      </c>
      <c r="J230" s="32">
        <f t="shared" si="7"/>
        <v>0</v>
      </c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O231" s="32"/>
      <c r="P231" s="32"/>
      <c r="Q231" s="32"/>
      <c r="R231" s="32"/>
      <c r="S231" s="32"/>
    </row>
    <row r="232" spans="1:24">
      <c r="A232" s="1" t="s">
        <v>81</v>
      </c>
      <c r="B232" s="167" t="s">
        <v>13</v>
      </c>
      <c r="C232" s="164" t="s">
        <v>13</v>
      </c>
      <c r="D232" s="164" t="s">
        <v>13</v>
      </c>
      <c r="E232" s="167" t="s">
        <v>13</v>
      </c>
      <c r="F232" s="164" t="s">
        <v>13</v>
      </c>
      <c r="G232" s="164" t="s">
        <v>16</v>
      </c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</row>
    <row r="233" spans="1:24">
      <c r="A233" s="161" t="s">
        <v>0</v>
      </c>
      <c r="B233" s="161" t="s">
        <v>14</v>
      </c>
      <c r="C233" s="161" t="s">
        <v>14</v>
      </c>
      <c r="D233" s="161" t="s">
        <v>15</v>
      </c>
      <c r="E233" s="161" t="s">
        <v>17</v>
      </c>
      <c r="F233" s="161" t="s">
        <v>84</v>
      </c>
      <c r="G233" s="161" t="s">
        <v>26</v>
      </c>
      <c r="H233" s="161" t="s">
        <v>27</v>
      </c>
      <c r="I233" s="161" t="s">
        <v>28</v>
      </c>
      <c r="J233" s="161" t="s">
        <v>29</v>
      </c>
      <c r="K233" s="161" t="s">
        <v>6</v>
      </c>
      <c r="L233" s="161" t="s">
        <v>7</v>
      </c>
      <c r="M233" s="161" t="s">
        <v>8</v>
      </c>
      <c r="N233" s="32"/>
      <c r="O233" s="32"/>
      <c r="P233" s="32"/>
      <c r="Q233" s="32"/>
      <c r="R233" s="32"/>
      <c r="S233" s="32"/>
    </row>
    <row r="234" spans="1:24">
      <c r="A234" s="11">
        <v>41092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/>
      <c r="H234" s="32"/>
      <c r="I234" s="32"/>
      <c r="J234" s="32"/>
      <c r="K234" s="31"/>
      <c r="L234" s="52" t="s">
        <v>90</v>
      </c>
      <c r="M234" s="51"/>
      <c r="N234" s="32"/>
      <c r="O234" s="32"/>
      <c r="P234" s="32"/>
      <c r="Q234" s="32"/>
      <c r="R234" s="32"/>
      <c r="S234" s="32"/>
    </row>
    <row r="235" spans="1:24">
      <c r="A235" s="11">
        <v>41095</v>
      </c>
      <c r="B235" s="31">
        <v>0</v>
      </c>
      <c r="C235" s="35">
        <v>0</v>
      </c>
      <c r="D235" s="34">
        <v>0</v>
      </c>
      <c r="E235" s="31">
        <v>0</v>
      </c>
      <c r="F235" s="31">
        <v>0</v>
      </c>
      <c r="G235" s="31"/>
      <c r="H235" s="32"/>
      <c r="I235" s="32"/>
      <c r="J235" s="32"/>
      <c r="K235" s="31"/>
      <c r="L235" s="52" t="s">
        <v>86</v>
      </c>
      <c r="M235" s="51"/>
      <c r="N235" s="32"/>
      <c r="O235" s="32"/>
      <c r="P235" s="32"/>
      <c r="Q235" s="32"/>
      <c r="R235" s="32"/>
      <c r="S235" s="32"/>
    </row>
    <row r="236" spans="1:24">
      <c r="A236" s="11">
        <v>41099</v>
      </c>
      <c r="B236" s="31">
        <v>0</v>
      </c>
      <c r="C236" s="35">
        <v>0</v>
      </c>
      <c r="D236" s="34">
        <v>0</v>
      </c>
      <c r="E236" s="31">
        <v>0</v>
      </c>
      <c r="F236" s="31">
        <v>0</v>
      </c>
      <c r="G236" s="31"/>
      <c r="H236" s="32"/>
      <c r="I236" s="32"/>
      <c r="J236" s="32"/>
      <c r="K236" s="31"/>
      <c r="L236" s="52" t="s">
        <v>93</v>
      </c>
      <c r="M236" s="51"/>
      <c r="N236" s="32"/>
      <c r="O236" s="32"/>
      <c r="P236" s="32"/>
      <c r="Q236" s="32"/>
      <c r="R236" s="32"/>
      <c r="S236" s="32"/>
    </row>
    <row r="237" spans="1:24">
      <c r="A237" s="11">
        <v>41102</v>
      </c>
      <c r="B237" s="31">
        <v>0</v>
      </c>
      <c r="C237" s="35">
        <v>0</v>
      </c>
      <c r="D237" s="34">
        <v>0</v>
      </c>
      <c r="E237" s="31">
        <v>0</v>
      </c>
      <c r="F237" s="31">
        <v>0</v>
      </c>
      <c r="G237" s="31"/>
      <c r="H237" s="32"/>
      <c r="I237" s="32"/>
      <c r="J237" s="32"/>
      <c r="K237" s="31"/>
      <c r="L237" s="52" t="s">
        <v>101</v>
      </c>
      <c r="M237" s="51"/>
      <c r="N237" s="32"/>
      <c r="O237" s="32"/>
      <c r="P237" s="32"/>
      <c r="Q237" s="32"/>
      <c r="R237" s="32"/>
      <c r="S237" s="32"/>
    </row>
    <row r="238" spans="1:24">
      <c r="A238" s="11">
        <v>41108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/>
      <c r="H238" s="32"/>
      <c r="I238" s="32"/>
      <c r="J238" s="32"/>
      <c r="K238" s="31"/>
      <c r="L238" s="52" t="s">
        <v>135</v>
      </c>
      <c r="M238" s="51"/>
      <c r="N238" s="32"/>
      <c r="O238" s="32"/>
      <c r="P238" s="32"/>
      <c r="Q238" s="32"/>
      <c r="R238" s="32"/>
      <c r="S238" s="32"/>
    </row>
    <row r="239" spans="1:24">
      <c r="A239" s="11">
        <v>41110</v>
      </c>
      <c r="B239" s="31">
        <v>0</v>
      </c>
      <c r="C239" s="35">
        <v>0</v>
      </c>
      <c r="D239" s="34">
        <v>0</v>
      </c>
      <c r="E239" s="31">
        <v>0</v>
      </c>
      <c r="F239" s="31">
        <v>0</v>
      </c>
      <c r="G239" s="31"/>
      <c r="H239" s="32"/>
      <c r="I239" s="32"/>
      <c r="J239" s="32"/>
      <c r="K239" s="31"/>
      <c r="L239" s="52" t="s">
        <v>127</v>
      </c>
      <c r="M239" s="51"/>
      <c r="N239" s="32"/>
      <c r="O239" s="32"/>
      <c r="P239" s="32"/>
      <c r="Q239" s="32"/>
      <c r="R239" s="32"/>
      <c r="S239" s="32"/>
    </row>
    <row r="240" spans="1:24">
      <c r="A240" s="11">
        <v>41115</v>
      </c>
      <c r="B240" s="31">
        <v>0</v>
      </c>
      <c r="C240" s="35">
        <v>0</v>
      </c>
      <c r="D240" s="34">
        <v>0</v>
      </c>
      <c r="E240" s="31">
        <v>0</v>
      </c>
      <c r="F240" s="31">
        <v>0</v>
      </c>
      <c r="G240" s="31"/>
      <c r="H240" s="32"/>
      <c r="I240" s="32"/>
      <c r="J240" s="32"/>
      <c r="K240" s="31"/>
      <c r="L240" s="52" t="s">
        <v>131</v>
      </c>
      <c r="M240" s="51"/>
      <c r="N240" s="32"/>
      <c r="O240" s="32"/>
      <c r="P240" s="32"/>
      <c r="Q240" s="32"/>
      <c r="R240" s="32"/>
      <c r="S240" s="32"/>
    </row>
    <row r="241" spans="1:19">
      <c r="A241" s="11">
        <v>41116</v>
      </c>
      <c r="B241" s="31">
        <v>0</v>
      </c>
      <c r="C241" s="35">
        <v>0</v>
      </c>
      <c r="D241" s="34">
        <v>2</v>
      </c>
      <c r="E241" s="31">
        <v>0</v>
      </c>
      <c r="F241" s="31">
        <v>0</v>
      </c>
      <c r="G241" s="31">
        <v>1</v>
      </c>
      <c r="H241" s="32">
        <v>1</v>
      </c>
      <c r="I241" s="32"/>
      <c r="J241" s="32"/>
      <c r="K241" s="31"/>
      <c r="L241" s="52" t="s">
        <v>139</v>
      </c>
      <c r="M241" s="51"/>
      <c r="N241" s="32"/>
      <c r="O241" s="32"/>
      <c r="P241" s="32"/>
      <c r="Q241" s="32"/>
      <c r="R241" s="32"/>
      <c r="S241" s="32"/>
    </row>
    <row r="242" spans="1:19">
      <c r="A242" s="11">
        <v>41120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/>
      <c r="H242" s="32"/>
      <c r="I242" s="32"/>
      <c r="J242" s="32"/>
      <c r="K242" s="31"/>
      <c r="L242" s="54" t="s">
        <v>157</v>
      </c>
      <c r="M242" s="51" t="s">
        <v>144</v>
      </c>
      <c r="N242" s="32"/>
      <c r="O242" s="32"/>
      <c r="P242" s="32"/>
      <c r="Q242" s="32"/>
      <c r="R242" s="32"/>
      <c r="S242" s="32"/>
    </row>
    <row r="243" spans="1:19">
      <c r="A243" s="11">
        <v>41121</v>
      </c>
      <c r="B243" s="31">
        <v>0</v>
      </c>
      <c r="C243" s="31">
        <v>0</v>
      </c>
      <c r="D243" s="31">
        <v>0</v>
      </c>
      <c r="E243" s="31">
        <v>1</v>
      </c>
      <c r="F243" s="31">
        <v>0</v>
      </c>
      <c r="G243" s="31"/>
      <c r="H243" s="32"/>
      <c r="I243" s="32"/>
      <c r="J243" s="32">
        <v>1</v>
      </c>
      <c r="K243" s="31"/>
      <c r="L243" s="52" t="s">
        <v>150</v>
      </c>
      <c r="M243" s="51" t="s">
        <v>152</v>
      </c>
      <c r="N243" s="32"/>
      <c r="O243" s="32"/>
      <c r="P243" s="32"/>
      <c r="Q243" s="32"/>
      <c r="R243" s="32"/>
      <c r="S243" s="32"/>
    </row>
    <row r="244" spans="1:19">
      <c r="A244" s="11">
        <v>41127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/>
      <c r="H244" s="32"/>
      <c r="I244" s="32"/>
      <c r="J244" s="32"/>
      <c r="K244" s="31"/>
      <c r="L244" s="52" t="s">
        <v>156</v>
      </c>
      <c r="M244" s="51"/>
      <c r="N244" s="32"/>
      <c r="O244" s="32"/>
      <c r="P244" s="32"/>
      <c r="Q244" s="32"/>
      <c r="R244" s="32"/>
      <c r="S244" s="32"/>
    </row>
    <row r="245" spans="1:19">
      <c r="A245" s="11">
        <v>41128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/>
      <c r="H245" s="32"/>
      <c r="I245" s="32"/>
      <c r="J245" s="32"/>
      <c r="K245" s="31"/>
      <c r="L245" s="52" t="s">
        <v>148</v>
      </c>
      <c r="M245" s="51"/>
      <c r="N245" s="32"/>
      <c r="O245" s="32"/>
      <c r="P245" s="32"/>
      <c r="Q245" s="32"/>
      <c r="R245" s="32"/>
      <c r="S245" s="32"/>
    </row>
    <row r="246" spans="1:19">
      <c r="A246" s="11">
        <v>41134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  <c r="G246" s="31"/>
      <c r="H246" s="32"/>
      <c r="I246" s="32"/>
      <c r="J246" s="32"/>
      <c r="K246" s="31"/>
      <c r="L246" s="60" t="s">
        <v>186</v>
      </c>
      <c r="M246" s="51"/>
      <c r="N246" s="32"/>
      <c r="O246" s="32"/>
      <c r="P246" s="32"/>
      <c r="Q246" s="32"/>
      <c r="R246" s="32"/>
      <c r="S246" s="32"/>
    </row>
    <row r="247" spans="1:19">
      <c r="A247" s="11">
        <v>41135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/>
      <c r="H247" s="32"/>
      <c r="I247" s="32"/>
      <c r="J247" s="32"/>
      <c r="K247" s="31"/>
      <c r="L247" s="52" t="s">
        <v>230</v>
      </c>
      <c r="M247" s="51"/>
      <c r="N247" s="32"/>
      <c r="O247" s="32"/>
      <c r="P247" s="32"/>
      <c r="Q247" s="32"/>
      <c r="R247" s="32"/>
      <c r="S247" s="32"/>
    </row>
    <row r="248" spans="1:19">
      <c r="A248" s="11">
        <v>41142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/>
      <c r="H248" s="32"/>
      <c r="I248" s="32"/>
      <c r="J248" s="32"/>
      <c r="K248" s="31"/>
      <c r="L248" s="52" t="s">
        <v>193</v>
      </c>
      <c r="M248" s="51"/>
      <c r="N248" s="32"/>
      <c r="O248" s="32"/>
      <c r="P248" s="32"/>
      <c r="Q248" s="32"/>
      <c r="R248" s="32"/>
      <c r="S248" s="32"/>
    </row>
    <row r="249" spans="1:19">
      <c r="A249" s="11">
        <v>41143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/>
      <c r="H249" s="32"/>
      <c r="I249" s="32"/>
      <c r="J249" s="32"/>
      <c r="K249" s="31"/>
      <c r="L249" s="52" t="s">
        <v>188</v>
      </c>
      <c r="M249" s="51"/>
      <c r="N249" s="32"/>
      <c r="O249" s="32"/>
      <c r="P249" s="32"/>
      <c r="Q249" s="32"/>
      <c r="R249" s="32"/>
      <c r="S249" s="32"/>
    </row>
    <row r="250" spans="1:19">
      <c r="A250" s="11">
        <v>41149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/>
      <c r="H250" s="32"/>
      <c r="I250" s="32"/>
      <c r="J250" s="32"/>
      <c r="K250" s="31"/>
      <c r="L250" s="52" t="s">
        <v>207</v>
      </c>
      <c r="M250" s="51"/>
      <c r="N250" s="32"/>
      <c r="O250" s="32"/>
      <c r="P250" s="32"/>
      <c r="Q250" s="32"/>
      <c r="R250" s="32"/>
      <c r="S250" s="32"/>
    </row>
    <row r="251" spans="1:19">
      <c r="A251" s="11">
        <v>41150</v>
      </c>
      <c r="B251" s="31">
        <v>0</v>
      </c>
      <c r="C251" s="31">
        <v>0</v>
      </c>
      <c r="D251" s="31">
        <v>0</v>
      </c>
      <c r="E251" s="31">
        <v>0</v>
      </c>
      <c r="F251" s="31">
        <v>0</v>
      </c>
      <c r="G251" s="31"/>
      <c r="H251" s="32"/>
      <c r="I251" s="32"/>
      <c r="J251" s="32"/>
      <c r="K251" s="31"/>
      <c r="L251" s="52" t="s">
        <v>245</v>
      </c>
      <c r="M251" s="51"/>
      <c r="N251" s="32"/>
      <c r="O251" s="32"/>
      <c r="P251" s="32"/>
      <c r="Q251" s="32"/>
      <c r="R251" s="32"/>
      <c r="S251" s="32"/>
    </row>
    <row r="252" spans="1:19">
      <c r="A252" s="11">
        <v>41156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  <c r="G252" s="31"/>
      <c r="H252" s="32"/>
      <c r="I252" s="32"/>
      <c r="J252" s="32"/>
      <c r="K252" s="31"/>
      <c r="L252" s="52" t="s">
        <v>219</v>
      </c>
      <c r="M252" s="51"/>
      <c r="N252" s="32"/>
      <c r="O252" s="32"/>
      <c r="P252" s="32"/>
      <c r="Q252" s="32"/>
      <c r="R252" s="32"/>
      <c r="S252" s="32"/>
    </row>
    <row r="253" spans="1:19">
      <c r="A253" s="11">
        <v>41159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  <c r="G253" s="31"/>
      <c r="H253" s="32"/>
      <c r="I253" s="32"/>
      <c r="J253" s="32"/>
      <c r="K253" s="31"/>
      <c r="L253" s="54" t="s">
        <v>252</v>
      </c>
      <c r="M253" s="51"/>
      <c r="N253" s="32"/>
      <c r="O253" s="32"/>
      <c r="P253" s="32"/>
      <c r="Q253" s="32"/>
      <c r="R253" s="32"/>
      <c r="S253" s="32"/>
    </row>
    <row r="254" spans="1:19">
      <c r="A254" s="11">
        <v>41163</v>
      </c>
      <c r="B254" s="31">
        <v>0</v>
      </c>
      <c r="C254" s="35">
        <v>0</v>
      </c>
      <c r="D254" s="32">
        <v>1</v>
      </c>
      <c r="E254" s="31">
        <v>4</v>
      </c>
      <c r="F254" s="31">
        <v>0</v>
      </c>
      <c r="G254" s="31">
        <v>5</v>
      </c>
      <c r="H254" s="32"/>
      <c r="I254" s="32"/>
      <c r="J254" s="32"/>
      <c r="K254" s="31"/>
      <c r="L254" s="54" t="s">
        <v>286</v>
      </c>
      <c r="M254" s="51"/>
      <c r="N254" s="32"/>
      <c r="O254" s="32"/>
      <c r="P254" s="32"/>
      <c r="Q254" s="32"/>
      <c r="R254" s="32"/>
      <c r="S254" s="32"/>
    </row>
    <row r="255" spans="1:19">
      <c r="A255" s="11">
        <v>41164</v>
      </c>
      <c r="B255" s="31">
        <v>0</v>
      </c>
      <c r="C255" s="31">
        <v>0</v>
      </c>
      <c r="D255" s="31">
        <v>0</v>
      </c>
      <c r="E255" s="31">
        <v>0</v>
      </c>
      <c r="F255" s="31">
        <v>0</v>
      </c>
      <c r="G255" s="31"/>
      <c r="H255" s="32"/>
      <c r="I255" s="32"/>
      <c r="J255" s="32"/>
      <c r="K255" s="31"/>
      <c r="L255" s="54" t="s">
        <v>257</v>
      </c>
      <c r="M255" s="51"/>
      <c r="N255" s="32"/>
      <c r="O255" s="32"/>
      <c r="P255" s="32"/>
      <c r="Q255" s="32"/>
      <c r="R255" s="32"/>
      <c r="S255" s="32"/>
    </row>
    <row r="256" spans="1:19">
      <c r="A256" s="11">
        <v>41169</v>
      </c>
      <c r="B256" s="31">
        <v>1</v>
      </c>
      <c r="C256" s="31">
        <v>0</v>
      </c>
      <c r="D256" s="31">
        <v>0</v>
      </c>
      <c r="E256" s="31">
        <v>0</v>
      </c>
      <c r="F256" s="31">
        <v>0</v>
      </c>
      <c r="G256" s="31"/>
      <c r="H256" s="32">
        <v>1</v>
      </c>
      <c r="I256" s="32"/>
      <c r="J256" s="32"/>
      <c r="K256" s="31"/>
      <c r="L256" s="52" t="s">
        <v>266</v>
      </c>
      <c r="M256" s="51"/>
      <c r="N256" s="32"/>
      <c r="O256" s="32"/>
      <c r="P256" s="32"/>
      <c r="Q256" s="32"/>
      <c r="R256" s="32"/>
      <c r="S256" s="32"/>
    </row>
    <row r="257" spans="1:24">
      <c r="A257" s="11">
        <v>41171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  <c r="G257" s="31"/>
      <c r="H257" s="32"/>
      <c r="I257" s="32"/>
      <c r="J257" s="32"/>
      <c r="K257" s="31"/>
      <c r="L257" s="54" t="s">
        <v>263</v>
      </c>
      <c r="M257" s="51"/>
      <c r="N257" s="32"/>
      <c r="O257" s="32"/>
      <c r="P257" s="32"/>
      <c r="Q257" s="32"/>
      <c r="R257" s="32"/>
      <c r="S257" s="32"/>
    </row>
    <row r="258" spans="1:24">
      <c r="A258" s="11">
        <v>41172</v>
      </c>
      <c r="B258" s="31">
        <v>0</v>
      </c>
      <c r="C258" s="31">
        <v>1</v>
      </c>
      <c r="D258" s="34">
        <v>0</v>
      </c>
      <c r="E258" s="31">
        <v>0</v>
      </c>
      <c r="F258" s="31">
        <v>0</v>
      </c>
      <c r="G258" s="31">
        <v>1</v>
      </c>
      <c r="H258" s="32"/>
      <c r="I258" s="32"/>
      <c r="J258" s="32"/>
      <c r="K258" s="31"/>
      <c r="L258" s="54" t="s">
        <v>281</v>
      </c>
      <c r="M258" s="51"/>
      <c r="N258" s="32"/>
      <c r="O258" s="32"/>
      <c r="P258" s="32"/>
      <c r="Q258" s="32"/>
      <c r="R258" s="32"/>
      <c r="S258" s="32"/>
    </row>
    <row r="259" spans="1:24">
      <c r="A259" s="11">
        <v>41176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  <c r="G259" s="31"/>
      <c r="H259" s="32"/>
      <c r="I259" s="32"/>
      <c r="J259" s="32"/>
      <c r="K259" s="34"/>
      <c r="L259" s="52" t="s">
        <v>277</v>
      </c>
      <c r="M259" s="51"/>
      <c r="N259" s="32"/>
      <c r="O259" s="32"/>
      <c r="P259" s="32"/>
      <c r="Q259" s="32"/>
      <c r="R259" s="34"/>
      <c r="S259" s="32"/>
    </row>
    <row r="260" spans="1:24" ht="13.5" thickBot="1">
      <c r="A260" s="47">
        <v>41177</v>
      </c>
      <c r="B260" s="36">
        <v>0</v>
      </c>
      <c r="C260" s="36">
        <v>0</v>
      </c>
      <c r="D260" s="36">
        <v>0</v>
      </c>
      <c r="E260" s="36">
        <v>0</v>
      </c>
      <c r="F260" s="36">
        <v>0</v>
      </c>
      <c r="G260" s="36"/>
      <c r="H260" s="37"/>
      <c r="I260" s="37"/>
      <c r="J260" s="40"/>
      <c r="K260" s="37"/>
      <c r="L260" s="52" t="s">
        <v>274</v>
      </c>
      <c r="M260" s="55"/>
      <c r="N260" s="32"/>
      <c r="O260" s="32"/>
      <c r="P260" s="32"/>
      <c r="Q260" s="32"/>
      <c r="R260" s="34"/>
      <c r="S260" s="32"/>
      <c r="T260" s="32"/>
      <c r="U260" s="32"/>
      <c r="V260" s="32"/>
      <c r="W260" s="32"/>
      <c r="X260" s="32"/>
    </row>
    <row r="261" spans="1:24">
      <c r="A261" s="14"/>
      <c r="B261" s="32">
        <f>COUNT(B234:F260)</f>
        <v>135</v>
      </c>
      <c r="C261" s="32"/>
      <c r="D261" s="32"/>
      <c r="E261" s="32"/>
      <c r="F261" s="32"/>
      <c r="G261" s="32">
        <f>SUM(G234:G260)</f>
        <v>7</v>
      </c>
      <c r="H261" s="32">
        <f t="shared" ref="H261:J261" si="8">SUM(H234:H260)</f>
        <v>2</v>
      </c>
      <c r="I261" s="32">
        <f t="shared" si="8"/>
        <v>0</v>
      </c>
      <c r="J261" s="32">
        <f t="shared" si="8"/>
        <v>1</v>
      </c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 spans="1:24">
      <c r="A262" s="13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</row>
    <row r="263" spans="1:24">
      <c r="A263" s="171" t="s">
        <v>82</v>
      </c>
      <c r="B263" s="161" t="s">
        <v>13</v>
      </c>
      <c r="C263" s="161" t="s">
        <v>13</v>
      </c>
      <c r="D263" s="161" t="s">
        <v>13</v>
      </c>
      <c r="E263" s="161" t="s">
        <v>13</v>
      </c>
      <c r="F263" s="161" t="s">
        <v>13</v>
      </c>
      <c r="G263" s="161" t="s">
        <v>16</v>
      </c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</row>
    <row r="264" spans="1:24">
      <c r="A264" s="161" t="s">
        <v>0</v>
      </c>
      <c r="B264" s="161" t="s">
        <v>14</v>
      </c>
      <c r="C264" s="161" t="s">
        <v>14</v>
      </c>
      <c r="D264" s="161" t="s">
        <v>15</v>
      </c>
      <c r="E264" s="161" t="s">
        <v>17</v>
      </c>
      <c r="F264" s="161" t="s">
        <v>84</v>
      </c>
      <c r="G264" s="161" t="s">
        <v>26</v>
      </c>
      <c r="H264" s="161" t="s">
        <v>27</v>
      </c>
      <c r="I264" s="161" t="s">
        <v>28</v>
      </c>
      <c r="J264" s="161" t="s">
        <v>29</v>
      </c>
      <c r="K264" s="161" t="s">
        <v>6</v>
      </c>
      <c r="L264" s="161" t="s">
        <v>7</v>
      </c>
      <c r="M264" s="161" t="s">
        <v>8</v>
      </c>
      <c r="N264" s="32"/>
      <c r="O264" s="32"/>
      <c r="P264" s="32"/>
      <c r="Q264" s="32"/>
      <c r="R264" s="32"/>
      <c r="S264" s="32"/>
    </row>
    <row r="265" spans="1:24">
      <c r="A265" s="11">
        <v>41092</v>
      </c>
      <c r="B265" s="31">
        <v>0</v>
      </c>
      <c r="C265" s="31">
        <v>0</v>
      </c>
      <c r="D265" s="31">
        <v>0</v>
      </c>
      <c r="E265" s="31">
        <v>0</v>
      </c>
      <c r="F265" s="31">
        <v>0</v>
      </c>
      <c r="G265" s="31"/>
      <c r="H265" s="32"/>
      <c r="I265" s="32"/>
      <c r="J265" s="32"/>
      <c r="K265" s="77"/>
      <c r="L265" s="52" t="s">
        <v>90</v>
      </c>
      <c r="O265" s="32"/>
      <c r="P265" s="32"/>
      <c r="Q265" s="32"/>
      <c r="R265" s="32"/>
      <c r="S265" s="32"/>
    </row>
    <row r="266" spans="1:24">
      <c r="A266" s="11">
        <v>41095</v>
      </c>
      <c r="B266" s="31">
        <v>0</v>
      </c>
      <c r="C266" s="31">
        <v>0</v>
      </c>
      <c r="D266" s="31">
        <v>0</v>
      </c>
      <c r="E266" s="31">
        <v>0</v>
      </c>
      <c r="F266" s="31">
        <v>0</v>
      </c>
      <c r="G266" s="31"/>
      <c r="H266" s="32"/>
      <c r="I266" s="32"/>
      <c r="J266" s="32"/>
      <c r="K266" s="77"/>
      <c r="L266" s="52" t="s">
        <v>86</v>
      </c>
      <c r="M266" s="51"/>
      <c r="N266" s="61"/>
      <c r="O266" s="32"/>
      <c r="P266" s="32"/>
      <c r="Q266" s="32"/>
      <c r="R266" s="32"/>
      <c r="S266" s="32"/>
    </row>
    <row r="267" spans="1:24">
      <c r="A267" s="11">
        <v>41099</v>
      </c>
      <c r="B267" s="31">
        <v>0</v>
      </c>
      <c r="C267" s="31">
        <v>1</v>
      </c>
      <c r="D267" s="31">
        <v>0</v>
      </c>
      <c r="E267" s="31">
        <v>0</v>
      </c>
      <c r="F267" s="31">
        <v>0</v>
      </c>
      <c r="G267" s="31"/>
      <c r="H267" s="32">
        <v>1</v>
      </c>
      <c r="I267" s="32"/>
      <c r="J267" s="32"/>
      <c r="K267" s="77"/>
      <c r="L267" s="52" t="s">
        <v>93</v>
      </c>
      <c r="M267" s="51"/>
      <c r="N267" s="32"/>
      <c r="O267" s="32"/>
      <c r="P267" s="32"/>
      <c r="Q267" s="32"/>
      <c r="R267" s="32"/>
      <c r="S267" s="32"/>
    </row>
    <row r="268" spans="1:24">
      <c r="A268" s="11">
        <v>41102</v>
      </c>
      <c r="B268" s="31">
        <v>0</v>
      </c>
      <c r="C268" s="31">
        <v>0</v>
      </c>
      <c r="D268" s="31">
        <v>0</v>
      </c>
      <c r="E268" s="31">
        <v>0</v>
      </c>
      <c r="F268" s="31">
        <v>0</v>
      </c>
      <c r="G268" s="31"/>
      <c r="H268" s="32"/>
      <c r="I268" s="32"/>
      <c r="J268" s="32"/>
      <c r="K268" s="77"/>
      <c r="L268" s="52" t="s">
        <v>101</v>
      </c>
      <c r="M268" s="51"/>
      <c r="N268" s="32"/>
      <c r="O268" s="32"/>
      <c r="P268" s="32"/>
      <c r="Q268" s="32"/>
      <c r="R268" s="32"/>
      <c r="S268" s="32"/>
    </row>
    <row r="269" spans="1:24">
      <c r="A269" s="11">
        <v>41108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  <c r="G269" s="31"/>
      <c r="H269" s="32"/>
      <c r="I269" s="32"/>
      <c r="J269" s="32"/>
      <c r="K269" s="77"/>
      <c r="L269" s="52" t="s">
        <v>135</v>
      </c>
      <c r="M269" s="51"/>
      <c r="N269" s="32"/>
      <c r="O269" s="32"/>
      <c r="P269" s="32"/>
      <c r="Q269" s="32"/>
      <c r="R269" s="32"/>
      <c r="S269" s="32"/>
    </row>
    <row r="270" spans="1:24">
      <c r="A270" s="11">
        <v>41110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/>
      <c r="H270" s="32"/>
      <c r="I270" s="32"/>
      <c r="J270" s="32"/>
      <c r="K270" s="77"/>
      <c r="L270" s="52" t="s">
        <v>127</v>
      </c>
      <c r="M270" s="51"/>
      <c r="N270" s="32"/>
      <c r="O270" s="32"/>
      <c r="P270" s="32"/>
      <c r="Q270" s="32"/>
      <c r="R270" s="32"/>
      <c r="S270" s="32"/>
    </row>
    <row r="271" spans="1:24">
      <c r="A271" s="11">
        <v>41115</v>
      </c>
      <c r="B271" s="31">
        <v>1</v>
      </c>
      <c r="C271" s="31">
        <v>0</v>
      </c>
      <c r="D271" s="31">
        <v>0</v>
      </c>
      <c r="E271" s="31">
        <v>0</v>
      </c>
      <c r="F271" s="31">
        <v>0</v>
      </c>
      <c r="G271" s="31"/>
      <c r="H271" s="32"/>
      <c r="I271" s="32">
        <v>1</v>
      </c>
      <c r="J271" s="32"/>
      <c r="K271" s="77"/>
      <c r="L271" s="52" t="s">
        <v>131</v>
      </c>
      <c r="M271" s="51"/>
      <c r="N271" s="32"/>
      <c r="O271" s="32"/>
      <c r="P271" s="32"/>
      <c r="Q271" s="32"/>
      <c r="R271" s="32"/>
      <c r="S271" s="32"/>
    </row>
    <row r="272" spans="1:24">
      <c r="A272" s="11">
        <v>41116</v>
      </c>
      <c r="B272" s="31">
        <v>1</v>
      </c>
      <c r="C272" s="31">
        <v>0</v>
      </c>
      <c r="D272" s="31">
        <v>0</v>
      </c>
      <c r="E272" s="31">
        <v>1</v>
      </c>
      <c r="F272" s="31">
        <v>0</v>
      </c>
      <c r="G272" s="31">
        <v>2</v>
      </c>
      <c r="H272" s="32"/>
      <c r="I272" s="32"/>
      <c r="J272" s="32"/>
      <c r="K272" s="77"/>
      <c r="L272" s="52" t="s">
        <v>139</v>
      </c>
      <c r="M272" s="51"/>
      <c r="N272" s="32"/>
      <c r="O272" s="32"/>
      <c r="P272" s="32"/>
      <c r="Q272" s="32"/>
      <c r="R272" s="32"/>
      <c r="S272" s="32"/>
    </row>
    <row r="273" spans="1:19">
      <c r="A273" s="11">
        <v>41120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/>
      <c r="H273" s="32"/>
      <c r="I273" s="32"/>
      <c r="J273" s="32"/>
      <c r="K273" s="77"/>
      <c r="L273" s="54" t="s">
        <v>157</v>
      </c>
      <c r="M273" s="51" t="s">
        <v>144</v>
      </c>
      <c r="N273" s="32"/>
      <c r="O273" s="32"/>
      <c r="P273" s="32"/>
      <c r="Q273" s="32"/>
      <c r="R273" s="32"/>
      <c r="S273" s="32"/>
    </row>
    <row r="274" spans="1:19">
      <c r="A274" s="11">
        <v>41121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/>
      <c r="H274" s="32"/>
      <c r="I274" s="32"/>
      <c r="J274" s="32"/>
      <c r="K274" s="77"/>
      <c r="L274" s="52" t="s">
        <v>150</v>
      </c>
      <c r="M274" s="51"/>
      <c r="N274" s="32"/>
      <c r="O274" s="32"/>
      <c r="P274" s="32"/>
      <c r="Q274" s="32"/>
      <c r="R274" s="32"/>
      <c r="S274" s="32"/>
    </row>
    <row r="275" spans="1:19">
      <c r="A275" s="11">
        <v>41128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/>
      <c r="H275" s="32"/>
      <c r="I275" s="32"/>
      <c r="J275" s="32"/>
      <c r="K275" s="77"/>
      <c r="L275" s="52" t="s">
        <v>148</v>
      </c>
      <c r="M275" s="51"/>
      <c r="N275" s="32"/>
      <c r="O275" s="32"/>
      <c r="P275" s="32"/>
      <c r="Q275" s="32"/>
      <c r="R275" s="32"/>
      <c r="S275" s="32"/>
    </row>
    <row r="276" spans="1:19">
      <c r="A276" s="11">
        <v>41131</v>
      </c>
      <c r="B276" s="31">
        <v>0</v>
      </c>
      <c r="C276" s="31">
        <v>4</v>
      </c>
      <c r="D276" s="31">
        <v>23</v>
      </c>
      <c r="E276" s="31">
        <v>5</v>
      </c>
      <c r="F276" s="31">
        <v>0</v>
      </c>
      <c r="G276" s="31">
        <v>9</v>
      </c>
      <c r="H276" s="32"/>
      <c r="I276" s="32"/>
      <c r="J276" s="32"/>
      <c r="K276" s="77" t="s">
        <v>161</v>
      </c>
      <c r="L276" s="52" t="s">
        <v>159</v>
      </c>
      <c r="M276" s="51" t="s">
        <v>160</v>
      </c>
      <c r="N276" s="32"/>
      <c r="O276" s="32"/>
      <c r="P276" s="32"/>
      <c r="Q276" s="32"/>
      <c r="R276" s="32"/>
      <c r="S276" s="32"/>
    </row>
    <row r="277" spans="1:19">
      <c r="A277" s="11">
        <v>41135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  <c r="G277" s="31"/>
      <c r="H277" s="32"/>
      <c r="I277" s="32"/>
      <c r="J277" s="32"/>
      <c r="K277" s="77"/>
      <c r="L277" s="52" t="s">
        <v>230</v>
      </c>
      <c r="M277" s="51"/>
      <c r="N277" s="32"/>
      <c r="O277" s="32"/>
      <c r="P277" s="32"/>
      <c r="Q277" s="32"/>
      <c r="R277" s="32"/>
      <c r="S277" s="32"/>
    </row>
    <row r="278" spans="1:19">
      <c r="A278" s="11">
        <v>41137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  <c r="G278" s="31"/>
      <c r="H278" s="32"/>
      <c r="I278" s="32"/>
      <c r="J278" s="32"/>
      <c r="K278" s="77"/>
      <c r="L278" s="52" t="s">
        <v>222</v>
      </c>
      <c r="M278" s="51"/>
      <c r="N278" s="32"/>
      <c r="O278" s="32"/>
      <c r="P278" s="32"/>
      <c r="Q278" s="32"/>
      <c r="R278" s="32"/>
      <c r="S278" s="32"/>
    </row>
    <row r="279" spans="1:19">
      <c r="A279" s="11">
        <v>41142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/>
      <c r="H279" s="32"/>
      <c r="I279" s="32"/>
      <c r="J279" s="32"/>
      <c r="K279" s="77"/>
      <c r="L279" s="52" t="s">
        <v>193</v>
      </c>
      <c r="M279" s="51"/>
      <c r="N279" s="32"/>
      <c r="O279" s="32"/>
      <c r="P279" s="32"/>
      <c r="Q279" s="32"/>
      <c r="R279" s="32"/>
      <c r="S279" s="32"/>
    </row>
    <row r="280" spans="1:19">
      <c r="A280" s="11">
        <v>41144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/>
      <c r="H280" s="32"/>
      <c r="I280" s="32"/>
      <c r="J280" s="32"/>
      <c r="K280" s="77"/>
      <c r="L280" s="52" t="s">
        <v>211</v>
      </c>
      <c r="M280" s="51"/>
      <c r="N280" s="32"/>
      <c r="O280" s="32"/>
      <c r="P280" s="32"/>
      <c r="Q280" s="32"/>
      <c r="R280" s="32"/>
      <c r="S280" s="32"/>
    </row>
    <row r="281" spans="1:19">
      <c r="A281" s="11">
        <v>41148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/>
      <c r="H281" s="32"/>
      <c r="I281" s="32"/>
      <c r="J281" s="32"/>
      <c r="K281" s="77"/>
      <c r="L281" s="52" t="s">
        <v>203</v>
      </c>
      <c r="M281" s="51"/>
      <c r="N281" s="32"/>
      <c r="O281" s="32"/>
      <c r="P281" s="32"/>
      <c r="Q281" s="32"/>
      <c r="R281" s="32"/>
      <c r="S281" s="32"/>
    </row>
    <row r="282" spans="1:19">
      <c r="A282" s="11">
        <v>41149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/>
      <c r="H282" s="32"/>
      <c r="I282" s="32"/>
      <c r="J282" s="32"/>
      <c r="K282" s="77"/>
      <c r="L282" s="52" t="s">
        <v>207</v>
      </c>
      <c r="M282" s="51"/>
      <c r="N282" s="32"/>
      <c r="O282" s="32"/>
      <c r="P282" s="32"/>
      <c r="Q282" s="32"/>
      <c r="R282" s="32"/>
      <c r="S282" s="32"/>
    </row>
    <row r="283" spans="1:19">
      <c r="A283" s="11">
        <v>41150</v>
      </c>
      <c r="B283" s="31">
        <v>0</v>
      </c>
      <c r="C283" s="31">
        <v>0</v>
      </c>
      <c r="D283" s="31">
        <v>2</v>
      </c>
      <c r="E283" s="31">
        <v>0</v>
      </c>
      <c r="F283" s="31">
        <v>0</v>
      </c>
      <c r="G283" s="31"/>
      <c r="H283" s="32"/>
      <c r="I283" s="32"/>
      <c r="J283" s="32"/>
      <c r="K283" s="77"/>
      <c r="L283" s="52" t="s">
        <v>245</v>
      </c>
      <c r="M283" s="51"/>
      <c r="N283" s="32"/>
      <c r="O283" s="32"/>
      <c r="P283" s="32"/>
      <c r="Q283" s="32"/>
      <c r="R283" s="32"/>
      <c r="S283" s="32"/>
    </row>
    <row r="284" spans="1:19">
      <c r="A284" s="11">
        <v>41156</v>
      </c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/>
      <c r="H284" s="32"/>
      <c r="I284" s="32"/>
      <c r="J284" s="32"/>
      <c r="K284" s="77"/>
      <c r="L284" s="52" t="s">
        <v>219</v>
      </c>
      <c r="M284" s="51"/>
      <c r="N284" s="32"/>
      <c r="O284" s="32"/>
      <c r="P284" s="32"/>
      <c r="Q284" s="32"/>
      <c r="R284" s="32"/>
      <c r="S284" s="32"/>
    </row>
    <row r="285" spans="1:19">
      <c r="A285" s="11">
        <v>41158</v>
      </c>
      <c r="B285" s="31">
        <v>2</v>
      </c>
      <c r="C285" s="31">
        <v>0</v>
      </c>
      <c r="D285" s="31">
        <v>0</v>
      </c>
      <c r="E285" s="31">
        <v>0</v>
      </c>
      <c r="F285" s="31">
        <v>0</v>
      </c>
      <c r="G285" s="31"/>
      <c r="H285" s="32">
        <v>2</v>
      </c>
      <c r="I285" s="32"/>
      <c r="J285" s="32"/>
      <c r="K285" s="77"/>
      <c r="L285" s="52" t="s">
        <v>236</v>
      </c>
      <c r="M285" s="51"/>
      <c r="N285" s="32"/>
      <c r="O285" s="32"/>
      <c r="P285" s="32"/>
      <c r="Q285" s="32"/>
      <c r="R285" s="32"/>
      <c r="S285" s="32"/>
    </row>
    <row r="286" spans="1:19">
      <c r="A286" s="11">
        <v>41163</v>
      </c>
      <c r="B286" s="31">
        <v>0</v>
      </c>
      <c r="C286" s="31">
        <v>0</v>
      </c>
      <c r="D286" s="31">
        <v>1</v>
      </c>
      <c r="E286" s="31">
        <v>0</v>
      </c>
      <c r="F286" s="31">
        <v>0</v>
      </c>
      <c r="G286" s="31">
        <v>1</v>
      </c>
      <c r="H286" s="32"/>
      <c r="I286" s="32"/>
      <c r="J286" s="32"/>
      <c r="K286" s="77"/>
      <c r="L286" s="54" t="s">
        <v>286</v>
      </c>
      <c r="M286" s="51"/>
      <c r="N286" s="32"/>
      <c r="O286" s="32"/>
      <c r="P286" s="32"/>
      <c r="Q286" s="32"/>
      <c r="R286" s="32"/>
      <c r="S286" s="32"/>
    </row>
    <row r="287" spans="1:19">
      <c r="A287" s="11">
        <v>41165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/>
      <c r="H287" s="32"/>
      <c r="I287" s="32"/>
      <c r="J287" s="32"/>
      <c r="K287" s="77"/>
      <c r="L287" s="52" t="s">
        <v>255</v>
      </c>
      <c r="M287" s="51"/>
      <c r="N287" s="32"/>
      <c r="O287" s="32"/>
      <c r="P287" s="32"/>
      <c r="Q287" s="32"/>
      <c r="R287" s="32"/>
      <c r="S287" s="32"/>
    </row>
    <row r="288" spans="1:19">
      <c r="A288" s="11">
        <v>41169</v>
      </c>
      <c r="B288" s="31">
        <v>0</v>
      </c>
      <c r="C288" s="31">
        <v>0</v>
      </c>
      <c r="D288" s="31">
        <v>0</v>
      </c>
      <c r="E288" s="31">
        <v>0</v>
      </c>
      <c r="F288" s="31">
        <v>0</v>
      </c>
      <c r="G288" s="31"/>
      <c r="H288" s="32"/>
      <c r="I288" s="32"/>
      <c r="J288" s="32"/>
      <c r="K288" s="77"/>
      <c r="L288" s="52" t="s">
        <v>266</v>
      </c>
      <c r="M288" s="51"/>
      <c r="N288" s="32"/>
      <c r="O288" s="32"/>
      <c r="P288" s="32"/>
      <c r="Q288" s="32"/>
      <c r="R288" s="32"/>
      <c r="S288" s="32"/>
    </row>
    <row r="289" spans="1:24">
      <c r="A289" s="11">
        <v>41172</v>
      </c>
      <c r="B289" s="31">
        <v>0</v>
      </c>
      <c r="C289" s="31">
        <v>1</v>
      </c>
      <c r="D289" s="31">
        <v>0</v>
      </c>
      <c r="E289" s="31">
        <v>0</v>
      </c>
      <c r="F289" s="31">
        <v>0</v>
      </c>
      <c r="G289" s="31">
        <v>1</v>
      </c>
      <c r="H289" s="32"/>
      <c r="I289" s="32"/>
      <c r="J289" s="32"/>
      <c r="K289" s="54"/>
      <c r="L289" s="54" t="s">
        <v>281</v>
      </c>
      <c r="M289" s="51"/>
      <c r="N289" s="32"/>
      <c r="O289" s="32"/>
      <c r="P289" s="32"/>
      <c r="Q289" s="32"/>
      <c r="R289" s="32"/>
      <c r="S289" s="32"/>
    </row>
    <row r="290" spans="1:24" ht="13.5" thickBot="1">
      <c r="A290" s="14">
        <v>41177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/>
      <c r="H290" s="32"/>
      <c r="I290" s="32"/>
      <c r="J290" s="32"/>
      <c r="K290" s="54"/>
      <c r="L290" s="53" t="s">
        <v>289</v>
      </c>
      <c r="M290" s="51"/>
      <c r="N290" s="32"/>
      <c r="O290" s="32"/>
      <c r="P290" s="32"/>
      <c r="Q290" s="32"/>
      <c r="R290" s="32"/>
      <c r="S290" s="32"/>
    </row>
    <row r="291" spans="1:24" ht="13.5" thickBot="1">
      <c r="A291" s="47">
        <v>41179</v>
      </c>
      <c r="B291" s="36">
        <v>0</v>
      </c>
      <c r="C291" s="36">
        <v>0</v>
      </c>
      <c r="D291" s="36">
        <v>0</v>
      </c>
      <c r="E291" s="36">
        <v>0</v>
      </c>
      <c r="F291" s="36">
        <v>0</v>
      </c>
      <c r="G291" s="36"/>
      <c r="H291" s="37"/>
      <c r="I291" s="37"/>
      <c r="J291" s="40"/>
      <c r="K291" s="62"/>
      <c r="L291" s="62" t="s">
        <v>274</v>
      </c>
      <c r="M291" s="55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 spans="1:24">
      <c r="A292" s="11"/>
      <c r="B292" s="32">
        <f>COUNT(B265:F291)</f>
        <v>135</v>
      </c>
      <c r="C292" s="32"/>
      <c r="D292" s="32"/>
      <c r="E292" s="32"/>
      <c r="F292" s="32"/>
      <c r="G292" s="32">
        <f>SUM(G265:G291)</f>
        <v>13</v>
      </c>
      <c r="H292" s="32">
        <f t="shared" ref="H292:J292" si="9">SUM(H265:H291)</f>
        <v>3</v>
      </c>
      <c r="I292" s="32">
        <f t="shared" si="9"/>
        <v>1</v>
      </c>
      <c r="J292" s="32">
        <f t="shared" si="9"/>
        <v>0</v>
      </c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 spans="1:24">
      <c r="A293" s="11"/>
      <c r="B293" s="34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4">
      <c r="A294" s="1" t="s">
        <v>11</v>
      </c>
      <c r="B294" s="164" t="s">
        <v>13</v>
      </c>
      <c r="C294" s="165" t="s">
        <v>13</v>
      </c>
      <c r="D294" s="164" t="s">
        <v>13</v>
      </c>
      <c r="E294" s="165" t="s">
        <v>13</v>
      </c>
      <c r="F294" s="164" t="s">
        <v>16</v>
      </c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4">
      <c r="A295" s="161" t="s">
        <v>0</v>
      </c>
      <c r="B295" s="161" t="s">
        <v>14</v>
      </c>
      <c r="C295" s="161" t="s">
        <v>14</v>
      </c>
      <c r="D295" s="161" t="s">
        <v>15</v>
      </c>
      <c r="E295" s="161" t="s">
        <v>17</v>
      </c>
      <c r="F295" s="161" t="s">
        <v>26</v>
      </c>
      <c r="G295" s="161" t="s">
        <v>27</v>
      </c>
      <c r="H295" s="161" t="s">
        <v>28</v>
      </c>
      <c r="I295" s="161" t="s">
        <v>29</v>
      </c>
      <c r="J295" s="161" t="s">
        <v>6</v>
      </c>
      <c r="K295" s="161" t="s">
        <v>7</v>
      </c>
      <c r="L295" s="161" t="s">
        <v>8</v>
      </c>
      <c r="M295" s="32"/>
      <c r="N295" s="32"/>
      <c r="O295" s="32"/>
      <c r="P295" s="32"/>
      <c r="Q295" s="32"/>
      <c r="R295" s="32"/>
      <c r="S295" s="32"/>
      <c r="T295" s="32"/>
    </row>
    <row r="296" spans="1:24">
      <c r="A296" s="11">
        <v>41092</v>
      </c>
      <c r="B296" s="31">
        <v>0</v>
      </c>
      <c r="C296" s="31">
        <v>0</v>
      </c>
      <c r="D296" s="31">
        <v>0</v>
      </c>
      <c r="E296" s="31">
        <v>0</v>
      </c>
      <c r="F296" s="31"/>
      <c r="G296" s="34"/>
      <c r="H296" s="34"/>
      <c r="I296" s="32"/>
      <c r="J296" s="31"/>
      <c r="K296" s="54" t="s">
        <v>90</v>
      </c>
      <c r="N296" s="32"/>
      <c r="O296" s="32"/>
      <c r="P296" s="32"/>
      <c r="Q296" s="32"/>
      <c r="R296" s="32"/>
      <c r="S296" s="32"/>
      <c r="T296" s="32"/>
    </row>
    <row r="297" spans="1:24">
      <c r="A297" s="11">
        <v>41096</v>
      </c>
      <c r="B297" s="31">
        <v>0</v>
      </c>
      <c r="C297" s="31">
        <v>0</v>
      </c>
      <c r="D297" s="31">
        <v>0</v>
      </c>
      <c r="E297" s="31">
        <v>0</v>
      </c>
      <c r="F297" s="31"/>
      <c r="G297" s="34"/>
      <c r="H297" s="34"/>
      <c r="I297" s="32"/>
      <c r="J297" s="31"/>
      <c r="K297" s="52" t="s">
        <v>88</v>
      </c>
      <c r="L297" s="51"/>
      <c r="M297" s="61"/>
      <c r="N297" s="32"/>
      <c r="O297" s="32"/>
      <c r="P297" s="32"/>
      <c r="Q297" s="32"/>
      <c r="R297" s="32"/>
      <c r="S297" s="32"/>
      <c r="T297" s="32"/>
    </row>
    <row r="298" spans="1:24">
      <c r="A298" s="11">
        <v>41099</v>
      </c>
      <c r="B298" s="31">
        <v>0</v>
      </c>
      <c r="C298" s="31">
        <v>0</v>
      </c>
      <c r="D298" s="31">
        <v>0</v>
      </c>
      <c r="E298" s="31">
        <v>0</v>
      </c>
      <c r="F298" s="31"/>
      <c r="G298" s="34"/>
      <c r="H298" s="34"/>
      <c r="I298" s="32"/>
      <c r="J298" s="31"/>
      <c r="K298" s="52" t="s">
        <v>93</v>
      </c>
      <c r="L298" s="51"/>
      <c r="M298" s="32"/>
      <c r="N298" s="32"/>
      <c r="O298" s="32"/>
      <c r="P298" s="32"/>
      <c r="Q298" s="32"/>
      <c r="R298" s="32"/>
      <c r="S298" s="32"/>
      <c r="T298" s="32"/>
    </row>
    <row r="299" spans="1:24">
      <c r="A299" s="11">
        <v>41103</v>
      </c>
      <c r="B299" s="31">
        <v>0</v>
      </c>
      <c r="C299" s="31">
        <v>0</v>
      </c>
      <c r="D299" s="31">
        <v>0</v>
      </c>
      <c r="E299" s="31">
        <v>0</v>
      </c>
      <c r="F299" s="31"/>
      <c r="G299" s="34"/>
      <c r="H299" s="34"/>
      <c r="I299" s="32"/>
      <c r="J299" s="31"/>
      <c r="K299" s="52" t="s">
        <v>99</v>
      </c>
      <c r="L299" s="51"/>
      <c r="M299" s="32"/>
      <c r="N299" s="32"/>
      <c r="O299" s="32"/>
      <c r="P299" s="32"/>
      <c r="Q299" s="32"/>
      <c r="R299" s="32"/>
      <c r="S299" s="32"/>
      <c r="T299" s="32"/>
    </row>
    <row r="300" spans="1:24">
      <c r="A300" s="11">
        <v>41106</v>
      </c>
      <c r="B300" s="31">
        <v>0</v>
      </c>
      <c r="C300" s="31">
        <v>0</v>
      </c>
      <c r="D300" s="31">
        <v>0</v>
      </c>
      <c r="E300" s="31">
        <v>0</v>
      </c>
      <c r="F300" s="31"/>
      <c r="G300" s="34"/>
      <c r="H300" s="34"/>
      <c r="I300" s="32"/>
      <c r="J300" s="31"/>
      <c r="K300" s="54" t="s">
        <v>170</v>
      </c>
      <c r="L300" s="51"/>
      <c r="M300" s="32"/>
      <c r="N300" s="32"/>
      <c r="O300" s="32"/>
      <c r="P300" s="32"/>
      <c r="Q300" s="32"/>
      <c r="R300" s="32"/>
      <c r="S300" s="32"/>
      <c r="T300" s="32"/>
    </row>
    <row r="301" spans="1:24">
      <c r="A301" s="11">
        <v>41108</v>
      </c>
      <c r="B301" s="31">
        <v>0</v>
      </c>
      <c r="C301" s="31">
        <v>0</v>
      </c>
      <c r="D301" s="31">
        <v>0</v>
      </c>
      <c r="E301" s="31">
        <v>0</v>
      </c>
      <c r="F301" s="31"/>
      <c r="G301" s="34"/>
      <c r="H301" s="34"/>
      <c r="I301" s="32"/>
      <c r="J301" s="31"/>
      <c r="K301" s="52" t="s">
        <v>135</v>
      </c>
      <c r="L301" s="51"/>
      <c r="M301" s="32"/>
      <c r="N301" s="32"/>
      <c r="O301" s="32"/>
      <c r="P301" s="32"/>
      <c r="Q301" s="32"/>
      <c r="R301" s="32"/>
      <c r="S301" s="32"/>
      <c r="T301" s="32"/>
    </row>
    <row r="302" spans="1:24">
      <c r="A302" s="11">
        <v>41113</v>
      </c>
      <c r="B302" s="31">
        <v>2</v>
      </c>
      <c r="C302" s="31">
        <v>0</v>
      </c>
      <c r="D302" s="31">
        <v>0</v>
      </c>
      <c r="E302" s="31">
        <v>0</v>
      </c>
      <c r="F302" s="31">
        <v>2</v>
      </c>
      <c r="G302" s="34"/>
      <c r="H302" s="34"/>
      <c r="I302" s="32"/>
      <c r="J302" s="31"/>
      <c r="K302" s="52" t="s">
        <v>165</v>
      </c>
      <c r="L302" s="51"/>
      <c r="M302" s="32"/>
      <c r="N302" s="32"/>
      <c r="O302" s="32"/>
      <c r="P302" s="32"/>
      <c r="Q302" s="32"/>
      <c r="R302" s="32"/>
      <c r="S302" s="32"/>
      <c r="T302" s="32"/>
    </row>
    <row r="303" spans="1:24">
      <c r="A303" s="11">
        <v>41115</v>
      </c>
      <c r="B303" s="31">
        <v>0</v>
      </c>
      <c r="C303" s="31">
        <v>0</v>
      </c>
      <c r="D303" s="31">
        <v>0</v>
      </c>
      <c r="E303" s="31">
        <v>0</v>
      </c>
      <c r="F303" s="31"/>
      <c r="G303" s="34"/>
      <c r="H303" s="34"/>
      <c r="I303" s="32"/>
      <c r="J303" s="31"/>
      <c r="K303" s="52" t="s">
        <v>131</v>
      </c>
      <c r="L303" s="51"/>
      <c r="M303" s="32"/>
      <c r="N303" s="32"/>
      <c r="O303" s="32"/>
      <c r="P303" s="32"/>
      <c r="Q303" s="32"/>
      <c r="R303" s="32"/>
      <c r="S303" s="32"/>
      <c r="T303" s="32"/>
    </row>
    <row r="304" spans="1:24">
      <c r="A304" s="11">
        <v>41122</v>
      </c>
      <c r="B304" s="31">
        <v>0</v>
      </c>
      <c r="C304" s="31">
        <v>0</v>
      </c>
      <c r="D304" s="31">
        <v>0</v>
      </c>
      <c r="E304" s="31">
        <v>0</v>
      </c>
      <c r="F304" s="31"/>
      <c r="G304" s="34"/>
      <c r="H304" s="34"/>
      <c r="I304" s="32"/>
      <c r="J304" s="31"/>
      <c r="K304" s="52" t="s">
        <v>187</v>
      </c>
      <c r="L304" s="51" t="s">
        <v>144</v>
      </c>
      <c r="M304" s="32"/>
      <c r="N304" s="32"/>
      <c r="O304" s="32"/>
      <c r="P304" s="32"/>
      <c r="Q304" s="32"/>
      <c r="R304" s="32"/>
      <c r="S304" s="32"/>
      <c r="T304" s="32"/>
    </row>
    <row r="305" spans="1:20">
      <c r="A305" s="11">
        <v>41123</v>
      </c>
      <c r="B305" s="31">
        <v>0</v>
      </c>
      <c r="C305" s="31">
        <v>0</v>
      </c>
      <c r="D305" s="31">
        <v>0</v>
      </c>
      <c r="E305" s="31">
        <v>0</v>
      </c>
      <c r="F305" s="31"/>
      <c r="G305" s="34"/>
      <c r="H305" s="34"/>
      <c r="I305" s="32"/>
      <c r="J305" s="31"/>
      <c r="K305" s="52" t="s">
        <v>174</v>
      </c>
      <c r="L305" s="51"/>
      <c r="M305" s="32"/>
      <c r="N305" s="32"/>
      <c r="O305" s="32"/>
      <c r="P305" s="32"/>
      <c r="Q305" s="32"/>
      <c r="R305" s="32"/>
      <c r="S305" s="32"/>
      <c r="T305" s="32"/>
    </row>
    <row r="306" spans="1:20">
      <c r="A306" s="11">
        <v>41128</v>
      </c>
      <c r="B306" s="31">
        <v>0</v>
      </c>
      <c r="C306" s="31">
        <v>0</v>
      </c>
      <c r="D306" s="31">
        <v>0</v>
      </c>
      <c r="E306" s="31">
        <v>0</v>
      </c>
      <c r="F306" s="31"/>
      <c r="G306" s="34"/>
      <c r="H306" s="34"/>
      <c r="I306" s="32"/>
      <c r="J306" s="31"/>
      <c r="K306" s="52" t="s">
        <v>148</v>
      </c>
      <c r="L306" s="51"/>
      <c r="M306" s="32"/>
      <c r="N306" s="32"/>
      <c r="O306" s="32"/>
      <c r="P306" s="32"/>
      <c r="Q306" s="32"/>
      <c r="R306" s="32"/>
      <c r="S306" s="32"/>
      <c r="T306" s="32"/>
    </row>
    <row r="307" spans="1:20">
      <c r="A307" s="11">
        <v>41131</v>
      </c>
      <c r="B307" s="31">
        <v>1</v>
      </c>
      <c r="C307" s="31">
        <v>0</v>
      </c>
      <c r="D307" s="31">
        <v>0</v>
      </c>
      <c r="E307" s="31">
        <v>0</v>
      </c>
      <c r="F307" s="31">
        <v>1</v>
      </c>
      <c r="G307" s="34"/>
      <c r="H307" s="34"/>
      <c r="I307" s="32"/>
      <c r="J307" s="31"/>
      <c r="K307" s="52" t="s">
        <v>159</v>
      </c>
      <c r="L307" s="51"/>
      <c r="M307" s="32"/>
      <c r="N307" s="32"/>
      <c r="O307" s="32"/>
      <c r="P307" s="32"/>
      <c r="Q307" s="32"/>
      <c r="R307" s="32"/>
      <c r="S307" s="32"/>
      <c r="T307" s="32"/>
    </row>
    <row r="308" spans="1:20">
      <c r="A308" s="11">
        <v>41135</v>
      </c>
      <c r="B308" s="31">
        <v>0</v>
      </c>
      <c r="C308" s="31">
        <v>0</v>
      </c>
      <c r="D308" s="31">
        <v>0</v>
      </c>
      <c r="E308" s="31">
        <v>0</v>
      </c>
      <c r="F308" s="31"/>
      <c r="G308" s="34"/>
      <c r="H308" s="34"/>
      <c r="I308" s="32"/>
      <c r="J308" s="31"/>
      <c r="K308" s="52" t="s">
        <v>230</v>
      </c>
      <c r="L308" s="51"/>
      <c r="M308" s="32"/>
      <c r="N308" s="32"/>
      <c r="O308" s="32"/>
      <c r="P308" s="32"/>
      <c r="Q308" s="32"/>
      <c r="R308" s="32"/>
      <c r="S308" s="32"/>
      <c r="T308" s="32"/>
    </row>
    <row r="309" spans="1:20">
      <c r="A309" s="11">
        <v>41137</v>
      </c>
      <c r="B309" s="31">
        <v>7</v>
      </c>
      <c r="C309" s="31">
        <v>0</v>
      </c>
      <c r="D309" s="31">
        <v>0</v>
      </c>
      <c r="E309" s="31">
        <v>0</v>
      </c>
      <c r="F309" s="31">
        <v>7</v>
      </c>
      <c r="G309" s="34"/>
      <c r="H309" s="34"/>
      <c r="I309" s="32"/>
      <c r="J309" s="51" t="s">
        <v>223</v>
      </c>
      <c r="K309" s="52" t="s">
        <v>222</v>
      </c>
      <c r="L309" s="51"/>
      <c r="M309" s="32"/>
      <c r="N309" s="32"/>
      <c r="O309" s="32"/>
      <c r="P309" s="32"/>
      <c r="Q309" s="32"/>
      <c r="R309" s="32"/>
      <c r="S309" s="32"/>
      <c r="T309" s="32"/>
    </row>
    <row r="310" spans="1:20">
      <c r="A310" s="11">
        <v>41142</v>
      </c>
      <c r="B310" s="31">
        <v>1</v>
      </c>
      <c r="C310" s="31">
        <v>0</v>
      </c>
      <c r="D310" s="31">
        <v>0</v>
      </c>
      <c r="E310" s="31">
        <v>0</v>
      </c>
      <c r="F310" s="31">
        <v>1</v>
      </c>
      <c r="G310" s="34"/>
      <c r="H310" s="34"/>
      <c r="I310" s="32"/>
      <c r="J310" s="31"/>
      <c r="K310" s="52" t="s">
        <v>193</v>
      </c>
      <c r="L310" s="51"/>
      <c r="M310" s="32"/>
      <c r="N310" s="32"/>
      <c r="O310" s="32"/>
      <c r="P310" s="32"/>
      <c r="Q310" s="32"/>
      <c r="R310" s="32"/>
      <c r="S310" s="32"/>
      <c r="T310" s="32"/>
    </row>
    <row r="311" spans="1:20">
      <c r="A311" s="11">
        <v>41144</v>
      </c>
      <c r="B311" s="31">
        <v>0</v>
      </c>
      <c r="C311" s="31">
        <v>0</v>
      </c>
      <c r="D311" s="31">
        <v>0</v>
      </c>
      <c r="E311" s="31">
        <v>0</v>
      </c>
      <c r="F311" s="31"/>
      <c r="G311" s="34"/>
      <c r="H311" s="34"/>
      <c r="I311" s="32"/>
      <c r="J311" s="31"/>
      <c r="K311" s="52" t="s">
        <v>211</v>
      </c>
      <c r="L311" s="51"/>
      <c r="M311" s="32"/>
      <c r="N311" s="32"/>
      <c r="O311" s="32"/>
      <c r="P311" s="32"/>
      <c r="Q311" s="32"/>
      <c r="R311" s="32"/>
      <c r="S311" s="32"/>
      <c r="T311" s="32"/>
    </row>
    <row r="312" spans="1:20">
      <c r="A312" s="11">
        <v>41148</v>
      </c>
      <c r="B312" s="31">
        <v>1</v>
      </c>
      <c r="C312" s="31">
        <v>0</v>
      </c>
      <c r="D312" s="31">
        <v>0</v>
      </c>
      <c r="E312" s="31">
        <v>0</v>
      </c>
      <c r="F312" s="31"/>
      <c r="G312" s="34">
        <v>1</v>
      </c>
      <c r="H312" s="34"/>
      <c r="I312" s="32"/>
      <c r="J312" s="31"/>
      <c r="K312" s="52" t="s">
        <v>203</v>
      </c>
      <c r="L312" s="51"/>
      <c r="M312" s="32"/>
      <c r="N312" s="32"/>
      <c r="O312" s="32"/>
      <c r="P312" s="32"/>
      <c r="Q312" s="32"/>
      <c r="R312" s="32"/>
      <c r="S312" s="32"/>
      <c r="T312" s="32"/>
    </row>
    <row r="313" spans="1:20">
      <c r="A313" s="11">
        <v>41149</v>
      </c>
      <c r="B313" s="31">
        <v>1</v>
      </c>
      <c r="C313" s="31">
        <v>0</v>
      </c>
      <c r="D313" s="31">
        <v>0</v>
      </c>
      <c r="E313" s="31">
        <v>0</v>
      </c>
      <c r="F313" s="31">
        <v>1</v>
      </c>
      <c r="G313" s="34"/>
      <c r="H313" s="34"/>
      <c r="I313" s="32"/>
      <c r="J313" s="31"/>
      <c r="K313" s="52" t="s">
        <v>207</v>
      </c>
      <c r="L313" s="51"/>
      <c r="M313" s="32"/>
      <c r="N313" s="32"/>
      <c r="O313" s="32"/>
      <c r="P313" s="32"/>
      <c r="Q313" s="32"/>
      <c r="R313" s="32"/>
      <c r="S313" s="32"/>
      <c r="T313" s="32"/>
    </row>
    <row r="314" spans="1:20">
      <c r="A314" s="11">
        <v>41150</v>
      </c>
      <c r="B314" s="31">
        <v>3</v>
      </c>
      <c r="C314" s="31">
        <v>0</v>
      </c>
      <c r="D314" s="31">
        <v>0</v>
      </c>
      <c r="E314" s="31">
        <v>0</v>
      </c>
      <c r="F314" s="31">
        <v>3</v>
      </c>
      <c r="G314" s="34"/>
      <c r="H314" s="34"/>
      <c r="I314" s="32"/>
      <c r="J314" s="31"/>
      <c r="K314" s="52" t="s">
        <v>245</v>
      </c>
      <c r="L314" s="51"/>
      <c r="M314" s="32"/>
      <c r="N314" s="32"/>
      <c r="O314" s="32"/>
      <c r="P314" s="32"/>
      <c r="Q314" s="32"/>
      <c r="R314" s="32"/>
      <c r="S314" s="32"/>
      <c r="T314" s="32"/>
    </row>
    <row r="315" spans="1:20">
      <c r="A315" s="11">
        <v>41156</v>
      </c>
      <c r="B315" s="31">
        <v>0</v>
      </c>
      <c r="C315" s="31">
        <v>0</v>
      </c>
      <c r="D315" s="31">
        <v>0</v>
      </c>
      <c r="E315" s="31">
        <v>0</v>
      </c>
      <c r="F315" s="31"/>
      <c r="G315" s="34"/>
      <c r="H315" s="34"/>
      <c r="I315" s="32"/>
      <c r="J315" s="31"/>
      <c r="K315" s="52" t="s">
        <v>219</v>
      </c>
      <c r="L315" s="51"/>
      <c r="M315" s="32"/>
      <c r="N315" s="32"/>
      <c r="O315" s="32"/>
      <c r="P315" s="32"/>
      <c r="Q315" s="32"/>
      <c r="R315" s="32"/>
      <c r="S315" s="32"/>
      <c r="T315" s="32"/>
    </row>
    <row r="316" spans="1:20">
      <c r="A316" s="11">
        <v>41159</v>
      </c>
      <c r="B316" s="31">
        <v>1</v>
      </c>
      <c r="C316" s="31">
        <v>0</v>
      </c>
      <c r="D316" s="31">
        <v>0</v>
      </c>
      <c r="E316" s="31">
        <v>0</v>
      </c>
      <c r="F316" s="31">
        <v>1</v>
      </c>
      <c r="G316" s="34"/>
      <c r="H316" s="34"/>
      <c r="I316" s="32"/>
      <c r="J316" s="31"/>
      <c r="K316" s="54" t="s">
        <v>252</v>
      </c>
      <c r="L316" s="51"/>
      <c r="M316" s="32"/>
      <c r="N316" s="32"/>
      <c r="O316" s="32"/>
      <c r="P316" s="32"/>
      <c r="Q316" s="32"/>
      <c r="R316" s="32"/>
      <c r="S316" s="32"/>
      <c r="T316" s="32"/>
    </row>
    <row r="317" spans="1:20">
      <c r="A317" s="11">
        <v>41163</v>
      </c>
      <c r="B317" s="31">
        <v>2</v>
      </c>
      <c r="C317" s="31">
        <v>0</v>
      </c>
      <c r="D317" s="31">
        <v>0</v>
      </c>
      <c r="E317" s="31">
        <v>2</v>
      </c>
      <c r="F317" s="31">
        <v>4</v>
      </c>
      <c r="G317" s="34"/>
      <c r="H317" s="34"/>
      <c r="I317" s="32"/>
      <c r="J317" s="31"/>
      <c r="K317" s="54" t="s">
        <v>286</v>
      </c>
      <c r="L317" s="51"/>
      <c r="M317" s="32"/>
      <c r="N317" s="32"/>
      <c r="O317" s="32"/>
      <c r="P317" s="32"/>
      <c r="Q317" s="32"/>
      <c r="R317" s="32"/>
      <c r="S317" s="32"/>
      <c r="T317" s="32"/>
    </row>
    <row r="318" spans="1:20">
      <c r="A318" s="11">
        <v>41165</v>
      </c>
      <c r="B318" s="31">
        <v>1</v>
      </c>
      <c r="C318" s="31">
        <v>0</v>
      </c>
      <c r="D318" s="31">
        <v>0</v>
      </c>
      <c r="E318" s="31">
        <v>0</v>
      </c>
      <c r="F318" s="31">
        <v>1</v>
      </c>
      <c r="G318" s="34"/>
      <c r="H318" s="34"/>
      <c r="I318" s="32"/>
      <c r="J318" s="31"/>
      <c r="K318" s="54" t="s">
        <v>255</v>
      </c>
      <c r="L318" s="51"/>
      <c r="M318" s="32"/>
      <c r="N318" s="32"/>
      <c r="O318" s="32"/>
      <c r="P318" s="32"/>
      <c r="Q318" s="32"/>
      <c r="R318" s="32"/>
      <c r="S318" s="32"/>
      <c r="T318" s="32"/>
    </row>
    <row r="319" spans="1:20">
      <c r="A319" s="11">
        <v>41169</v>
      </c>
      <c r="B319" s="31">
        <v>0</v>
      </c>
      <c r="C319" s="31">
        <v>0</v>
      </c>
      <c r="D319" s="31">
        <v>0</v>
      </c>
      <c r="E319" s="31">
        <v>0</v>
      </c>
      <c r="F319" s="31"/>
      <c r="G319" s="34"/>
      <c r="H319" s="34"/>
      <c r="I319" s="32"/>
      <c r="J319" s="31"/>
      <c r="K319" s="52" t="s">
        <v>266</v>
      </c>
      <c r="L319" s="51"/>
      <c r="M319" s="32"/>
      <c r="N319" s="32"/>
      <c r="O319" s="32"/>
      <c r="P319" s="32"/>
      <c r="Q319" s="32"/>
      <c r="R319" s="32"/>
      <c r="S319" s="32"/>
      <c r="T319" s="32"/>
    </row>
    <row r="320" spans="1:20">
      <c r="A320" s="11">
        <v>41172</v>
      </c>
      <c r="B320" s="31">
        <v>1</v>
      </c>
      <c r="C320" s="31">
        <v>0</v>
      </c>
      <c r="D320" s="31">
        <v>0</v>
      </c>
      <c r="E320" s="31">
        <v>0</v>
      </c>
      <c r="F320" s="31"/>
      <c r="G320" s="34">
        <v>1</v>
      </c>
      <c r="H320" s="34"/>
      <c r="I320" s="32"/>
      <c r="J320" s="31"/>
      <c r="K320" s="54" t="s">
        <v>281</v>
      </c>
      <c r="L320" s="51"/>
      <c r="M320" s="32"/>
      <c r="N320" s="32"/>
      <c r="O320" s="32"/>
      <c r="P320" s="32"/>
      <c r="Q320" s="32"/>
      <c r="R320" s="32"/>
      <c r="S320" s="32"/>
      <c r="T320" s="32"/>
    </row>
    <row r="321" spans="1:24" ht="13.5" thickBot="1">
      <c r="A321" s="11">
        <v>41179</v>
      </c>
      <c r="B321" s="31">
        <v>4</v>
      </c>
      <c r="C321" s="31">
        <v>0</v>
      </c>
      <c r="D321" s="31">
        <v>0</v>
      </c>
      <c r="E321" s="31">
        <v>0</v>
      </c>
      <c r="F321" s="31">
        <v>4</v>
      </c>
      <c r="G321" s="34"/>
      <c r="H321" s="34"/>
      <c r="I321" s="32"/>
      <c r="J321" s="31"/>
      <c r="K321" s="53" t="s">
        <v>289</v>
      </c>
      <c r="L321" s="51"/>
      <c r="M321" s="32"/>
      <c r="N321" s="32"/>
      <c r="O321" s="32"/>
      <c r="P321" s="32"/>
      <c r="Q321" s="32"/>
      <c r="R321" s="32"/>
      <c r="S321" s="32"/>
      <c r="T321" s="32"/>
    </row>
    <row r="322" spans="1:24" ht="13.5" thickBot="1">
      <c r="A322" s="12">
        <v>41180</v>
      </c>
      <c r="B322" s="36">
        <v>0</v>
      </c>
      <c r="C322" s="36">
        <v>0</v>
      </c>
      <c r="D322" s="36">
        <v>0</v>
      </c>
      <c r="E322" s="36">
        <v>0</v>
      </c>
      <c r="F322" s="36"/>
      <c r="G322" s="37"/>
      <c r="H322" s="37"/>
      <c r="I322" s="37"/>
      <c r="J322" s="36"/>
      <c r="K322" s="62" t="s">
        <v>292</v>
      </c>
      <c r="L322" s="55"/>
      <c r="M322" s="32"/>
      <c r="N322" s="32"/>
      <c r="O322" s="32"/>
      <c r="P322" s="32"/>
      <c r="Q322" s="32"/>
      <c r="R322" s="32"/>
      <c r="S322" s="32"/>
      <c r="T322" s="32"/>
    </row>
    <row r="323" spans="1:24">
      <c r="B323" s="32">
        <f>COUNT(B296:E322)</f>
        <v>108</v>
      </c>
      <c r="C323" s="32"/>
      <c r="D323" s="32"/>
      <c r="E323" s="32"/>
      <c r="F323" s="32">
        <f>SUM(F296:F322)</f>
        <v>25</v>
      </c>
      <c r="G323" s="32">
        <f>SUM(G296:G322)</f>
        <v>2</v>
      </c>
      <c r="H323" s="32">
        <f t="shared" ref="H323:I323" si="10">SUM(H296:H322)</f>
        <v>0</v>
      </c>
      <c r="I323" s="32">
        <f t="shared" si="10"/>
        <v>0</v>
      </c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 spans="1:24"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</row>
    <row r="325" spans="1:24">
      <c r="A325" s="1" t="s">
        <v>83</v>
      </c>
      <c r="B325" s="165" t="s">
        <v>13</v>
      </c>
      <c r="C325" s="164" t="s">
        <v>13</v>
      </c>
      <c r="D325" s="164" t="s">
        <v>13</v>
      </c>
      <c r="E325" s="167" t="s">
        <v>13</v>
      </c>
      <c r="F325" s="164" t="s">
        <v>13</v>
      </c>
      <c r="G325" s="164" t="s">
        <v>16</v>
      </c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</row>
    <row r="326" spans="1:24">
      <c r="A326" s="160" t="s">
        <v>0</v>
      </c>
      <c r="B326" s="161" t="s">
        <v>14</v>
      </c>
      <c r="C326" s="161" t="s">
        <v>14</v>
      </c>
      <c r="D326" s="161" t="s">
        <v>15</v>
      </c>
      <c r="E326" s="161" t="s">
        <v>17</v>
      </c>
      <c r="F326" s="161" t="s">
        <v>14</v>
      </c>
      <c r="G326" s="161" t="s">
        <v>26</v>
      </c>
      <c r="H326" s="161" t="s">
        <v>27</v>
      </c>
      <c r="I326" s="163" t="s">
        <v>28</v>
      </c>
      <c r="J326" s="162" t="s">
        <v>29</v>
      </c>
      <c r="K326" s="163" t="s">
        <v>6</v>
      </c>
      <c r="L326" s="162" t="s">
        <v>7</v>
      </c>
      <c r="M326" s="163" t="s">
        <v>8</v>
      </c>
      <c r="N326" s="32"/>
      <c r="O326" s="32"/>
      <c r="P326" s="32"/>
      <c r="Q326" s="32"/>
      <c r="R326" s="32"/>
      <c r="S326" s="32"/>
    </row>
    <row r="327" spans="1:24">
      <c r="A327" s="11">
        <v>41092</v>
      </c>
      <c r="B327" s="31">
        <v>0</v>
      </c>
      <c r="C327" s="35">
        <v>0</v>
      </c>
      <c r="D327" s="34">
        <v>0</v>
      </c>
      <c r="E327" s="31">
        <v>0</v>
      </c>
      <c r="F327" s="31">
        <v>0</v>
      </c>
      <c r="G327" s="31"/>
      <c r="H327" s="32"/>
      <c r="I327" s="32"/>
      <c r="J327" s="32"/>
      <c r="K327" s="31"/>
      <c r="L327" s="54" t="s">
        <v>90</v>
      </c>
      <c r="M327" s="51"/>
      <c r="N327" s="32"/>
      <c r="O327" s="32"/>
      <c r="P327" s="32"/>
      <c r="Q327" s="32"/>
      <c r="R327" s="32"/>
      <c r="S327" s="32"/>
    </row>
    <row r="328" spans="1:24">
      <c r="A328" s="11">
        <v>41096</v>
      </c>
      <c r="B328" s="31">
        <v>0</v>
      </c>
      <c r="C328" s="35">
        <v>0</v>
      </c>
      <c r="D328" s="34">
        <v>0</v>
      </c>
      <c r="E328" s="31">
        <v>0</v>
      </c>
      <c r="F328" s="31">
        <v>0</v>
      </c>
      <c r="G328" s="31"/>
      <c r="H328" s="32"/>
      <c r="I328" s="32"/>
      <c r="J328" s="32"/>
      <c r="K328" s="31"/>
      <c r="L328" s="52" t="s">
        <v>88</v>
      </c>
      <c r="M328" s="51"/>
      <c r="N328" s="32"/>
      <c r="O328" s="32"/>
      <c r="P328" s="32"/>
      <c r="Q328" s="32"/>
      <c r="R328" s="32"/>
      <c r="S328" s="32"/>
    </row>
    <row r="329" spans="1:24">
      <c r="A329" s="11">
        <v>41100</v>
      </c>
      <c r="B329" s="31">
        <v>14</v>
      </c>
      <c r="C329" s="35">
        <v>0</v>
      </c>
      <c r="D329" s="34">
        <v>0</v>
      </c>
      <c r="E329" s="31">
        <v>0</v>
      </c>
      <c r="F329" s="31">
        <v>0</v>
      </c>
      <c r="G329" s="31"/>
      <c r="H329" s="32"/>
      <c r="I329" s="32"/>
      <c r="J329" s="32"/>
      <c r="K329" s="31" t="s">
        <v>122</v>
      </c>
      <c r="L329" s="52" t="s">
        <v>116</v>
      </c>
      <c r="M329" s="51" t="s">
        <v>121</v>
      </c>
      <c r="N329" s="32"/>
      <c r="O329" s="32"/>
      <c r="P329" s="32"/>
      <c r="Q329" s="32"/>
      <c r="R329" s="32"/>
      <c r="S329" s="32"/>
    </row>
    <row r="330" spans="1:24">
      <c r="A330" s="11">
        <v>41103</v>
      </c>
      <c r="B330" s="31">
        <v>1</v>
      </c>
      <c r="C330" s="35">
        <v>0</v>
      </c>
      <c r="D330" s="35">
        <v>0</v>
      </c>
      <c r="E330" s="35">
        <v>0</v>
      </c>
      <c r="F330" s="35">
        <v>0</v>
      </c>
      <c r="G330" s="31"/>
      <c r="H330" s="32">
        <v>1</v>
      </c>
      <c r="I330" s="32"/>
      <c r="J330" s="32"/>
      <c r="K330" s="31"/>
      <c r="L330" s="52" t="s">
        <v>99</v>
      </c>
      <c r="M330" s="51"/>
      <c r="N330" s="32"/>
      <c r="O330" s="32"/>
      <c r="P330" s="32"/>
      <c r="Q330" s="32"/>
      <c r="R330" s="32"/>
      <c r="S330" s="32"/>
    </row>
    <row r="331" spans="1:24">
      <c r="A331" s="11">
        <v>41106</v>
      </c>
      <c r="B331" s="31">
        <v>1</v>
      </c>
      <c r="C331" s="35">
        <v>0</v>
      </c>
      <c r="D331" s="35">
        <v>0</v>
      </c>
      <c r="E331" s="35">
        <v>0</v>
      </c>
      <c r="F331" s="35">
        <v>0</v>
      </c>
      <c r="G331" s="31">
        <v>1</v>
      </c>
      <c r="H331" s="32"/>
      <c r="I331" s="32"/>
      <c r="J331" s="32"/>
      <c r="K331" s="31"/>
      <c r="L331" s="54" t="s">
        <v>170</v>
      </c>
      <c r="M331" s="51"/>
      <c r="N331" s="32"/>
      <c r="O331" s="32"/>
      <c r="P331" s="32"/>
      <c r="Q331" s="32"/>
      <c r="R331" s="32"/>
      <c r="S331" s="32"/>
    </row>
    <row r="332" spans="1:24">
      <c r="A332" s="11">
        <v>41107</v>
      </c>
      <c r="B332" s="31">
        <v>1</v>
      </c>
      <c r="C332" s="35">
        <v>0</v>
      </c>
      <c r="D332" s="35">
        <v>0</v>
      </c>
      <c r="E332" s="35">
        <v>0</v>
      </c>
      <c r="F332" s="35">
        <v>0</v>
      </c>
      <c r="G332" s="31"/>
      <c r="H332" s="32">
        <v>1</v>
      </c>
      <c r="I332" s="32"/>
      <c r="J332" s="32"/>
      <c r="K332" s="31"/>
      <c r="L332" s="52" t="s">
        <v>110</v>
      </c>
      <c r="M332" s="51"/>
      <c r="N332" s="32"/>
      <c r="O332" s="32"/>
      <c r="P332" s="32"/>
      <c r="Q332" s="32"/>
      <c r="R332" s="32"/>
      <c r="S332" s="32"/>
    </row>
    <row r="333" spans="1:24">
      <c r="A333" s="11">
        <v>41113</v>
      </c>
      <c r="B333" s="31">
        <v>5</v>
      </c>
      <c r="C333" s="35">
        <v>0</v>
      </c>
      <c r="D333" s="35">
        <v>0</v>
      </c>
      <c r="E333" s="35">
        <v>0</v>
      </c>
      <c r="F333" s="35">
        <v>0</v>
      </c>
      <c r="G333" s="31">
        <v>5</v>
      </c>
      <c r="H333" s="32"/>
      <c r="I333" s="32"/>
      <c r="J333" s="32"/>
      <c r="K333" s="31"/>
      <c r="L333" s="52" t="s">
        <v>165</v>
      </c>
      <c r="M333" s="51"/>
      <c r="N333" s="32"/>
      <c r="O333" s="32"/>
      <c r="P333" s="32"/>
      <c r="Q333" s="32"/>
      <c r="R333" s="32"/>
      <c r="S333" s="32"/>
    </row>
    <row r="334" spans="1:24">
      <c r="A334" s="11">
        <v>41114</v>
      </c>
      <c r="B334" s="31">
        <v>0</v>
      </c>
      <c r="C334" s="35">
        <v>0</v>
      </c>
      <c r="D334" s="32">
        <v>1</v>
      </c>
      <c r="E334" s="31">
        <v>0</v>
      </c>
      <c r="F334" s="31">
        <v>0</v>
      </c>
      <c r="G334" s="31">
        <v>1</v>
      </c>
      <c r="H334" s="32"/>
      <c r="I334" s="32"/>
      <c r="J334" s="32"/>
      <c r="K334" s="31"/>
      <c r="L334" s="52" t="s">
        <v>129</v>
      </c>
      <c r="M334" s="51"/>
      <c r="N334" s="32"/>
      <c r="O334" s="32"/>
      <c r="P334" s="32"/>
      <c r="Q334" s="32"/>
      <c r="R334" s="32"/>
      <c r="S334" s="32"/>
    </row>
    <row r="335" spans="1:24">
      <c r="A335" s="11">
        <v>41122</v>
      </c>
      <c r="B335" s="31">
        <v>0</v>
      </c>
      <c r="C335" s="31">
        <v>0</v>
      </c>
      <c r="D335" s="31">
        <v>0</v>
      </c>
      <c r="E335" s="31">
        <v>0</v>
      </c>
      <c r="F335" s="31">
        <v>0</v>
      </c>
      <c r="G335" s="31"/>
      <c r="H335" s="32"/>
      <c r="I335" s="32"/>
      <c r="J335" s="32"/>
      <c r="K335" s="31"/>
      <c r="L335" s="52" t="s">
        <v>187</v>
      </c>
      <c r="M335" s="51" t="s">
        <v>144</v>
      </c>
      <c r="N335" s="32"/>
      <c r="O335" s="32"/>
      <c r="P335" s="32"/>
      <c r="Q335" s="32"/>
      <c r="R335" s="32"/>
      <c r="S335" s="32"/>
    </row>
    <row r="336" spans="1:24">
      <c r="A336" s="11">
        <v>41123</v>
      </c>
      <c r="B336" s="31">
        <v>0</v>
      </c>
      <c r="C336" s="31">
        <v>0</v>
      </c>
      <c r="D336" s="31">
        <v>0</v>
      </c>
      <c r="E336" s="31">
        <v>0</v>
      </c>
      <c r="F336" s="31">
        <v>0</v>
      </c>
      <c r="G336" s="31"/>
      <c r="H336" s="32"/>
      <c r="I336" s="32"/>
      <c r="J336" s="32"/>
      <c r="K336" s="31"/>
      <c r="L336" s="52" t="s">
        <v>174</v>
      </c>
      <c r="M336" s="51"/>
      <c r="N336" s="32"/>
      <c r="O336" s="32"/>
      <c r="P336" s="32"/>
      <c r="Q336" s="32"/>
      <c r="R336" s="32"/>
      <c r="S336" s="32"/>
    </row>
    <row r="337" spans="1:19">
      <c r="A337" s="11">
        <v>41127</v>
      </c>
      <c r="B337" s="31">
        <v>0</v>
      </c>
      <c r="C337" s="31">
        <v>0</v>
      </c>
      <c r="D337" s="31">
        <v>0</v>
      </c>
      <c r="E337" s="31">
        <v>0</v>
      </c>
      <c r="F337" s="31">
        <v>0</v>
      </c>
      <c r="G337" s="31"/>
      <c r="H337" s="32"/>
      <c r="I337" s="32"/>
      <c r="J337" s="32"/>
      <c r="K337" s="31"/>
      <c r="L337" s="52" t="s">
        <v>156</v>
      </c>
      <c r="M337" s="51"/>
      <c r="N337" s="32"/>
      <c r="O337" s="32"/>
      <c r="P337" s="32"/>
      <c r="Q337" s="32"/>
      <c r="R337" s="32"/>
      <c r="S337" s="32"/>
    </row>
    <row r="338" spans="1:19">
      <c r="A338" s="11">
        <v>41128</v>
      </c>
      <c r="B338" s="31">
        <v>0</v>
      </c>
      <c r="C338" s="31">
        <v>0</v>
      </c>
      <c r="D338" s="31">
        <v>0</v>
      </c>
      <c r="E338" s="31">
        <v>0</v>
      </c>
      <c r="F338" s="31">
        <v>0</v>
      </c>
      <c r="G338" s="31"/>
      <c r="H338" s="32"/>
      <c r="I338" s="32"/>
      <c r="J338" s="32"/>
      <c r="K338" s="31"/>
      <c r="L338" s="52" t="s">
        <v>148</v>
      </c>
      <c r="M338" s="51"/>
      <c r="N338" s="32"/>
      <c r="O338" s="32"/>
      <c r="P338" s="32"/>
      <c r="Q338" s="32"/>
      <c r="R338" s="32"/>
      <c r="S338" s="32"/>
    </row>
    <row r="339" spans="1:19">
      <c r="A339" s="11">
        <v>41134</v>
      </c>
      <c r="B339" s="31">
        <v>0</v>
      </c>
      <c r="C339" s="31">
        <v>0</v>
      </c>
      <c r="D339" s="31">
        <v>0</v>
      </c>
      <c r="E339" s="31">
        <v>0</v>
      </c>
      <c r="F339" s="31">
        <v>0</v>
      </c>
      <c r="G339" s="31"/>
      <c r="H339" s="32"/>
      <c r="I339" s="32"/>
      <c r="J339" s="32"/>
      <c r="K339" s="31"/>
      <c r="L339" s="60" t="s">
        <v>186</v>
      </c>
      <c r="M339" s="51"/>
      <c r="N339" s="32"/>
      <c r="O339" s="32"/>
      <c r="P339" s="32"/>
      <c r="Q339" s="32"/>
      <c r="R339" s="32"/>
      <c r="S339" s="32"/>
    </row>
    <row r="340" spans="1:19">
      <c r="A340" s="11">
        <v>41135</v>
      </c>
      <c r="B340" s="31">
        <v>0</v>
      </c>
      <c r="C340" s="31">
        <v>0</v>
      </c>
      <c r="D340" s="31">
        <v>0</v>
      </c>
      <c r="E340" s="31">
        <v>0</v>
      </c>
      <c r="F340" s="31">
        <v>0</v>
      </c>
      <c r="G340" s="31"/>
      <c r="H340" s="32"/>
      <c r="I340" s="32"/>
      <c r="J340" s="32"/>
      <c r="K340" s="31"/>
      <c r="L340" s="52" t="s">
        <v>230</v>
      </c>
      <c r="M340" s="51"/>
      <c r="N340" s="32"/>
      <c r="O340" s="32"/>
      <c r="P340" s="32"/>
      <c r="Q340" s="32"/>
      <c r="R340" s="32"/>
      <c r="S340" s="32"/>
    </row>
    <row r="341" spans="1:19">
      <c r="A341" s="11">
        <v>41143</v>
      </c>
      <c r="B341" s="31">
        <v>0</v>
      </c>
      <c r="C341" s="31">
        <v>0</v>
      </c>
      <c r="D341" s="31">
        <v>0</v>
      </c>
      <c r="E341" s="31">
        <v>0</v>
      </c>
      <c r="F341" s="31">
        <v>0</v>
      </c>
      <c r="G341" s="31"/>
      <c r="H341" s="32"/>
      <c r="I341" s="32"/>
      <c r="J341" s="32"/>
      <c r="K341" s="31"/>
      <c r="L341" s="52" t="s">
        <v>188</v>
      </c>
      <c r="M341" s="51"/>
      <c r="N341" s="32"/>
      <c r="O341" s="32"/>
      <c r="P341" s="32"/>
      <c r="Q341" s="32"/>
      <c r="R341" s="32"/>
      <c r="S341" s="32"/>
    </row>
    <row r="342" spans="1:19">
      <c r="A342" s="11">
        <v>41144</v>
      </c>
      <c r="B342" s="31">
        <v>0</v>
      </c>
      <c r="C342" s="31">
        <v>0</v>
      </c>
      <c r="D342" s="31">
        <v>0</v>
      </c>
      <c r="E342" s="31">
        <v>0</v>
      </c>
      <c r="F342" s="31">
        <v>0</v>
      </c>
      <c r="G342" s="31"/>
      <c r="H342" s="32"/>
      <c r="I342" s="32"/>
      <c r="J342" s="32"/>
      <c r="K342" s="31"/>
      <c r="L342" s="52" t="s">
        <v>211</v>
      </c>
      <c r="M342" s="51"/>
      <c r="N342" s="32"/>
      <c r="O342" s="32"/>
      <c r="P342" s="32"/>
      <c r="Q342" s="32"/>
      <c r="R342" s="32"/>
      <c r="S342" s="32"/>
    </row>
    <row r="343" spans="1:19">
      <c r="A343" s="11">
        <v>41149</v>
      </c>
      <c r="B343" s="31">
        <v>1</v>
      </c>
      <c r="C343" s="35">
        <v>1</v>
      </c>
      <c r="D343" s="32">
        <v>0</v>
      </c>
      <c r="E343" s="31">
        <v>0</v>
      </c>
      <c r="F343" s="31">
        <v>0</v>
      </c>
      <c r="G343" s="31">
        <v>1</v>
      </c>
      <c r="H343" s="32"/>
      <c r="I343" s="32"/>
      <c r="J343" s="32">
        <v>1</v>
      </c>
      <c r="K343" s="31"/>
      <c r="L343" s="52" t="s">
        <v>207</v>
      </c>
      <c r="M343" s="51"/>
      <c r="N343" s="32"/>
      <c r="O343" s="32"/>
      <c r="P343" s="32"/>
      <c r="Q343" s="32"/>
      <c r="R343" s="32"/>
      <c r="S343" s="32"/>
    </row>
    <row r="344" spans="1:19">
      <c r="A344" s="11">
        <v>41150</v>
      </c>
      <c r="B344" s="31">
        <v>1</v>
      </c>
      <c r="C344" s="31">
        <v>0</v>
      </c>
      <c r="D344" s="31">
        <v>0</v>
      </c>
      <c r="E344" s="31">
        <v>0</v>
      </c>
      <c r="F344" s="31">
        <v>0</v>
      </c>
      <c r="G344" s="31">
        <v>1</v>
      </c>
      <c r="H344" s="32"/>
      <c r="I344" s="32"/>
      <c r="J344" s="32"/>
      <c r="K344" s="31"/>
      <c r="L344" s="52" t="s">
        <v>245</v>
      </c>
      <c r="M344" s="51"/>
      <c r="N344" s="32"/>
      <c r="O344" s="32"/>
      <c r="P344" s="32"/>
      <c r="Q344" s="32"/>
      <c r="R344" s="32"/>
      <c r="S344" s="32"/>
    </row>
    <row r="345" spans="1:19">
      <c r="A345" s="11">
        <v>41151</v>
      </c>
      <c r="B345" s="31">
        <v>0</v>
      </c>
      <c r="C345" s="31">
        <v>0</v>
      </c>
      <c r="D345" s="31">
        <v>0</v>
      </c>
      <c r="E345" s="31">
        <v>0</v>
      </c>
      <c r="F345" s="31">
        <v>0</v>
      </c>
      <c r="G345" s="31"/>
      <c r="H345" s="32"/>
      <c r="I345" s="32"/>
      <c r="J345" s="32"/>
      <c r="K345" s="31"/>
      <c r="L345" s="54" t="s">
        <v>232</v>
      </c>
      <c r="M345" s="51"/>
      <c r="N345" s="32"/>
      <c r="O345" s="32"/>
      <c r="P345" s="32"/>
      <c r="Q345" s="32"/>
      <c r="R345" s="32"/>
      <c r="S345" s="32"/>
    </row>
    <row r="346" spans="1:19">
      <c r="A346" s="11">
        <v>41152</v>
      </c>
      <c r="B346" s="164"/>
      <c r="C346" s="31">
        <v>0</v>
      </c>
      <c r="D346" s="31">
        <v>0</v>
      </c>
      <c r="E346" s="31">
        <v>0</v>
      </c>
      <c r="F346" s="31">
        <v>0</v>
      </c>
      <c r="G346" s="31"/>
      <c r="H346" s="32"/>
      <c r="I346" s="32"/>
      <c r="J346" s="32"/>
      <c r="K346" s="31"/>
      <c r="L346" s="52" t="s">
        <v>225</v>
      </c>
      <c r="M346" s="51"/>
      <c r="N346" s="32"/>
      <c r="O346" s="32"/>
      <c r="P346" s="32"/>
      <c r="Q346" s="32"/>
      <c r="R346" s="32"/>
      <c r="S346" s="32"/>
    </row>
    <row r="347" spans="1:19">
      <c r="A347" s="11">
        <v>41156</v>
      </c>
      <c r="B347" s="31">
        <v>0</v>
      </c>
      <c r="C347" s="31">
        <v>0</v>
      </c>
      <c r="D347" s="31">
        <v>0</v>
      </c>
      <c r="E347" s="31">
        <v>0</v>
      </c>
      <c r="F347" s="31">
        <v>0</v>
      </c>
      <c r="G347" s="31"/>
      <c r="H347" s="32"/>
      <c r="I347" s="32"/>
      <c r="J347" s="32"/>
      <c r="K347" s="31"/>
      <c r="L347" s="52" t="s">
        <v>219</v>
      </c>
      <c r="M347" s="51"/>
      <c r="N347" s="32"/>
      <c r="O347" s="32"/>
      <c r="P347" s="32"/>
      <c r="Q347" s="32"/>
      <c r="R347" s="32"/>
      <c r="S347" s="32"/>
    </row>
    <row r="348" spans="1:19">
      <c r="A348" s="11">
        <v>41159</v>
      </c>
      <c r="B348" s="31">
        <v>1</v>
      </c>
      <c r="C348" s="35">
        <v>0</v>
      </c>
      <c r="D348" s="32">
        <v>0</v>
      </c>
      <c r="E348" s="31">
        <v>1</v>
      </c>
      <c r="F348" s="31">
        <v>0</v>
      </c>
      <c r="G348" s="31">
        <v>1</v>
      </c>
      <c r="H348" s="32"/>
      <c r="I348" s="32"/>
      <c r="J348" s="32">
        <v>1</v>
      </c>
      <c r="K348" s="31"/>
      <c r="L348" s="54" t="s">
        <v>252</v>
      </c>
      <c r="M348" s="51" t="s">
        <v>254</v>
      </c>
      <c r="N348" s="32"/>
      <c r="O348" s="32"/>
      <c r="P348" s="32"/>
      <c r="Q348" s="32"/>
      <c r="R348" s="32"/>
      <c r="S348" s="32"/>
    </row>
    <row r="349" spans="1:19">
      <c r="A349" s="11">
        <v>41163</v>
      </c>
      <c r="B349" s="31">
        <v>10</v>
      </c>
      <c r="C349" s="35">
        <v>0</v>
      </c>
      <c r="D349" s="32">
        <v>0</v>
      </c>
      <c r="E349" s="31">
        <v>0</v>
      </c>
      <c r="F349" s="31">
        <v>0</v>
      </c>
      <c r="G349" s="31">
        <v>10</v>
      </c>
      <c r="H349" s="32"/>
      <c r="I349" s="32"/>
      <c r="J349" s="32"/>
      <c r="K349" s="31"/>
      <c r="L349" s="54" t="s">
        <v>286</v>
      </c>
      <c r="M349" s="51"/>
      <c r="N349" s="32"/>
      <c r="O349" s="32"/>
      <c r="P349" s="32"/>
      <c r="Q349" s="32"/>
      <c r="R349" s="32"/>
      <c r="S349" s="32"/>
    </row>
    <row r="350" spans="1:19">
      <c r="A350" s="11">
        <v>41164</v>
      </c>
      <c r="B350" s="31">
        <v>0</v>
      </c>
      <c r="C350" s="35">
        <v>28</v>
      </c>
      <c r="D350" s="32">
        <v>93</v>
      </c>
      <c r="E350" s="31">
        <v>26</v>
      </c>
      <c r="F350" s="31">
        <v>0</v>
      </c>
      <c r="G350" s="31"/>
      <c r="H350" s="32"/>
      <c r="I350" s="32"/>
      <c r="J350" s="32"/>
      <c r="K350" s="31" t="s">
        <v>259</v>
      </c>
      <c r="L350" s="54" t="s">
        <v>257</v>
      </c>
      <c r="M350" s="51" t="s">
        <v>258</v>
      </c>
      <c r="N350" s="32"/>
      <c r="O350" s="32"/>
      <c r="P350" s="32"/>
      <c r="Q350" s="32"/>
      <c r="R350" s="32"/>
      <c r="S350" s="32"/>
    </row>
    <row r="351" spans="1:19">
      <c r="A351" s="11">
        <v>41166</v>
      </c>
      <c r="B351" s="31">
        <v>0</v>
      </c>
      <c r="C351" s="35">
        <v>1</v>
      </c>
      <c r="D351" s="32">
        <v>0</v>
      </c>
      <c r="E351" s="31">
        <v>0</v>
      </c>
      <c r="F351" s="31">
        <v>0</v>
      </c>
      <c r="G351" s="31"/>
      <c r="H351" s="32"/>
      <c r="I351" s="32"/>
      <c r="J351" s="32">
        <v>1</v>
      </c>
      <c r="K351" s="31"/>
      <c r="L351" s="54" t="s">
        <v>268</v>
      </c>
      <c r="M351" s="51" t="s">
        <v>254</v>
      </c>
      <c r="N351" s="32"/>
      <c r="O351" s="32"/>
      <c r="P351" s="32"/>
      <c r="Q351" s="32"/>
      <c r="R351" s="32"/>
      <c r="S351" s="32"/>
    </row>
    <row r="352" spans="1:19">
      <c r="A352" s="11">
        <v>41169</v>
      </c>
      <c r="B352" s="31">
        <v>1</v>
      </c>
      <c r="C352" s="35">
        <v>0</v>
      </c>
      <c r="D352" s="35">
        <v>0</v>
      </c>
      <c r="E352" s="35">
        <v>0</v>
      </c>
      <c r="F352" s="35">
        <v>0</v>
      </c>
      <c r="G352" s="31"/>
      <c r="H352" s="32">
        <v>1</v>
      </c>
      <c r="I352" s="32"/>
      <c r="J352" s="32"/>
      <c r="K352" s="31"/>
      <c r="L352" s="52" t="s">
        <v>266</v>
      </c>
      <c r="M352" s="51"/>
      <c r="N352" s="32"/>
      <c r="O352" s="32"/>
      <c r="P352" s="32"/>
      <c r="Q352" s="32"/>
      <c r="R352" s="32"/>
      <c r="S352" s="32"/>
    </row>
    <row r="353" spans="1:24">
      <c r="A353" s="11">
        <v>41172</v>
      </c>
      <c r="B353" s="31">
        <v>0</v>
      </c>
      <c r="C353" s="35">
        <v>1</v>
      </c>
      <c r="D353" s="32">
        <v>1</v>
      </c>
      <c r="E353" s="31">
        <v>0</v>
      </c>
      <c r="F353" s="31">
        <v>0</v>
      </c>
      <c r="G353" s="31">
        <v>1</v>
      </c>
      <c r="H353" s="32">
        <v>1</v>
      </c>
      <c r="I353" s="32"/>
      <c r="J353" s="32"/>
      <c r="K353" s="31"/>
      <c r="L353" s="54" t="s">
        <v>281</v>
      </c>
      <c r="M353" s="51"/>
      <c r="N353" s="32"/>
      <c r="O353" s="32"/>
      <c r="P353" s="32"/>
      <c r="Q353" s="32"/>
      <c r="R353" s="32"/>
      <c r="S353" s="32"/>
    </row>
    <row r="354" spans="1:24">
      <c r="A354" s="11">
        <v>41179</v>
      </c>
      <c r="B354" s="31">
        <v>1</v>
      </c>
      <c r="C354" s="35">
        <v>0</v>
      </c>
      <c r="D354" s="32">
        <v>0</v>
      </c>
      <c r="E354" s="31">
        <v>0</v>
      </c>
      <c r="F354" s="31">
        <v>0</v>
      </c>
      <c r="G354" s="31">
        <v>1</v>
      </c>
      <c r="H354" s="32"/>
      <c r="I354" s="32"/>
      <c r="J354" s="32"/>
      <c r="K354" s="34"/>
      <c r="L354" s="52" t="s">
        <v>289</v>
      </c>
      <c r="M354" s="51"/>
      <c r="N354" s="32"/>
      <c r="O354" s="32"/>
      <c r="P354" s="32"/>
      <c r="Q354" s="32"/>
      <c r="R354" s="32"/>
      <c r="S354" s="32"/>
    </row>
    <row r="355" spans="1:24" ht="13.5" thickBot="1">
      <c r="A355" s="12">
        <v>41180</v>
      </c>
      <c r="B355" s="36">
        <v>0</v>
      </c>
      <c r="C355" s="38">
        <v>0</v>
      </c>
      <c r="D355" s="37">
        <v>1</v>
      </c>
      <c r="E355" s="36">
        <v>0</v>
      </c>
      <c r="F355" s="36">
        <v>0</v>
      </c>
      <c r="G355" s="36"/>
      <c r="H355" s="37">
        <v>1</v>
      </c>
      <c r="I355" s="37"/>
      <c r="J355" s="37"/>
      <c r="K355" s="37"/>
      <c r="L355" s="62" t="s">
        <v>292</v>
      </c>
      <c r="M355" s="55"/>
      <c r="N355" s="32"/>
      <c r="O355" s="32"/>
      <c r="P355" s="32"/>
      <c r="Q355" s="32"/>
      <c r="R355" s="32"/>
      <c r="S355" s="32"/>
    </row>
    <row r="356" spans="1:24">
      <c r="A356" s="11"/>
      <c r="B356" s="32">
        <f>COUNT(B327:F355)</f>
        <v>144</v>
      </c>
      <c r="C356" s="32"/>
      <c r="D356" s="32"/>
      <c r="E356" s="32"/>
      <c r="F356" s="32"/>
      <c r="G356" s="32">
        <f>SUM(G327:G355)</f>
        <v>22</v>
      </c>
      <c r="H356" s="32">
        <f t="shared" ref="H356:J356" si="11">SUM(H327:H355)</f>
        <v>5</v>
      </c>
      <c r="I356" s="32">
        <f t="shared" si="11"/>
        <v>0</v>
      </c>
      <c r="J356" s="32">
        <f t="shared" si="11"/>
        <v>3</v>
      </c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 spans="1:24">
      <c r="A357" s="1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4">
      <c r="A358" s="1" t="s">
        <v>42</v>
      </c>
      <c r="B358" s="165" t="s">
        <v>13</v>
      </c>
      <c r="C358" s="164" t="s">
        <v>13</v>
      </c>
      <c r="D358" s="164" t="s">
        <v>13</v>
      </c>
      <c r="E358" s="167" t="s">
        <v>13</v>
      </c>
      <c r="F358" s="164" t="s">
        <v>16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4">
      <c r="A359" s="160" t="s">
        <v>0</v>
      </c>
      <c r="B359" s="161" t="s">
        <v>14</v>
      </c>
      <c r="C359" s="161" t="s">
        <v>14</v>
      </c>
      <c r="D359" s="161" t="s">
        <v>14</v>
      </c>
      <c r="E359" s="161" t="s">
        <v>15</v>
      </c>
      <c r="F359" s="161" t="s">
        <v>26</v>
      </c>
      <c r="G359" s="165" t="s">
        <v>27</v>
      </c>
      <c r="H359" s="164" t="s">
        <v>28</v>
      </c>
      <c r="I359" s="164" t="s">
        <v>29</v>
      </c>
      <c r="J359" s="167" t="s">
        <v>6</v>
      </c>
      <c r="K359" s="164" t="s">
        <v>7</v>
      </c>
      <c r="L359" s="165" t="s">
        <v>8</v>
      </c>
      <c r="M359" s="32"/>
      <c r="N359" s="32"/>
      <c r="O359" s="32"/>
      <c r="P359" s="32"/>
      <c r="Q359" s="32"/>
      <c r="R359" s="32"/>
      <c r="S359" s="32"/>
      <c r="T359" s="32"/>
    </row>
    <row r="360" spans="1:24">
      <c r="A360" s="11">
        <v>41092</v>
      </c>
      <c r="B360" s="31">
        <v>0</v>
      </c>
      <c r="C360" s="31">
        <v>0</v>
      </c>
      <c r="D360" s="31">
        <v>0</v>
      </c>
      <c r="E360" s="31">
        <v>0</v>
      </c>
      <c r="F360" s="31"/>
      <c r="G360" s="34"/>
      <c r="H360" s="34"/>
      <c r="I360" s="32"/>
      <c r="J360" s="31"/>
      <c r="K360" s="54" t="s">
        <v>90</v>
      </c>
      <c r="L360" s="51"/>
      <c r="M360" s="32"/>
      <c r="N360" s="32"/>
      <c r="O360" s="32"/>
      <c r="P360" s="32"/>
      <c r="Q360" s="32"/>
      <c r="R360" s="32"/>
      <c r="S360" s="32"/>
      <c r="T360" s="32"/>
    </row>
    <row r="361" spans="1:24">
      <c r="A361" s="11">
        <v>41093</v>
      </c>
      <c r="B361" s="31">
        <v>0</v>
      </c>
      <c r="C361" s="31">
        <v>0</v>
      </c>
      <c r="D361" s="31">
        <v>0</v>
      </c>
      <c r="E361" s="31">
        <v>0</v>
      </c>
      <c r="F361" s="31"/>
      <c r="G361" s="34"/>
      <c r="H361" s="34"/>
      <c r="I361" s="32"/>
      <c r="J361" s="31"/>
      <c r="K361" s="54" t="s">
        <v>91</v>
      </c>
      <c r="L361" s="51"/>
      <c r="M361" s="32"/>
      <c r="N361" s="32"/>
      <c r="O361" s="32"/>
      <c r="P361" s="32"/>
      <c r="Q361" s="32"/>
      <c r="R361" s="32"/>
      <c r="S361" s="32"/>
      <c r="T361" s="32"/>
    </row>
    <row r="362" spans="1:24">
      <c r="A362" s="11">
        <v>41101</v>
      </c>
      <c r="B362" s="31">
        <v>0</v>
      </c>
      <c r="C362" s="31">
        <v>1</v>
      </c>
      <c r="D362" s="31">
        <v>0</v>
      </c>
      <c r="E362" s="31">
        <v>1</v>
      </c>
      <c r="F362" s="31">
        <v>2</v>
      </c>
      <c r="G362" s="34"/>
      <c r="H362" s="34"/>
      <c r="I362" s="32"/>
      <c r="J362" s="31"/>
      <c r="K362" s="52" t="s">
        <v>103</v>
      </c>
      <c r="L362" s="51"/>
      <c r="M362" s="32"/>
      <c r="N362" s="32"/>
      <c r="O362" s="32"/>
      <c r="P362" s="32"/>
      <c r="Q362" s="32"/>
      <c r="R362" s="32"/>
      <c r="S362" s="32"/>
      <c r="T362" s="32"/>
    </row>
    <row r="363" spans="1:24">
      <c r="A363" s="11">
        <v>41103</v>
      </c>
      <c r="B363" s="31">
        <v>2</v>
      </c>
      <c r="C363" s="31">
        <v>0</v>
      </c>
      <c r="D363" s="31">
        <v>1</v>
      </c>
      <c r="E363" s="31">
        <v>0</v>
      </c>
      <c r="F363" s="31"/>
      <c r="G363" s="34">
        <v>3</v>
      </c>
      <c r="H363" s="34"/>
      <c r="I363" s="32"/>
      <c r="J363" s="31"/>
      <c r="K363" s="52" t="s">
        <v>99</v>
      </c>
      <c r="L363" s="51"/>
      <c r="M363" s="32"/>
      <c r="N363" s="32"/>
      <c r="O363" s="32"/>
      <c r="P363" s="32"/>
      <c r="Q363" s="32"/>
      <c r="R363" s="32"/>
      <c r="S363" s="32"/>
      <c r="T363" s="32"/>
    </row>
    <row r="364" spans="1:24">
      <c r="A364" s="11">
        <v>41106</v>
      </c>
      <c r="B364" s="31">
        <v>0</v>
      </c>
      <c r="C364" s="31">
        <v>0</v>
      </c>
      <c r="D364" s="31">
        <v>0</v>
      </c>
      <c r="E364" s="31">
        <v>0</v>
      </c>
      <c r="F364" s="31"/>
      <c r="G364" s="34"/>
      <c r="H364" s="34"/>
      <c r="I364" s="32"/>
      <c r="J364" s="31"/>
      <c r="K364" s="54" t="s">
        <v>170</v>
      </c>
      <c r="L364" s="51"/>
      <c r="M364" s="32"/>
      <c r="N364" s="32"/>
      <c r="O364" s="32"/>
      <c r="P364" s="32"/>
      <c r="Q364" s="32"/>
      <c r="R364" s="32"/>
      <c r="S364" s="32"/>
      <c r="T364" s="32"/>
    </row>
    <row r="365" spans="1:24">
      <c r="A365" s="11">
        <v>41109</v>
      </c>
      <c r="B365" s="31">
        <v>0</v>
      </c>
      <c r="C365" s="31">
        <v>1</v>
      </c>
      <c r="D365" s="31">
        <v>0</v>
      </c>
      <c r="E365" s="31">
        <v>0</v>
      </c>
      <c r="F365" s="31"/>
      <c r="G365" s="34">
        <v>1</v>
      </c>
      <c r="H365" s="34"/>
      <c r="I365" s="32"/>
      <c r="J365" s="31"/>
      <c r="K365" s="52" t="s">
        <v>124</v>
      </c>
      <c r="L365" s="51"/>
      <c r="M365" s="32"/>
      <c r="N365" s="32"/>
      <c r="O365" s="32"/>
      <c r="P365" s="32"/>
      <c r="Q365" s="32"/>
      <c r="R365" s="32"/>
      <c r="S365" s="32"/>
      <c r="T365" s="32"/>
    </row>
    <row r="366" spans="1:24">
      <c r="A366" s="11">
        <v>41113</v>
      </c>
      <c r="B366" s="31">
        <v>0</v>
      </c>
      <c r="C366" s="31">
        <v>1</v>
      </c>
      <c r="D366" s="31">
        <v>0</v>
      </c>
      <c r="E366" s="31">
        <v>0</v>
      </c>
      <c r="F366" s="31">
        <v>1</v>
      </c>
      <c r="G366" s="34"/>
      <c r="H366" s="34"/>
      <c r="I366" s="32"/>
      <c r="J366" s="31"/>
      <c r="K366" s="52" t="s">
        <v>165</v>
      </c>
      <c r="L366" s="51"/>
      <c r="M366" s="32"/>
      <c r="N366" s="32"/>
      <c r="O366" s="32"/>
      <c r="P366" s="32"/>
      <c r="Q366" s="32"/>
      <c r="R366" s="32"/>
      <c r="S366" s="32"/>
      <c r="T366" s="32"/>
    </row>
    <row r="367" spans="1:24">
      <c r="A367" s="11">
        <v>41117</v>
      </c>
      <c r="B367" s="31">
        <v>0</v>
      </c>
      <c r="C367" s="31">
        <v>0</v>
      </c>
      <c r="D367" s="31">
        <v>0</v>
      </c>
      <c r="E367" s="31">
        <v>0</v>
      </c>
      <c r="F367" s="31"/>
      <c r="G367" s="34"/>
      <c r="H367" s="34"/>
      <c r="I367" s="32"/>
      <c r="J367" s="31"/>
      <c r="K367" s="54" t="s">
        <v>142</v>
      </c>
      <c r="L367" s="51"/>
      <c r="M367" s="32"/>
      <c r="N367" s="32"/>
      <c r="O367" s="32"/>
      <c r="P367" s="32"/>
      <c r="Q367" s="32"/>
      <c r="R367" s="32"/>
      <c r="S367" s="32"/>
      <c r="T367" s="32"/>
    </row>
    <row r="368" spans="1:24">
      <c r="A368" s="11">
        <v>41123</v>
      </c>
      <c r="B368" s="31">
        <v>0</v>
      </c>
      <c r="C368" s="31">
        <v>0</v>
      </c>
      <c r="D368" s="31">
        <v>0</v>
      </c>
      <c r="E368" s="31">
        <v>0</v>
      </c>
      <c r="F368" s="31"/>
      <c r="G368" s="34"/>
      <c r="H368" s="34"/>
      <c r="I368" s="32"/>
      <c r="J368" s="31"/>
      <c r="K368" s="52" t="s">
        <v>174</v>
      </c>
      <c r="L368" s="51"/>
      <c r="M368" s="32"/>
      <c r="N368" s="32"/>
      <c r="O368" s="32"/>
      <c r="P368" s="32"/>
      <c r="Q368" s="32"/>
      <c r="R368" s="32"/>
      <c r="S368" s="32"/>
      <c r="T368" s="32"/>
    </row>
    <row r="369" spans="1:24">
      <c r="A369" s="11">
        <v>41124</v>
      </c>
      <c r="B369" s="31">
        <v>0</v>
      </c>
      <c r="C369" s="31">
        <v>0</v>
      </c>
      <c r="D369" s="31">
        <v>0</v>
      </c>
      <c r="E369" s="31">
        <v>0</v>
      </c>
      <c r="F369" s="31"/>
      <c r="G369" s="34"/>
      <c r="H369" s="34"/>
      <c r="I369" s="32"/>
      <c r="J369" s="31"/>
      <c r="K369" s="52" t="s">
        <v>169</v>
      </c>
      <c r="L369" s="51" t="s">
        <v>144</v>
      </c>
      <c r="M369" s="32"/>
      <c r="N369" s="32"/>
      <c r="O369" s="32"/>
      <c r="P369" s="32"/>
      <c r="Q369" s="32"/>
      <c r="R369" s="32"/>
      <c r="S369" s="32"/>
      <c r="T369" s="32"/>
    </row>
    <row r="370" spans="1:24">
      <c r="A370" s="11">
        <v>41124</v>
      </c>
      <c r="B370" s="31">
        <v>0</v>
      </c>
      <c r="C370" s="31">
        <v>0</v>
      </c>
      <c r="D370" s="31">
        <v>0</v>
      </c>
      <c r="E370" s="31">
        <v>0</v>
      </c>
      <c r="F370" s="31"/>
      <c r="G370" s="34"/>
      <c r="H370" s="34"/>
      <c r="I370" s="32"/>
      <c r="J370" s="31"/>
      <c r="K370" s="52" t="s">
        <v>169</v>
      </c>
      <c r="L370" s="51"/>
      <c r="M370" s="32"/>
      <c r="N370" s="32"/>
      <c r="O370" s="32"/>
      <c r="P370" s="32"/>
      <c r="Q370" s="32"/>
      <c r="R370" s="32"/>
      <c r="S370" s="32"/>
      <c r="T370" s="32"/>
    </row>
    <row r="371" spans="1:24">
      <c r="A371" s="11">
        <v>41130</v>
      </c>
      <c r="B371" s="31">
        <v>0</v>
      </c>
      <c r="C371" s="31">
        <v>0</v>
      </c>
      <c r="D371" s="31">
        <v>0</v>
      </c>
      <c r="E371" s="31">
        <v>0</v>
      </c>
      <c r="F371" s="31"/>
      <c r="G371" s="34"/>
      <c r="H371" s="34"/>
      <c r="I371" s="32"/>
      <c r="J371" s="31"/>
      <c r="K371" s="54" t="s">
        <v>198</v>
      </c>
      <c r="L371" s="51"/>
      <c r="M371" s="32"/>
      <c r="N371" s="32"/>
      <c r="O371" s="32"/>
      <c r="P371" s="32"/>
      <c r="Q371" s="32"/>
      <c r="R371" s="32"/>
      <c r="S371" s="32"/>
      <c r="T371" s="32"/>
    </row>
    <row r="372" spans="1:24">
      <c r="A372" s="11">
        <v>41131</v>
      </c>
      <c r="B372" s="31">
        <v>0</v>
      </c>
      <c r="C372" s="31">
        <v>0</v>
      </c>
      <c r="D372" s="31">
        <v>0</v>
      </c>
      <c r="E372" s="31">
        <v>0</v>
      </c>
      <c r="F372" s="31"/>
      <c r="G372" s="34"/>
      <c r="H372" s="34"/>
      <c r="I372" s="32"/>
      <c r="J372" s="31"/>
      <c r="K372" s="52" t="s">
        <v>159</v>
      </c>
      <c r="L372" s="51"/>
      <c r="M372" s="32"/>
      <c r="N372" s="32"/>
      <c r="O372" s="32"/>
      <c r="P372" s="32"/>
      <c r="Q372" s="32"/>
      <c r="R372" s="32"/>
      <c r="S372" s="32"/>
      <c r="T372" s="32"/>
    </row>
    <row r="373" spans="1:24">
      <c r="A373" s="11">
        <v>41136</v>
      </c>
      <c r="B373" s="31">
        <v>0</v>
      </c>
      <c r="C373" s="31">
        <v>0</v>
      </c>
      <c r="D373" s="31">
        <v>0</v>
      </c>
      <c r="E373" s="31">
        <v>0</v>
      </c>
      <c r="F373" s="31"/>
      <c r="G373" s="34"/>
      <c r="H373" s="34"/>
      <c r="I373" s="32"/>
      <c r="J373" s="31"/>
      <c r="K373" s="52" t="s">
        <v>179</v>
      </c>
      <c r="L373" s="51"/>
      <c r="M373" s="32"/>
      <c r="N373" s="32"/>
      <c r="O373" s="32"/>
      <c r="P373" s="32"/>
      <c r="Q373" s="32"/>
      <c r="R373" s="32"/>
      <c r="S373" s="32"/>
      <c r="T373" s="32"/>
    </row>
    <row r="374" spans="1:24" ht="13.5" thickBot="1">
      <c r="A374" s="12">
        <v>41144</v>
      </c>
      <c r="B374" s="36">
        <v>0</v>
      </c>
      <c r="C374" s="36">
        <v>0</v>
      </c>
      <c r="D374" s="36">
        <v>0</v>
      </c>
      <c r="E374" s="36">
        <v>0</v>
      </c>
      <c r="F374" s="36"/>
      <c r="G374" s="37"/>
      <c r="H374" s="37"/>
      <c r="I374" s="37"/>
      <c r="J374" s="36"/>
      <c r="K374" s="53" t="s">
        <v>211</v>
      </c>
      <c r="L374" s="55"/>
      <c r="M374" s="32"/>
      <c r="N374" s="32"/>
      <c r="O374" s="32"/>
      <c r="P374" s="32"/>
      <c r="Q374" s="32"/>
      <c r="R374" s="32"/>
      <c r="S374" s="32"/>
      <c r="T374" s="32"/>
    </row>
    <row r="375" spans="1:24">
      <c r="A375" s="11"/>
      <c r="B375" s="32">
        <f>COUNT(B360:E374)</f>
        <v>60</v>
      </c>
      <c r="C375" s="32"/>
      <c r="D375" s="32"/>
      <c r="E375" s="32"/>
      <c r="F375" s="32">
        <f>SUM(F360:F374)</f>
        <v>3</v>
      </c>
      <c r="G375" s="32">
        <f>SUM(G360:G374)</f>
        <v>4</v>
      </c>
      <c r="H375" s="32">
        <f>SUM(H360:H374)</f>
        <v>0</v>
      </c>
      <c r="I375" s="32">
        <f>SUM(I360:I374)</f>
        <v>0</v>
      </c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 spans="1:24">
      <c r="A376" s="1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 spans="1:24" ht="15.75">
      <c r="A377" s="30" t="s">
        <v>43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</row>
    <row r="378" spans="1:24">
      <c r="A378" s="1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 spans="1:24"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</row>
    <row r="380" spans="1:24">
      <c r="A380" s="1" t="s">
        <v>44</v>
      </c>
      <c r="B380" s="164" t="s">
        <v>13</v>
      </c>
      <c r="C380" s="164" t="s">
        <v>13</v>
      </c>
      <c r="D380" s="164" t="s">
        <v>13</v>
      </c>
      <c r="E380" s="164" t="s">
        <v>13</v>
      </c>
      <c r="F380" s="164" t="s">
        <v>13</v>
      </c>
      <c r="G380" s="164" t="s">
        <v>13</v>
      </c>
      <c r="H380" s="164" t="s">
        <v>16</v>
      </c>
      <c r="I380" s="32"/>
      <c r="J380" s="32"/>
      <c r="K380" s="32"/>
      <c r="L380" s="32"/>
      <c r="M380" s="32"/>
      <c r="N380" s="32"/>
      <c r="O380" s="32"/>
      <c r="P380" s="32"/>
      <c r="Q380" s="32"/>
      <c r="R380" s="32"/>
    </row>
    <row r="381" spans="1:24">
      <c r="A381" s="160" t="s">
        <v>0</v>
      </c>
      <c r="B381" s="161" t="s">
        <v>14</v>
      </c>
      <c r="C381" s="161" t="s">
        <v>15</v>
      </c>
      <c r="D381" s="161" t="s">
        <v>14</v>
      </c>
      <c r="E381" s="161" t="s">
        <v>15</v>
      </c>
      <c r="F381" s="161" t="s">
        <v>17</v>
      </c>
      <c r="G381" s="161" t="s">
        <v>14</v>
      </c>
      <c r="H381" s="161" t="s">
        <v>26</v>
      </c>
      <c r="I381" s="160" t="s">
        <v>27</v>
      </c>
      <c r="J381" s="160" t="s">
        <v>28</v>
      </c>
      <c r="K381" s="160" t="s">
        <v>29</v>
      </c>
      <c r="L381" s="160" t="s">
        <v>6</v>
      </c>
      <c r="M381" s="160" t="s">
        <v>7</v>
      </c>
      <c r="N381" s="160" t="s">
        <v>8</v>
      </c>
      <c r="O381" s="32"/>
      <c r="P381" s="32"/>
      <c r="Q381" s="32"/>
      <c r="R381" s="32"/>
    </row>
    <row r="382" spans="1:24">
      <c r="A382" s="11">
        <v>41092</v>
      </c>
      <c r="B382" s="31">
        <v>0</v>
      </c>
      <c r="C382" s="31">
        <v>0</v>
      </c>
      <c r="D382" s="31">
        <v>0</v>
      </c>
      <c r="E382" s="31">
        <v>0</v>
      </c>
      <c r="F382" s="31">
        <v>0</v>
      </c>
      <c r="G382" s="31">
        <v>0</v>
      </c>
      <c r="H382" s="31"/>
      <c r="I382" s="34"/>
      <c r="J382" s="34"/>
      <c r="K382" s="32"/>
      <c r="L382" s="31"/>
      <c r="M382" s="32" t="s">
        <v>90</v>
      </c>
      <c r="N382" s="51"/>
      <c r="O382" s="32"/>
      <c r="P382" s="32"/>
      <c r="Q382" s="32"/>
      <c r="R382" s="32"/>
    </row>
    <row r="383" spans="1:24">
      <c r="A383" s="11">
        <v>41093</v>
      </c>
      <c r="B383" s="31">
        <v>1</v>
      </c>
      <c r="C383" s="35">
        <v>0</v>
      </c>
      <c r="D383" s="35">
        <v>0</v>
      </c>
      <c r="E383" s="35">
        <v>0</v>
      </c>
      <c r="F383" s="35">
        <v>0</v>
      </c>
      <c r="G383" s="35">
        <v>0</v>
      </c>
      <c r="H383" s="31">
        <v>1</v>
      </c>
      <c r="I383" s="34"/>
      <c r="J383" s="34"/>
      <c r="K383" s="32"/>
      <c r="L383" s="31"/>
      <c r="M383" s="54" t="s">
        <v>95</v>
      </c>
      <c r="N383" s="51"/>
      <c r="O383" s="32"/>
      <c r="P383" s="32"/>
      <c r="Q383" s="32"/>
      <c r="R383" s="32"/>
    </row>
    <row r="384" spans="1:24">
      <c r="A384" s="11">
        <v>41100</v>
      </c>
      <c r="B384" s="31">
        <v>0</v>
      </c>
      <c r="C384" s="35">
        <v>0</v>
      </c>
      <c r="D384" s="32">
        <v>0</v>
      </c>
      <c r="E384" s="31">
        <v>0</v>
      </c>
      <c r="F384" s="31">
        <v>0</v>
      </c>
      <c r="G384" s="31">
        <v>0</v>
      </c>
      <c r="H384" s="31"/>
      <c r="I384" s="34"/>
      <c r="J384" s="34"/>
      <c r="K384" s="32"/>
      <c r="L384" s="31"/>
      <c r="M384" s="2" t="s">
        <v>85</v>
      </c>
      <c r="N384" s="51"/>
      <c r="O384" s="32"/>
      <c r="P384" s="32"/>
      <c r="Q384" s="32"/>
      <c r="R384" s="32"/>
    </row>
    <row r="385" spans="1:18">
      <c r="A385" s="11">
        <v>41103</v>
      </c>
      <c r="B385" s="31">
        <v>0</v>
      </c>
      <c r="C385" s="35">
        <v>0</v>
      </c>
      <c r="D385" s="32">
        <v>0</v>
      </c>
      <c r="E385" s="31">
        <v>0</v>
      </c>
      <c r="F385" s="31">
        <v>0</v>
      </c>
      <c r="G385" s="31">
        <v>0</v>
      </c>
      <c r="H385" s="31"/>
      <c r="I385" s="34"/>
      <c r="J385" s="34"/>
      <c r="K385" s="32"/>
      <c r="L385" s="31"/>
      <c r="M385" s="2" t="s">
        <v>107</v>
      </c>
      <c r="N385" s="51"/>
      <c r="O385" s="32"/>
      <c r="P385" s="32"/>
      <c r="Q385" s="32"/>
      <c r="R385" s="32"/>
    </row>
    <row r="386" spans="1:18">
      <c r="A386" s="11">
        <v>41106</v>
      </c>
      <c r="B386" s="31">
        <v>0</v>
      </c>
      <c r="C386" s="35">
        <v>0</v>
      </c>
      <c r="D386" s="32">
        <v>0</v>
      </c>
      <c r="E386" s="31">
        <v>0</v>
      </c>
      <c r="F386" s="31">
        <v>0</v>
      </c>
      <c r="G386" s="31">
        <v>0</v>
      </c>
      <c r="H386" s="31"/>
      <c r="I386" s="34"/>
      <c r="J386" s="34"/>
      <c r="K386" s="32"/>
      <c r="L386" s="31"/>
      <c r="M386" s="2" t="s">
        <v>108</v>
      </c>
      <c r="N386" s="51"/>
      <c r="O386" s="32"/>
      <c r="P386" s="32"/>
      <c r="Q386" s="32"/>
      <c r="R386" s="32"/>
    </row>
    <row r="387" spans="1:18">
      <c r="A387" s="11">
        <v>41108</v>
      </c>
      <c r="B387" s="31">
        <v>0</v>
      </c>
      <c r="C387" s="35">
        <v>0</v>
      </c>
      <c r="D387" s="32">
        <v>1</v>
      </c>
      <c r="E387" s="31">
        <v>0</v>
      </c>
      <c r="F387" s="31">
        <v>0</v>
      </c>
      <c r="G387" s="31">
        <v>0</v>
      </c>
      <c r="H387" s="31"/>
      <c r="I387" s="34">
        <v>1</v>
      </c>
      <c r="J387" s="34"/>
      <c r="K387" s="32"/>
      <c r="L387" s="31"/>
      <c r="M387" s="2" t="s">
        <v>109</v>
      </c>
      <c r="N387" s="51"/>
      <c r="O387" s="32"/>
      <c r="P387" s="32"/>
      <c r="Q387" s="32"/>
      <c r="R387" s="32"/>
    </row>
    <row r="388" spans="1:18">
      <c r="A388" s="11">
        <v>41113</v>
      </c>
      <c r="B388" s="31">
        <v>0</v>
      </c>
      <c r="C388" s="31">
        <v>0</v>
      </c>
      <c r="D388" s="31">
        <v>0</v>
      </c>
      <c r="E388" s="31">
        <v>0</v>
      </c>
      <c r="F388" s="31">
        <v>0</v>
      </c>
      <c r="G388" s="31">
        <v>0</v>
      </c>
      <c r="H388" s="31"/>
      <c r="I388" s="34"/>
      <c r="J388" s="34"/>
      <c r="K388" s="32"/>
      <c r="L388" s="31"/>
      <c r="M388" s="54" t="s">
        <v>128</v>
      </c>
      <c r="N388" s="51"/>
      <c r="O388" s="32"/>
      <c r="P388" s="32"/>
      <c r="Q388" s="32"/>
      <c r="R388" s="32"/>
    </row>
    <row r="389" spans="1:18">
      <c r="A389" s="11">
        <v>41115</v>
      </c>
      <c r="B389" s="31">
        <v>0</v>
      </c>
      <c r="C389" s="31">
        <v>0</v>
      </c>
      <c r="D389" s="31">
        <v>0</v>
      </c>
      <c r="E389" s="31">
        <v>0</v>
      </c>
      <c r="F389" s="31">
        <v>0</v>
      </c>
      <c r="G389" s="31">
        <v>0</v>
      </c>
      <c r="H389" s="31"/>
      <c r="I389" s="34"/>
      <c r="J389" s="34"/>
      <c r="K389" s="32"/>
      <c r="L389" s="31"/>
      <c r="M389" s="2" t="s">
        <v>164</v>
      </c>
      <c r="N389" s="51"/>
      <c r="O389" s="32"/>
      <c r="P389" s="32"/>
      <c r="Q389" s="32"/>
      <c r="R389" s="32"/>
    </row>
    <row r="390" spans="1:18">
      <c r="A390" s="11">
        <v>41121</v>
      </c>
      <c r="B390" s="31">
        <v>0</v>
      </c>
      <c r="C390" s="31">
        <v>0</v>
      </c>
      <c r="D390" s="31">
        <v>0</v>
      </c>
      <c r="E390" s="31">
        <v>0</v>
      </c>
      <c r="F390" s="31">
        <v>0</v>
      </c>
      <c r="G390" s="31">
        <v>0</v>
      </c>
      <c r="H390" s="31"/>
      <c r="I390" s="34"/>
      <c r="J390" s="34"/>
      <c r="K390" s="32"/>
      <c r="L390" s="31"/>
      <c r="M390" s="54" t="s">
        <v>303</v>
      </c>
      <c r="N390" s="51" t="s">
        <v>144</v>
      </c>
      <c r="O390" s="32"/>
      <c r="P390" s="32"/>
      <c r="Q390" s="32"/>
      <c r="R390" s="32"/>
    </row>
    <row r="391" spans="1:18">
      <c r="A391" s="11">
        <v>41121</v>
      </c>
      <c r="B391" s="31">
        <v>0</v>
      </c>
      <c r="C391" s="31">
        <v>0</v>
      </c>
      <c r="D391" s="31">
        <v>0</v>
      </c>
      <c r="E391" s="31">
        <v>0</v>
      </c>
      <c r="F391" s="31">
        <v>0</v>
      </c>
      <c r="G391" s="31">
        <v>0</v>
      </c>
      <c r="H391" s="31"/>
      <c r="I391" s="34"/>
      <c r="J391" s="34"/>
      <c r="K391" s="32"/>
      <c r="L391" s="31"/>
      <c r="M391" s="54" t="s">
        <v>304</v>
      </c>
      <c r="N391" s="51"/>
      <c r="O391" s="32"/>
      <c r="P391" s="32"/>
      <c r="Q391" s="32"/>
      <c r="R391" s="32"/>
    </row>
    <row r="392" spans="1:18">
      <c r="A392" s="11">
        <v>41122</v>
      </c>
      <c r="B392" s="31">
        <v>0</v>
      </c>
      <c r="C392" s="31">
        <v>0</v>
      </c>
      <c r="D392" s="31">
        <v>0</v>
      </c>
      <c r="E392" s="31">
        <v>0</v>
      </c>
      <c r="F392" s="31">
        <v>0</v>
      </c>
      <c r="G392" s="31">
        <v>0</v>
      </c>
      <c r="H392" s="31"/>
      <c r="I392" s="34"/>
      <c r="J392" s="34"/>
      <c r="K392" s="32"/>
      <c r="L392" s="31"/>
      <c r="M392" s="2" t="s">
        <v>163</v>
      </c>
      <c r="N392" s="51"/>
      <c r="O392" s="32"/>
      <c r="P392" s="32"/>
      <c r="Q392" s="32"/>
      <c r="R392" s="32"/>
    </row>
    <row r="393" spans="1:18">
      <c r="A393" s="11">
        <v>41128</v>
      </c>
      <c r="B393" s="31">
        <v>0</v>
      </c>
      <c r="C393" s="31">
        <v>0</v>
      </c>
      <c r="D393" s="31">
        <v>0</v>
      </c>
      <c r="E393" s="31">
        <v>0</v>
      </c>
      <c r="F393" s="31">
        <v>0</v>
      </c>
      <c r="G393" s="31">
        <v>0</v>
      </c>
      <c r="H393" s="31"/>
      <c r="I393" s="34"/>
      <c r="J393" s="34"/>
      <c r="K393" s="32"/>
      <c r="L393" s="31"/>
      <c r="M393" s="2" t="s">
        <v>182</v>
      </c>
      <c r="N393" s="51"/>
      <c r="O393" s="32"/>
      <c r="P393" s="32"/>
      <c r="Q393" s="32"/>
      <c r="R393" s="32"/>
    </row>
    <row r="394" spans="1:18">
      <c r="A394" s="11">
        <v>41130</v>
      </c>
      <c r="B394" s="31">
        <v>0</v>
      </c>
      <c r="C394" s="31">
        <v>0</v>
      </c>
      <c r="D394" s="31">
        <v>0</v>
      </c>
      <c r="E394" s="31">
        <v>0</v>
      </c>
      <c r="F394" s="31">
        <v>0</v>
      </c>
      <c r="G394" s="31">
        <v>0</v>
      </c>
      <c r="H394" s="31"/>
      <c r="I394" s="34"/>
      <c r="J394" s="34"/>
      <c r="K394" s="32"/>
      <c r="L394" s="31"/>
      <c r="M394" s="2" t="s">
        <v>185</v>
      </c>
      <c r="N394" s="51"/>
      <c r="O394" s="32"/>
      <c r="P394" s="32"/>
      <c r="Q394" s="32"/>
      <c r="R394" s="32"/>
    </row>
    <row r="395" spans="1:18">
      <c r="A395" s="11">
        <v>41134</v>
      </c>
      <c r="B395" s="31">
        <v>0</v>
      </c>
      <c r="C395" s="31">
        <v>0</v>
      </c>
      <c r="D395" s="31">
        <v>0</v>
      </c>
      <c r="E395" s="31">
        <v>0</v>
      </c>
      <c r="F395" s="31">
        <v>0</v>
      </c>
      <c r="G395" s="31">
        <v>0</v>
      </c>
      <c r="H395" s="31"/>
      <c r="I395" s="34"/>
      <c r="J395" s="34"/>
      <c r="K395" s="32"/>
      <c r="L395" s="31"/>
      <c r="M395" s="2" t="s">
        <v>178</v>
      </c>
      <c r="N395" s="51"/>
      <c r="O395" s="32"/>
      <c r="P395" s="32"/>
      <c r="Q395" s="32"/>
      <c r="R395" s="32"/>
    </row>
    <row r="396" spans="1:18">
      <c r="A396" s="11">
        <v>41137</v>
      </c>
      <c r="B396" s="31">
        <v>0</v>
      </c>
      <c r="C396" s="31">
        <v>0</v>
      </c>
      <c r="D396" s="31">
        <v>0</v>
      </c>
      <c r="E396" s="31">
        <v>0</v>
      </c>
      <c r="F396" s="31">
        <v>0</v>
      </c>
      <c r="G396" s="31">
        <v>0</v>
      </c>
      <c r="H396" s="31"/>
      <c r="I396" s="34"/>
      <c r="J396" s="34"/>
      <c r="K396" s="32"/>
      <c r="L396" s="31"/>
      <c r="M396" s="2" t="s">
        <v>184</v>
      </c>
      <c r="N396" s="51"/>
      <c r="O396" s="32"/>
      <c r="P396" s="32"/>
      <c r="Q396" s="32"/>
      <c r="R396" s="32"/>
    </row>
    <row r="397" spans="1:18">
      <c r="A397" s="11">
        <v>41144</v>
      </c>
      <c r="B397" s="31">
        <v>0</v>
      </c>
      <c r="C397" s="31">
        <v>0</v>
      </c>
      <c r="D397" s="31">
        <v>0</v>
      </c>
      <c r="E397" s="31">
        <v>0</v>
      </c>
      <c r="F397" s="31">
        <v>0</v>
      </c>
      <c r="G397" s="31">
        <v>0</v>
      </c>
      <c r="H397" s="31"/>
      <c r="I397" s="34"/>
      <c r="J397" s="34"/>
      <c r="K397" s="32"/>
      <c r="L397" s="31"/>
      <c r="M397" s="54" t="s">
        <v>202</v>
      </c>
      <c r="N397" s="51"/>
      <c r="O397" s="32"/>
      <c r="P397" s="32"/>
      <c r="Q397" s="32"/>
      <c r="R397" s="32"/>
    </row>
    <row r="398" spans="1:18">
      <c r="A398" s="11">
        <v>41145</v>
      </c>
      <c r="B398" s="31">
        <v>0</v>
      </c>
      <c r="C398" s="31">
        <v>0</v>
      </c>
      <c r="D398" s="31">
        <v>0</v>
      </c>
      <c r="E398" s="31">
        <v>0</v>
      </c>
      <c r="F398" s="31">
        <v>0</v>
      </c>
      <c r="G398" s="31">
        <v>0</v>
      </c>
      <c r="H398" s="31"/>
      <c r="I398" s="34"/>
      <c r="J398" s="34"/>
      <c r="K398" s="32"/>
      <c r="L398" s="31"/>
      <c r="M398" s="2" t="s">
        <v>206</v>
      </c>
      <c r="N398" s="51"/>
      <c r="O398" s="32"/>
      <c r="P398" s="32"/>
      <c r="Q398" s="32"/>
      <c r="R398" s="32"/>
    </row>
    <row r="399" spans="1:18">
      <c r="A399" s="11">
        <v>41149</v>
      </c>
      <c r="B399" s="31">
        <v>0</v>
      </c>
      <c r="C399" s="31">
        <v>0</v>
      </c>
      <c r="D399" s="31">
        <v>0</v>
      </c>
      <c r="E399" s="31">
        <v>0</v>
      </c>
      <c r="F399" s="31">
        <v>0</v>
      </c>
      <c r="G399" s="31">
        <v>0</v>
      </c>
      <c r="H399" s="31"/>
      <c r="I399" s="34"/>
      <c r="J399" s="34"/>
      <c r="K399" s="32"/>
      <c r="L399" s="31"/>
      <c r="M399" s="2" t="s">
        <v>201</v>
      </c>
      <c r="N399" s="51"/>
      <c r="O399" s="32"/>
      <c r="P399" s="32"/>
      <c r="Q399" s="32"/>
      <c r="R399" s="32"/>
    </row>
    <row r="400" spans="1:18">
      <c r="A400" s="11">
        <v>41151</v>
      </c>
      <c r="B400" s="31">
        <v>0</v>
      </c>
      <c r="C400" s="31">
        <v>0</v>
      </c>
      <c r="D400" s="31">
        <v>0</v>
      </c>
      <c r="E400" s="31">
        <v>0</v>
      </c>
      <c r="F400" s="31">
        <v>0</v>
      </c>
      <c r="G400" s="31">
        <v>0</v>
      </c>
      <c r="H400" s="31"/>
      <c r="I400" s="34"/>
      <c r="J400" s="34"/>
      <c r="K400" s="32"/>
      <c r="L400" s="31"/>
      <c r="M400" s="2" t="s">
        <v>229</v>
      </c>
      <c r="N400" s="51"/>
      <c r="O400" s="32"/>
      <c r="P400" s="32"/>
      <c r="Q400" s="32"/>
      <c r="R400" s="32"/>
    </row>
    <row r="401" spans="1:24">
      <c r="A401" s="11">
        <v>41156</v>
      </c>
      <c r="B401" s="31">
        <v>0</v>
      </c>
      <c r="C401" s="31">
        <v>0</v>
      </c>
      <c r="D401" s="31">
        <v>0</v>
      </c>
      <c r="E401" s="31">
        <v>0</v>
      </c>
      <c r="F401" s="31">
        <v>0</v>
      </c>
      <c r="G401" s="31">
        <v>0</v>
      </c>
      <c r="H401" s="31"/>
      <c r="I401" s="34"/>
      <c r="J401" s="34"/>
      <c r="K401" s="32"/>
      <c r="L401" s="31"/>
      <c r="M401" s="2" t="s">
        <v>238</v>
      </c>
      <c r="N401" s="51"/>
      <c r="O401" s="32"/>
      <c r="P401" s="32"/>
      <c r="Q401" s="32"/>
      <c r="R401" s="32"/>
    </row>
    <row r="402" spans="1:24">
      <c r="A402" s="11">
        <v>41157</v>
      </c>
      <c r="B402" s="31">
        <v>0</v>
      </c>
      <c r="C402" s="31">
        <v>0</v>
      </c>
      <c r="D402" s="31">
        <v>0</v>
      </c>
      <c r="E402" s="31">
        <v>0</v>
      </c>
      <c r="F402" s="31">
        <v>0</v>
      </c>
      <c r="G402" s="31">
        <v>0</v>
      </c>
      <c r="H402" s="31"/>
      <c r="I402" s="34"/>
      <c r="J402" s="34"/>
      <c r="K402" s="32"/>
      <c r="L402" s="31"/>
      <c r="M402" s="2" t="s">
        <v>218</v>
      </c>
      <c r="N402" s="51"/>
      <c r="O402" s="32"/>
      <c r="P402" s="32"/>
      <c r="Q402" s="32"/>
      <c r="R402" s="32"/>
    </row>
    <row r="403" spans="1:24">
      <c r="A403" s="11">
        <v>41162</v>
      </c>
      <c r="B403" s="31">
        <v>0</v>
      </c>
      <c r="C403" s="31">
        <v>0</v>
      </c>
      <c r="D403" s="31">
        <v>0</v>
      </c>
      <c r="E403" s="31">
        <v>0</v>
      </c>
      <c r="F403" s="31">
        <v>0</v>
      </c>
      <c r="G403" s="31">
        <v>0</v>
      </c>
      <c r="H403" s="31"/>
      <c r="I403" s="34"/>
      <c r="J403" s="34"/>
      <c r="K403" s="32"/>
      <c r="L403" s="31"/>
      <c r="M403" s="2" t="s">
        <v>249</v>
      </c>
      <c r="N403" s="51"/>
      <c r="O403" s="32"/>
      <c r="P403" s="32"/>
      <c r="Q403" s="32"/>
      <c r="R403" s="32"/>
    </row>
    <row r="404" spans="1:24">
      <c r="A404" s="11">
        <v>41163</v>
      </c>
      <c r="B404" s="31">
        <v>0</v>
      </c>
      <c r="C404" s="31">
        <v>0</v>
      </c>
      <c r="D404" s="31">
        <v>0</v>
      </c>
      <c r="E404" s="31">
        <v>0</v>
      </c>
      <c r="F404" s="31">
        <v>0</v>
      </c>
      <c r="G404" s="31">
        <v>0</v>
      </c>
      <c r="H404" s="31"/>
      <c r="I404" s="34"/>
      <c r="J404" s="34"/>
      <c r="K404" s="32"/>
      <c r="L404" s="31"/>
      <c r="M404" s="2" t="s">
        <v>239</v>
      </c>
      <c r="N404" s="51"/>
      <c r="O404" s="32"/>
      <c r="P404" s="32"/>
      <c r="Q404" s="32"/>
      <c r="R404" s="32"/>
    </row>
    <row r="405" spans="1:24">
      <c r="A405" s="11">
        <v>41170</v>
      </c>
      <c r="B405" s="31">
        <v>0</v>
      </c>
      <c r="C405" s="31">
        <v>0</v>
      </c>
      <c r="D405" s="31">
        <v>0</v>
      </c>
      <c r="E405" s="31">
        <v>0</v>
      </c>
      <c r="F405" s="31">
        <v>0</v>
      </c>
      <c r="G405" s="31">
        <v>0</v>
      </c>
      <c r="H405" s="31"/>
      <c r="I405" s="34"/>
      <c r="J405" s="34"/>
      <c r="K405" s="32"/>
      <c r="L405" s="31"/>
      <c r="M405" s="2" t="s">
        <v>267</v>
      </c>
      <c r="N405" s="51"/>
      <c r="O405" s="32"/>
      <c r="P405" s="32"/>
      <c r="Q405" s="32"/>
      <c r="R405" s="32"/>
    </row>
    <row r="406" spans="1:24">
      <c r="A406" s="11">
        <v>41173</v>
      </c>
      <c r="B406" s="31">
        <v>0</v>
      </c>
      <c r="C406" s="31">
        <v>0</v>
      </c>
      <c r="D406" s="31">
        <v>0</v>
      </c>
      <c r="E406" s="31">
        <v>0</v>
      </c>
      <c r="F406" s="31">
        <v>0</v>
      </c>
      <c r="G406" s="31">
        <v>0</v>
      </c>
      <c r="H406" s="31"/>
      <c r="I406" s="34"/>
      <c r="J406" s="34"/>
      <c r="K406" s="32"/>
      <c r="L406" s="31"/>
      <c r="M406" s="2" t="s">
        <v>272</v>
      </c>
      <c r="N406" s="51"/>
      <c r="O406" s="32"/>
      <c r="P406" s="32"/>
      <c r="Q406" s="32"/>
      <c r="R406" s="32"/>
    </row>
    <row r="407" spans="1:24">
      <c r="A407" s="11">
        <v>41176</v>
      </c>
      <c r="B407" s="31">
        <v>0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/>
      <c r="I407" s="34"/>
      <c r="J407" s="34"/>
      <c r="K407" s="32"/>
      <c r="L407" s="31"/>
      <c r="M407" s="2" t="s">
        <v>280</v>
      </c>
      <c r="N407" s="51"/>
      <c r="O407" s="32"/>
      <c r="P407" s="32"/>
      <c r="Q407" s="32"/>
      <c r="R407" s="32"/>
    </row>
    <row r="408" spans="1:24" ht="13.5" thickBot="1">
      <c r="A408" s="47">
        <v>41178</v>
      </c>
      <c r="B408" s="36">
        <v>0</v>
      </c>
      <c r="C408" s="36">
        <v>0</v>
      </c>
      <c r="D408" s="36">
        <v>0</v>
      </c>
      <c r="E408" s="36">
        <v>0</v>
      </c>
      <c r="F408" s="36">
        <v>0</v>
      </c>
      <c r="G408" s="36">
        <v>0</v>
      </c>
      <c r="H408" s="36"/>
      <c r="I408" s="37"/>
      <c r="J408" s="37"/>
      <c r="K408" s="37"/>
      <c r="L408" s="36"/>
      <c r="M408" s="36" t="s">
        <v>273</v>
      </c>
      <c r="N408" s="55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 spans="1:24">
      <c r="B409" s="32">
        <f>COUNT(B382:G408)</f>
        <v>162</v>
      </c>
      <c r="C409" s="32"/>
      <c r="D409" s="32"/>
      <c r="E409" s="32"/>
      <c r="F409" s="32"/>
      <c r="G409" s="32"/>
      <c r="H409" s="32">
        <f>SUM(H382:H408)</f>
        <v>1</v>
      </c>
      <c r="I409" s="32">
        <f t="shared" ref="I409:K409" si="12">SUM(I382:I408)</f>
        <v>1</v>
      </c>
      <c r="J409" s="32">
        <f t="shared" si="12"/>
        <v>0</v>
      </c>
      <c r="K409" s="32">
        <f t="shared" si="12"/>
        <v>0</v>
      </c>
      <c r="L409" s="32"/>
      <c r="M409" s="34"/>
      <c r="N409" s="34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 spans="1:24"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 spans="1:24"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 spans="1:24"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 spans="1:24"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 spans="1:24"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 spans="1:24"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 spans="1:24"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 spans="11:24"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 spans="11:24"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 spans="11:24"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 spans="11:24"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 spans="11:24"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 spans="11:24"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 spans="11:24"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 spans="11:24"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 spans="11:24"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 spans="11:24"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 spans="11:24"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 spans="11:24"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 spans="11:24"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 spans="11:24"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 spans="11:24"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 spans="11:24"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 spans="15:24"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 spans="15:24"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 spans="15:24"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 spans="15:24"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 spans="15:24"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 spans="15:24"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 spans="15:24"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 spans="15:24"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 spans="15:24"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 spans="15:24"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 spans="15:24"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 spans="15:24"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 spans="15:24"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 spans="15:24"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 spans="15:24"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 spans="15:24"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 spans="15:24"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 spans="15:24"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 spans="15:24"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 spans="15:24">
      <c r="O452" s="32"/>
    </row>
    <row r="453" spans="15:24">
      <c r="O453" s="32"/>
    </row>
  </sheetData>
  <conditionalFormatting sqref="B393:G394 C395:G408 B391:G391 C382:G382 B382:B409 G382:G409 C388:G392 C367:E374 B356:B357 D356:F357 B360:E361 B362:B377 D362:E377 C364:E364 D352:F352 C347:F347 D346:F346 C345:F345 C335:F342 D333:F333 C332:F332 B327:E355 D330:F331 D344:F344 B323:D324 D292:E292 B292:B293 C290:F291 B296:E322 C287:F288 D285:F285 B282:F283 F278:F292 C277:F278 C273:F275 B267:F270 F266:F272 C265:F265 B265:E291 C280:F284 B288:F288 C257:F260 B253:F253 C255:F255 C248:F252 B248:B262 D248:F262 C238:F238 B230 D230:F230 C234:F234 D234:F241 B234:B241 B251:F251 D223:F223 C225:F229 F218:F219 C220:F221 C216:F217 D215:F215 C213:F214 C203:F203 B203:E229">
    <cfRule type="cellIs" dxfId="15" priority="57" operator="greaterThan">
      <formula>5</formula>
    </cfRule>
  </conditionalFormatting>
  <conditionalFormatting sqref="D256:F256 C230 C234:C241 C248:C262">
    <cfRule type="cellIs" dxfId="14" priority="56" operator="greaterThan">
      <formula>0</formula>
    </cfRule>
  </conditionalFormatting>
  <conditionalFormatting sqref="D383:G383 C382:F409 C356:C357 C360:C377 F327:F355 C292 F265:F291">
    <cfRule type="cellIs" dxfId="13" priority="52" operator="greaterThan">
      <formula>2</formula>
    </cfRule>
  </conditionalFormatting>
  <conditionalFormatting sqref="D383:G383 C382:F408 F265:F291 F62:F69 F48:F57 F44:F45">
    <cfRule type="cellIs" dxfId="12" priority="39" operator="greaterThan">
      <formula>2</formula>
    </cfRule>
  </conditionalFormatting>
  <conditionalFormatting sqref="F234:F260">
    <cfRule type="cellIs" dxfId="11" priority="38" operator="greaterThanOrEqual">
      <formula>1</formula>
    </cfRule>
  </conditionalFormatting>
  <conditionalFormatting sqref="B393:G394 C395:G408 B391:G391 C382:G382 B382:B408 G382:G405 C388:G392 B296:E322 C259:F260 F257:F258 D256:F256 F252 B253:F253 C255:F255 B247:F247 C244:F251 C242:F242 C238:F238 C234:F234 B251:F251 B234:E260">
    <cfRule type="cellIs" dxfId="10" priority="37" operator="greaterThan">
      <formula>5</formula>
    </cfRule>
  </conditionalFormatting>
  <conditionalFormatting sqref="B184:E197 B167:E179 B149:E162 B106:B144 B74:C101 C66:F67 C62:F62 B62:E69 C51:C57 C52:F54 B50:B57 D50:E57 B48:F49 F45 C44:F44 B44:E45 D56:F56 B4:C39">
    <cfRule type="cellIs" dxfId="9" priority="36" operator="greaterThan">
      <formula>25</formula>
    </cfRule>
  </conditionalFormatting>
  <conditionalFormatting sqref="F203:F229">
    <cfRule type="cellIs" dxfId="8" priority="15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S945"/>
  <sheetViews>
    <sheetView tabSelected="1" zoomScale="85" zoomScaleNormal="85" workbookViewId="0">
      <pane xSplit="1" topLeftCell="B1" activePane="topRight" state="frozen"/>
      <selection activeCell="A550" sqref="A550"/>
      <selection pane="topRight" activeCell="P17" sqref="P17"/>
    </sheetView>
  </sheetViews>
  <sheetFormatPr defaultRowHeight="12.75"/>
  <cols>
    <col min="1" max="1" width="18.85546875" style="2" customWidth="1"/>
    <col min="2" max="11" width="9.140625" style="2"/>
    <col min="12" max="12" width="12.140625" style="2" customWidth="1"/>
    <col min="13" max="13" width="12.42578125" style="2" customWidth="1"/>
    <col min="14" max="14" width="10.85546875" style="2" customWidth="1"/>
    <col min="15" max="15" width="13.42578125" style="2" customWidth="1"/>
    <col min="16" max="16" width="12" style="2" customWidth="1"/>
    <col min="17" max="17" width="11.28515625" style="2" customWidth="1"/>
    <col min="18" max="18" width="14.140625" style="2" customWidth="1"/>
    <col min="19" max="19" width="12.85546875" style="2" customWidth="1"/>
    <col min="20" max="20" width="9.140625" style="2"/>
    <col min="21" max="21" width="11.42578125" style="2" customWidth="1"/>
    <col min="22" max="16384" width="9.140625" style="2"/>
  </cols>
  <sheetData>
    <row r="1" spans="1:40" ht="24" customHeight="1">
      <c r="A1" s="27" t="s">
        <v>38</v>
      </c>
    </row>
    <row r="2" spans="1:40">
      <c r="A2" s="1" t="s">
        <v>48</v>
      </c>
      <c r="B2" s="167" t="s">
        <v>13</v>
      </c>
      <c r="C2" s="164" t="s">
        <v>13</v>
      </c>
      <c r="D2" s="165" t="s">
        <v>13</v>
      </c>
      <c r="E2" s="164" t="s">
        <v>13</v>
      </c>
      <c r="F2" s="164" t="s">
        <v>13</v>
      </c>
      <c r="G2" s="164" t="s">
        <v>16</v>
      </c>
    </row>
    <row r="3" spans="1:40">
      <c r="A3" s="160" t="s">
        <v>0</v>
      </c>
      <c r="B3" s="161" t="s">
        <v>18</v>
      </c>
      <c r="C3" s="161" t="s">
        <v>19</v>
      </c>
      <c r="D3" s="161" t="s">
        <v>20</v>
      </c>
      <c r="E3" s="163" t="s">
        <v>21</v>
      </c>
      <c r="F3" s="161" t="s">
        <v>22</v>
      </c>
      <c r="G3" s="161" t="s">
        <v>26</v>
      </c>
      <c r="H3" s="160" t="s">
        <v>27</v>
      </c>
      <c r="I3" s="160" t="s">
        <v>28</v>
      </c>
      <c r="J3" s="160" t="s">
        <v>29</v>
      </c>
      <c r="K3" s="160" t="s">
        <v>6</v>
      </c>
      <c r="L3" s="160" t="s">
        <v>7</v>
      </c>
      <c r="M3" s="160" t="s">
        <v>8</v>
      </c>
    </row>
    <row r="4" spans="1:40">
      <c r="A4" s="113">
        <v>41092</v>
      </c>
      <c r="B4" s="92">
        <v>0</v>
      </c>
      <c r="C4" s="92">
        <v>0</v>
      </c>
      <c r="D4" s="92">
        <v>0</v>
      </c>
      <c r="E4" s="92">
        <v>0</v>
      </c>
      <c r="F4" s="92">
        <v>0</v>
      </c>
      <c r="G4" s="33"/>
      <c r="H4" s="34"/>
      <c r="I4" s="34"/>
      <c r="J4" s="35"/>
      <c r="K4" s="32"/>
      <c r="L4" s="54" t="s">
        <v>90</v>
      </c>
      <c r="M4" s="5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>
      <c r="A5" s="11">
        <v>41102</v>
      </c>
      <c r="B5" s="31">
        <v>0</v>
      </c>
      <c r="C5" s="31">
        <v>1</v>
      </c>
      <c r="D5" s="31">
        <v>0</v>
      </c>
      <c r="E5" s="31">
        <v>0</v>
      </c>
      <c r="F5" s="31">
        <v>1</v>
      </c>
      <c r="G5" s="31"/>
      <c r="H5" s="34">
        <v>2</v>
      </c>
      <c r="I5" s="34"/>
      <c r="J5" s="35"/>
      <c r="K5" s="32"/>
      <c r="L5" s="52" t="s">
        <v>101</v>
      </c>
      <c r="M5" s="5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>
      <c r="A6" s="11">
        <v>41110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/>
      <c r="H6" s="34"/>
      <c r="I6" s="34"/>
      <c r="J6" s="35"/>
      <c r="K6" s="32"/>
      <c r="L6" s="54" t="s">
        <v>127</v>
      </c>
      <c r="M6" s="5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>
      <c r="A7" s="11">
        <v>41114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/>
      <c r="H7" s="34"/>
      <c r="I7" s="34"/>
      <c r="J7" s="35"/>
      <c r="K7" s="32"/>
      <c r="L7" s="54" t="s">
        <v>129</v>
      </c>
      <c r="M7" s="51"/>
      <c r="N7" s="32"/>
      <c r="O7" s="167" t="s">
        <v>306</v>
      </c>
      <c r="P7" s="164" t="s">
        <v>307</v>
      </c>
      <c r="Q7" s="165" t="s">
        <v>308</v>
      </c>
      <c r="R7" s="164" t="s">
        <v>309</v>
      </c>
      <c r="S7" s="164" t="s">
        <v>310</v>
      </c>
      <c r="T7" s="164" t="s">
        <v>311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>
      <c r="A8" s="11">
        <v>41120</v>
      </c>
      <c r="B8" s="31">
        <v>0</v>
      </c>
      <c r="C8" s="31">
        <v>1</v>
      </c>
      <c r="D8" s="31">
        <v>0</v>
      </c>
      <c r="E8" s="31">
        <v>0</v>
      </c>
      <c r="F8" s="31">
        <v>0</v>
      </c>
      <c r="G8" s="31"/>
      <c r="H8" s="34"/>
      <c r="I8" s="34"/>
      <c r="J8" s="35">
        <v>1</v>
      </c>
      <c r="K8" s="32"/>
      <c r="L8" s="54" t="s">
        <v>157</v>
      </c>
      <c r="M8" s="51" t="s">
        <v>158</v>
      </c>
      <c r="N8" s="32"/>
      <c r="O8" s="196">
        <f>AVERAGE(B4:E15)</f>
        <v>0.16666666666666666</v>
      </c>
      <c r="P8" s="196">
        <f>AVERAGE(F4:F15)</f>
        <v>0.16666666666666666</v>
      </c>
      <c r="Q8" s="196">
        <f>AVERAGE(B16:E27)</f>
        <v>6.25E-2</v>
      </c>
      <c r="R8" s="196">
        <f>AVERAGE(F16:F27)</f>
        <v>0.41666666666666669</v>
      </c>
      <c r="S8" s="196">
        <f>AVERAGE(B151:E163)</f>
        <v>0</v>
      </c>
      <c r="T8" s="196">
        <f>AVERAGE(F151:F163)</f>
        <v>0.84615384615384615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>
      <c r="A9" s="11">
        <v>41127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/>
      <c r="H9" s="34"/>
      <c r="I9" s="34"/>
      <c r="J9" s="35"/>
      <c r="K9" s="32"/>
      <c r="L9" s="52" t="s">
        <v>156</v>
      </c>
      <c r="M9" s="5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>
      <c r="A10" s="11">
        <v>41134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/>
      <c r="H10" s="34"/>
      <c r="I10" s="34"/>
      <c r="J10" s="35"/>
      <c r="K10" s="32"/>
      <c r="L10" s="60" t="s">
        <v>186</v>
      </c>
      <c r="M10" s="5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>
      <c r="A11" s="11">
        <v>41143</v>
      </c>
      <c r="B11" s="31">
        <v>0</v>
      </c>
      <c r="C11" s="31">
        <v>0</v>
      </c>
      <c r="D11" s="31">
        <v>0</v>
      </c>
      <c r="E11" s="31">
        <v>0</v>
      </c>
      <c r="F11" s="31">
        <v>1</v>
      </c>
      <c r="G11" s="31"/>
      <c r="H11" s="34"/>
      <c r="I11" s="34">
        <v>1</v>
      </c>
      <c r="J11" s="35"/>
      <c r="K11" s="32"/>
      <c r="L11" s="54" t="s">
        <v>188</v>
      </c>
      <c r="M11" s="5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>
      <c r="A12" s="11">
        <v>41158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  <c r="H12" s="34"/>
      <c r="I12" s="34"/>
      <c r="J12" s="35"/>
      <c r="K12" s="32"/>
      <c r="L12" s="54" t="s">
        <v>236</v>
      </c>
      <c r="M12" s="5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>
      <c r="A13" s="11">
        <v>41164</v>
      </c>
      <c r="B13" s="31">
        <v>3</v>
      </c>
      <c r="C13" s="31">
        <v>0</v>
      </c>
      <c r="D13" s="31">
        <v>0</v>
      </c>
      <c r="E13" s="31">
        <v>0</v>
      </c>
      <c r="F13" s="31">
        <v>0</v>
      </c>
      <c r="G13" s="31">
        <v>2</v>
      </c>
      <c r="H13" s="34"/>
      <c r="I13" s="34"/>
      <c r="J13" s="35">
        <v>1</v>
      </c>
      <c r="K13" s="32"/>
      <c r="L13" s="54" t="s">
        <v>257</v>
      </c>
      <c r="M13" s="51" t="s">
        <v>254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>
      <c r="A14" s="11">
        <v>41171</v>
      </c>
      <c r="B14" s="31">
        <v>0</v>
      </c>
      <c r="C14" s="31">
        <v>1</v>
      </c>
      <c r="D14" s="31">
        <v>1</v>
      </c>
      <c r="E14" s="31">
        <v>0</v>
      </c>
      <c r="F14" s="31">
        <v>0</v>
      </c>
      <c r="G14" s="31">
        <v>2</v>
      </c>
      <c r="H14" s="34"/>
      <c r="I14" s="34"/>
      <c r="J14" s="35"/>
      <c r="K14" s="32"/>
      <c r="L14" s="54" t="s">
        <v>263</v>
      </c>
      <c r="M14" s="5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ht="13.5" thickBot="1">
      <c r="A15" s="12">
        <v>41176</v>
      </c>
      <c r="B15" s="36">
        <v>0</v>
      </c>
      <c r="C15" s="36">
        <v>1</v>
      </c>
      <c r="D15" s="36">
        <v>0</v>
      </c>
      <c r="E15" s="36">
        <v>0</v>
      </c>
      <c r="F15" s="36">
        <v>0</v>
      </c>
      <c r="G15" s="36"/>
      <c r="H15" s="37">
        <v>1</v>
      </c>
      <c r="I15" s="37"/>
      <c r="J15" s="38"/>
      <c r="K15" s="37"/>
      <c r="L15" s="62" t="s">
        <v>277</v>
      </c>
      <c r="M15" s="55" t="s">
        <v>166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>
      <c r="A16" s="14">
        <v>41092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/>
      <c r="H16" s="34"/>
      <c r="I16" s="34"/>
      <c r="J16" s="35"/>
      <c r="K16" s="32"/>
      <c r="L16" s="54" t="s">
        <v>90</v>
      </c>
      <c r="M16" s="51"/>
      <c r="N16" s="32"/>
      <c r="O16" s="32"/>
      <c r="P16" s="32"/>
      <c r="Q16" s="32"/>
      <c r="R16" s="49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>
      <c r="A17" s="11">
        <v>41102</v>
      </c>
      <c r="B17" s="31">
        <v>0</v>
      </c>
      <c r="C17" s="31">
        <v>0</v>
      </c>
      <c r="D17" s="31">
        <v>1</v>
      </c>
      <c r="E17" s="31">
        <v>0</v>
      </c>
      <c r="F17" s="31">
        <v>0</v>
      </c>
      <c r="G17" s="31"/>
      <c r="H17" s="34">
        <v>1</v>
      </c>
      <c r="I17" s="34"/>
      <c r="J17" s="35"/>
      <c r="K17" s="32"/>
      <c r="L17" s="52" t="s">
        <v>101</v>
      </c>
      <c r="M17" s="5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>
      <c r="A18" s="11">
        <v>41110</v>
      </c>
      <c r="B18" s="31">
        <v>0</v>
      </c>
      <c r="C18" s="31">
        <v>0</v>
      </c>
      <c r="D18" s="31">
        <v>0</v>
      </c>
      <c r="E18" s="31">
        <v>0</v>
      </c>
      <c r="F18" s="31">
        <v>1</v>
      </c>
      <c r="G18" s="31">
        <v>1</v>
      </c>
      <c r="H18" s="34"/>
      <c r="I18" s="34"/>
      <c r="J18" s="35"/>
      <c r="K18" s="32"/>
      <c r="L18" s="54" t="s">
        <v>127</v>
      </c>
      <c r="M18" s="51"/>
      <c r="N18" s="32"/>
      <c r="O18" s="32"/>
      <c r="P18" s="32"/>
      <c r="Q18" s="32"/>
      <c r="R18" s="49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>
      <c r="A19" s="11">
        <v>41116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/>
      <c r="H19" s="34"/>
      <c r="I19" s="34"/>
      <c r="J19" s="35"/>
      <c r="K19" s="32"/>
      <c r="L19" s="54" t="s">
        <v>139</v>
      </c>
      <c r="M19" s="51"/>
      <c r="N19" s="32"/>
      <c r="O19" s="32"/>
      <c r="P19" s="32"/>
      <c r="Q19" s="32"/>
      <c r="R19" s="49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>
      <c r="A20" s="11">
        <v>41120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/>
      <c r="H20" s="34"/>
      <c r="I20" s="34"/>
      <c r="J20" s="35"/>
      <c r="K20" s="32"/>
      <c r="L20" s="54" t="s">
        <v>157</v>
      </c>
      <c r="M20" s="51" t="s">
        <v>144</v>
      </c>
      <c r="N20" s="32"/>
      <c r="O20" s="32"/>
      <c r="P20" s="32"/>
      <c r="Q20" s="32"/>
      <c r="R20" s="49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>
      <c r="A21" s="11">
        <v>41127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/>
      <c r="H21" s="34"/>
      <c r="I21" s="34"/>
      <c r="J21" s="35"/>
      <c r="K21" s="32"/>
      <c r="L21" s="52" t="s">
        <v>156</v>
      </c>
      <c r="M21" s="51"/>
      <c r="N21" s="32"/>
      <c r="O21" s="32"/>
      <c r="P21" s="32"/>
      <c r="Q21" s="32"/>
      <c r="R21" s="49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>
      <c r="A22" s="11">
        <v>41134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/>
      <c r="H22" s="34"/>
      <c r="I22" s="34"/>
      <c r="J22" s="35"/>
      <c r="K22" s="32"/>
      <c r="L22" s="60" t="s">
        <v>186</v>
      </c>
      <c r="M22" s="51"/>
      <c r="N22" s="32"/>
      <c r="O22" s="32"/>
      <c r="P22" s="32"/>
      <c r="Q22" s="32"/>
      <c r="R22" s="49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>
      <c r="A23" s="11">
        <v>41143</v>
      </c>
      <c r="B23" s="31">
        <v>0</v>
      </c>
      <c r="C23" s="31">
        <v>0</v>
      </c>
      <c r="D23" s="31">
        <v>1</v>
      </c>
      <c r="E23" s="31">
        <v>0</v>
      </c>
      <c r="F23" s="31">
        <v>1</v>
      </c>
      <c r="G23" s="31">
        <v>1</v>
      </c>
      <c r="H23" s="34">
        <v>1</v>
      </c>
      <c r="I23" s="34"/>
      <c r="J23" s="35"/>
      <c r="K23" s="32"/>
      <c r="L23" s="52" t="s">
        <v>188</v>
      </c>
      <c r="M23" s="51"/>
      <c r="N23" s="32"/>
      <c r="O23" s="32"/>
      <c r="P23" s="32"/>
      <c r="Q23" s="32"/>
      <c r="R23" s="49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>
      <c r="A24" s="11">
        <v>41158</v>
      </c>
      <c r="B24" s="31">
        <v>0</v>
      </c>
      <c r="C24" s="31">
        <v>0</v>
      </c>
      <c r="D24" s="31">
        <v>0</v>
      </c>
      <c r="E24" s="31">
        <v>0</v>
      </c>
      <c r="F24" s="31">
        <v>1</v>
      </c>
      <c r="G24" s="31"/>
      <c r="H24" s="34"/>
      <c r="I24" s="34"/>
      <c r="J24" s="35">
        <v>1</v>
      </c>
      <c r="K24" s="32"/>
      <c r="L24" s="54" t="s">
        <v>236</v>
      </c>
      <c r="M24" s="51" t="s">
        <v>97</v>
      </c>
      <c r="N24" s="32"/>
      <c r="O24" s="32"/>
      <c r="P24" s="32"/>
      <c r="Q24" s="32"/>
      <c r="R24" s="49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A25" s="11">
        <v>41164</v>
      </c>
      <c r="B25" s="31">
        <v>0</v>
      </c>
      <c r="C25" s="31">
        <v>0</v>
      </c>
      <c r="D25" s="31">
        <v>0</v>
      </c>
      <c r="E25" s="31">
        <v>0</v>
      </c>
      <c r="F25" s="31">
        <v>1</v>
      </c>
      <c r="G25" s="34">
        <v>1</v>
      </c>
      <c r="H25" s="34"/>
      <c r="I25" s="34"/>
      <c r="J25" s="35"/>
      <c r="K25" s="32"/>
      <c r="L25" s="54" t="s">
        <v>257</v>
      </c>
      <c r="M25" s="61"/>
      <c r="N25" s="32"/>
      <c r="O25" s="32"/>
      <c r="P25" s="32"/>
      <c r="Q25" s="32"/>
      <c r="R25" s="49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>
      <c r="A26" s="11">
        <v>41171</v>
      </c>
      <c r="B26" s="31">
        <v>1</v>
      </c>
      <c r="C26" s="31">
        <v>0</v>
      </c>
      <c r="D26" s="31">
        <v>0</v>
      </c>
      <c r="E26" s="31">
        <v>0</v>
      </c>
      <c r="F26" s="31">
        <v>1</v>
      </c>
      <c r="G26" s="31">
        <v>1</v>
      </c>
      <c r="H26" s="34"/>
      <c r="I26" s="34"/>
      <c r="J26" s="35"/>
      <c r="K26" s="32"/>
      <c r="L26" s="54" t="s">
        <v>263</v>
      </c>
      <c r="M26" s="51" t="s">
        <v>265</v>
      </c>
      <c r="N26" s="32"/>
      <c r="O26" s="32"/>
      <c r="P26" s="32"/>
      <c r="Q26" s="32"/>
      <c r="R26" s="49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ht="13.5" thickBot="1">
      <c r="A27" s="12">
        <v>41176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/>
      <c r="H27" s="37"/>
      <c r="I27" s="37"/>
      <c r="J27" s="38"/>
      <c r="K27" s="37"/>
      <c r="L27" s="62" t="s">
        <v>277</v>
      </c>
      <c r="M27" s="55"/>
      <c r="N27" s="32"/>
      <c r="O27" s="32"/>
      <c r="P27" s="32"/>
      <c r="Q27" s="32"/>
      <c r="R27" s="49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>
      <c r="A28" s="14">
        <v>41092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/>
      <c r="H28" s="34"/>
      <c r="I28" s="34"/>
      <c r="J28" s="35"/>
      <c r="K28" s="34"/>
      <c r="L28" s="54" t="s">
        <v>90</v>
      </c>
      <c r="M28" s="51"/>
      <c r="N28" s="32"/>
      <c r="O28" s="32"/>
      <c r="P28" s="32"/>
      <c r="Q28" s="32"/>
      <c r="R28" s="49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>
      <c r="A29" s="11">
        <v>41102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/>
      <c r="H29" s="34"/>
      <c r="I29" s="34"/>
      <c r="J29" s="35"/>
      <c r="K29" s="32"/>
      <c r="L29" s="52" t="s">
        <v>101</v>
      </c>
      <c r="M29" s="5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>
      <c r="A30" s="11">
        <v>41110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/>
      <c r="H30" s="34"/>
      <c r="I30" s="34"/>
      <c r="J30" s="35"/>
      <c r="K30" s="34"/>
      <c r="L30" s="54" t="s">
        <v>127</v>
      </c>
      <c r="M30" s="51"/>
      <c r="N30" s="32"/>
      <c r="O30" s="32"/>
      <c r="P30" s="32"/>
      <c r="Q30" s="32"/>
      <c r="R30" s="49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>
      <c r="A31" s="11">
        <v>41116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/>
      <c r="H31" s="34"/>
      <c r="I31" s="34"/>
      <c r="J31" s="35"/>
      <c r="K31" s="34"/>
      <c r="L31" s="54" t="s">
        <v>139</v>
      </c>
      <c r="M31" s="51"/>
      <c r="N31" s="32"/>
      <c r="O31" s="32"/>
      <c r="P31" s="32"/>
      <c r="Q31" s="32"/>
      <c r="R31" s="49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11">
        <v>41120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/>
      <c r="H32" s="34"/>
      <c r="I32" s="34"/>
      <c r="J32" s="35"/>
      <c r="K32" s="34"/>
      <c r="L32" s="54" t="s">
        <v>157</v>
      </c>
      <c r="M32" s="51" t="s">
        <v>144</v>
      </c>
      <c r="N32" s="32"/>
      <c r="O32" s="32"/>
      <c r="P32" s="32"/>
      <c r="Q32" s="32"/>
      <c r="R32" s="49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5">
      <c r="A33" s="11">
        <v>41127</v>
      </c>
      <c r="B33" s="31">
        <v>0</v>
      </c>
      <c r="C33" s="31">
        <v>0</v>
      </c>
      <c r="D33" s="31">
        <v>0</v>
      </c>
      <c r="E33" s="31">
        <v>0</v>
      </c>
      <c r="F33" s="31">
        <v>2</v>
      </c>
      <c r="G33" s="31"/>
      <c r="H33" s="34">
        <v>2</v>
      </c>
      <c r="I33" s="34"/>
      <c r="J33" s="35"/>
      <c r="K33" s="34"/>
      <c r="L33" s="52" t="s">
        <v>156</v>
      </c>
      <c r="M33" s="51"/>
      <c r="N33" s="32"/>
      <c r="O33" s="32"/>
      <c r="P33" s="32"/>
      <c r="Q33" s="32"/>
      <c r="R33" s="49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5">
      <c r="A34" s="11">
        <v>41134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/>
      <c r="H34" s="34"/>
      <c r="I34" s="34"/>
      <c r="J34" s="35"/>
      <c r="K34" s="34"/>
      <c r="L34" s="60" t="s">
        <v>186</v>
      </c>
      <c r="M34" s="51"/>
      <c r="N34" s="32"/>
      <c r="O34" s="32"/>
      <c r="P34" s="32"/>
      <c r="Q34" s="32"/>
      <c r="R34" s="49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5">
      <c r="A35" s="11">
        <v>41143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/>
      <c r="H35" s="34"/>
      <c r="I35" s="34"/>
      <c r="J35" s="35"/>
      <c r="K35" s="34"/>
      <c r="L35" s="52" t="s">
        <v>188</v>
      </c>
      <c r="M35" s="51"/>
      <c r="N35" s="32"/>
      <c r="O35" s="32"/>
      <c r="P35" s="32"/>
      <c r="Q35" s="32"/>
      <c r="R35" s="49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5">
      <c r="A36" s="11">
        <v>41158</v>
      </c>
      <c r="B36" s="31">
        <v>0</v>
      </c>
      <c r="C36" s="31">
        <v>0</v>
      </c>
      <c r="D36" s="31">
        <v>0</v>
      </c>
      <c r="E36" s="31">
        <v>0</v>
      </c>
      <c r="F36" s="31">
        <v>1</v>
      </c>
      <c r="G36" s="31">
        <v>1</v>
      </c>
      <c r="H36" s="34"/>
      <c r="I36" s="34"/>
      <c r="J36" s="35"/>
      <c r="K36" s="34"/>
      <c r="L36" s="54" t="s">
        <v>236</v>
      </c>
      <c r="M36" s="51"/>
      <c r="N36" s="32"/>
      <c r="O36" s="32"/>
      <c r="P36" s="32"/>
      <c r="Q36" s="32"/>
      <c r="R36" s="49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5">
      <c r="A37" s="11">
        <v>41164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/>
      <c r="H37" s="34"/>
      <c r="I37" s="34"/>
      <c r="J37" s="35"/>
      <c r="K37" s="34"/>
      <c r="L37" s="54" t="s">
        <v>257</v>
      </c>
      <c r="M37" s="51"/>
      <c r="N37" s="32"/>
      <c r="O37" s="32"/>
      <c r="P37" s="32"/>
      <c r="Q37" s="32"/>
      <c r="R37" s="49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5">
      <c r="A38" s="11">
        <v>41171</v>
      </c>
      <c r="B38" s="31">
        <v>0</v>
      </c>
      <c r="C38" s="31">
        <v>0</v>
      </c>
      <c r="D38" s="31">
        <v>0</v>
      </c>
      <c r="E38" s="31">
        <v>3</v>
      </c>
      <c r="F38" s="31">
        <v>0</v>
      </c>
      <c r="G38" s="31">
        <v>3</v>
      </c>
      <c r="H38" s="34"/>
      <c r="I38" s="34"/>
      <c r="J38" s="35"/>
      <c r="K38" s="34"/>
      <c r="L38" s="54" t="s">
        <v>263</v>
      </c>
      <c r="M38" s="51"/>
      <c r="N38" s="32"/>
      <c r="O38" s="32"/>
      <c r="P38" s="32"/>
      <c r="Q38" s="32"/>
      <c r="R38" s="49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5" ht="13.5" thickBot="1">
      <c r="A39" s="12">
        <v>41176</v>
      </c>
      <c r="B39" s="36">
        <v>0</v>
      </c>
      <c r="C39" s="36">
        <v>0</v>
      </c>
      <c r="D39" s="36">
        <v>0</v>
      </c>
      <c r="E39" s="36">
        <v>0</v>
      </c>
      <c r="F39" s="36">
        <v>1</v>
      </c>
      <c r="G39" s="36"/>
      <c r="H39" s="37">
        <v>1</v>
      </c>
      <c r="I39" s="37"/>
      <c r="J39" s="38"/>
      <c r="K39" s="37"/>
      <c r="L39" s="62" t="s">
        <v>277</v>
      </c>
      <c r="M39" s="55" t="s">
        <v>166</v>
      </c>
      <c r="N39" s="32"/>
      <c r="O39" s="32"/>
      <c r="P39" s="32"/>
      <c r="Q39" s="32"/>
      <c r="R39" s="49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5">
      <c r="A40" s="11"/>
      <c r="B40" s="34">
        <f>COUNT(B4:F39)</f>
        <v>180</v>
      </c>
      <c r="C40" s="32"/>
      <c r="D40" s="34"/>
      <c r="E40" s="32"/>
      <c r="F40" s="34"/>
      <c r="G40" s="34">
        <f>SUM(G4:G39)</f>
        <v>12</v>
      </c>
      <c r="H40" s="34">
        <f t="shared" ref="H40:J40" si="0">SUM(H4:H39)</f>
        <v>8</v>
      </c>
      <c r="I40" s="34">
        <f t="shared" si="0"/>
        <v>1</v>
      </c>
      <c r="J40" s="34">
        <f t="shared" si="0"/>
        <v>3</v>
      </c>
      <c r="K40" s="34"/>
      <c r="L40" s="34"/>
      <c r="M40" s="34"/>
      <c r="N40" s="34"/>
      <c r="O40" s="34"/>
      <c r="P40" s="32"/>
      <c r="Q40" s="32"/>
      <c r="R40" s="32"/>
      <c r="S40" s="32"/>
      <c r="T40" s="32"/>
      <c r="U40" s="32"/>
      <c r="V40" s="32"/>
      <c r="W40" s="49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</row>
    <row r="41" spans="1:45">
      <c r="A41" s="11"/>
      <c r="B41" s="34"/>
      <c r="C41" s="32"/>
      <c r="D41" s="34"/>
      <c r="E41" s="32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2"/>
      <c r="Q41" s="32"/>
      <c r="R41" s="32"/>
      <c r="S41" s="32"/>
      <c r="T41" s="32"/>
      <c r="U41" s="32"/>
      <c r="V41" s="32"/>
      <c r="W41" s="49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</row>
    <row r="42" spans="1:45">
      <c r="A42" s="11"/>
      <c r="B42" s="34"/>
      <c r="C42" s="32"/>
      <c r="D42" s="34"/>
      <c r="E42" s="32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2"/>
      <c r="Q42" s="32"/>
      <c r="R42" s="32"/>
      <c r="S42" s="32"/>
      <c r="T42" s="32"/>
      <c r="U42" s="32"/>
      <c r="V42" s="32"/>
      <c r="W42" s="49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</row>
    <row r="43" spans="1:45">
      <c r="A43" s="1" t="s">
        <v>77</v>
      </c>
      <c r="B43" s="165" t="s">
        <v>13</v>
      </c>
      <c r="C43" s="164" t="s">
        <v>13</v>
      </c>
      <c r="D43" s="165" t="s">
        <v>13</v>
      </c>
      <c r="E43" s="164" t="s">
        <v>13</v>
      </c>
      <c r="F43" s="164" t="s">
        <v>13</v>
      </c>
      <c r="G43" s="164" t="s">
        <v>16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45">
      <c r="A44" s="160" t="s">
        <v>0</v>
      </c>
      <c r="B44" s="161" t="s">
        <v>18</v>
      </c>
      <c r="C44" s="163" t="s">
        <v>19</v>
      </c>
      <c r="D44" s="163" t="s">
        <v>20</v>
      </c>
      <c r="E44" s="161" t="s">
        <v>21</v>
      </c>
      <c r="F44" s="161" t="s">
        <v>22</v>
      </c>
      <c r="G44" s="161" t="s">
        <v>26</v>
      </c>
      <c r="H44" s="161" t="s">
        <v>27</v>
      </c>
      <c r="I44" s="163" t="s">
        <v>28</v>
      </c>
      <c r="J44" s="163" t="s">
        <v>47</v>
      </c>
      <c r="K44" s="162" t="s">
        <v>29</v>
      </c>
      <c r="L44" s="163" t="s">
        <v>6</v>
      </c>
      <c r="M44" s="162" t="s">
        <v>7</v>
      </c>
      <c r="N44" s="163" t="s">
        <v>8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</row>
    <row r="45" spans="1:45">
      <c r="A45" s="113">
        <v>41092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33"/>
      <c r="H45" s="32"/>
      <c r="I45" s="32"/>
      <c r="J45" s="32"/>
      <c r="K45" s="32"/>
      <c r="L45" s="33"/>
      <c r="M45" s="115" t="s">
        <v>90</v>
      </c>
      <c r="N45" s="51"/>
      <c r="O45" s="34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r="46" spans="1:45">
      <c r="A46" s="11">
        <v>41103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31"/>
      <c r="H46" s="32"/>
      <c r="I46" s="32"/>
      <c r="J46" s="32"/>
      <c r="K46" s="32"/>
      <c r="L46" s="31"/>
      <c r="M46" s="52" t="s">
        <v>99</v>
      </c>
      <c r="N46" s="51"/>
      <c r="O46" s="34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</row>
    <row r="47" spans="1:45">
      <c r="A47" s="11">
        <v>41106</v>
      </c>
      <c r="B47" s="17">
        <v>0</v>
      </c>
      <c r="C47" s="17">
        <v>0</v>
      </c>
      <c r="D47" s="16">
        <v>0</v>
      </c>
      <c r="E47" s="16">
        <v>0</v>
      </c>
      <c r="F47" s="16">
        <v>1</v>
      </c>
      <c r="G47" s="34">
        <v>1</v>
      </c>
      <c r="H47" s="32"/>
      <c r="I47" s="32"/>
      <c r="J47" s="32"/>
      <c r="K47" s="39"/>
      <c r="L47" s="34"/>
      <c r="M47" s="54" t="s">
        <v>170</v>
      </c>
      <c r="N47" s="51"/>
      <c r="O47" s="34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r="48" spans="1:45">
      <c r="A48" s="11">
        <v>41113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34"/>
      <c r="H48" s="32"/>
      <c r="I48" s="32"/>
      <c r="J48" s="32"/>
      <c r="K48" s="17"/>
      <c r="L48" s="34"/>
      <c r="M48" s="54" t="s">
        <v>165</v>
      </c>
      <c r="N48" s="51"/>
      <c r="O48" s="34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r="49" spans="1:35">
      <c r="A49" s="11">
        <v>41123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K49" s="169"/>
      <c r="M49" s="52" t="s">
        <v>174</v>
      </c>
      <c r="N49" s="51"/>
      <c r="O49" s="34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r="50" spans="1:35">
      <c r="A50" s="11">
        <v>41124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K50" s="169"/>
      <c r="M50" s="52" t="s">
        <v>173</v>
      </c>
      <c r="N50" s="51" t="s">
        <v>144</v>
      </c>
      <c r="O50" s="34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r="51" spans="1:35">
      <c r="A51" s="11">
        <v>41131</v>
      </c>
      <c r="B51" s="15">
        <v>0</v>
      </c>
      <c r="C51" s="15">
        <v>0</v>
      </c>
      <c r="D51" s="15">
        <v>0</v>
      </c>
      <c r="E51" s="15">
        <v>0</v>
      </c>
      <c r="F51" s="15">
        <v>1</v>
      </c>
      <c r="G51" s="31">
        <v>1</v>
      </c>
      <c r="H51" s="32"/>
      <c r="I51" s="32"/>
      <c r="J51" s="32"/>
      <c r="K51" s="32"/>
      <c r="L51" s="31"/>
      <c r="M51" s="52" t="s">
        <v>159</v>
      </c>
      <c r="N51" s="51"/>
      <c r="O51" s="34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r="52" spans="1:35">
      <c r="A52" s="11">
        <v>41137</v>
      </c>
      <c r="B52" s="15">
        <v>0</v>
      </c>
      <c r="C52" s="15">
        <v>0</v>
      </c>
      <c r="D52" s="15">
        <v>0</v>
      </c>
      <c r="E52" s="15">
        <v>0</v>
      </c>
      <c r="F52" s="15">
        <v>1</v>
      </c>
      <c r="G52" s="31">
        <v>1</v>
      </c>
      <c r="H52" s="32"/>
      <c r="I52" s="32"/>
      <c r="J52" s="32"/>
      <c r="K52" s="32"/>
      <c r="L52" s="31"/>
      <c r="M52" s="52" t="s">
        <v>222</v>
      </c>
      <c r="N52" s="51"/>
      <c r="O52" s="34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5">
      <c r="A53" s="11">
        <v>41142</v>
      </c>
      <c r="B53" s="15">
        <v>0</v>
      </c>
      <c r="C53" s="15">
        <v>0</v>
      </c>
      <c r="D53" s="15">
        <v>0</v>
      </c>
      <c r="E53" s="15">
        <v>0</v>
      </c>
      <c r="F53" s="31">
        <v>2</v>
      </c>
      <c r="G53" s="31">
        <v>2</v>
      </c>
      <c r="H53" s="32"/>
      <c r="I53" s="32"/>
      <c r="J53" s="32"/>
      <c r="K53" s="32"/>
      <c r="L53" s="31"/>
      <c r="M53" s="52" t="s">
        <v>193</v>
      </c>
      <c r="N53" s="51"/>
      <c r="O53" s="34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>
      <c r="A54" s="11">
        <v>41148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31"/>
      <c r="H54" s="32"/>
      <c r="I54" s="32"/>
      <c r="J54" s="32"/>
      <c r="K54" s="32"/>
      <c r="L54" s="31"/>
      <c r="M54" s="52" t="s">
        <v>203</v>
      </c>
      <c r="N54" s="51"/>
      <c r="O54" s="34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>
      <c r="A55" s="11">
        <v>41158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31"/>
      <c r="H55" s="32"/>
      <c r="I55" s="32"/>
      <c r="J55" s="32"/>
      <c r="K55" s="32"/>
      <c r="L55" s="31"/>
      <c r="M55" s="52" t="s">
        <v>236</v>
      </c>
      <c r="N55" s="51"/>
      <c r="O55" s="34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>
      <c r="A56" s="11">
        <v>41165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31"/>
      <c r="H56" s="32"/>
      <c r="I56" s="32"/>
      <c r="J56" s="32"/>
      <c r="K56" s="32"/>
      <c r="L56" s="31"/>
      <c r="M56" s="52" t="s">
        <v>255</v>
      </c>
      <c r="N56" s="51"/>
      <c r="O56" s="34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>
      <c r="A57" s="11">
        <v>41169</v>
      </c>
      <c r="B57" s="15">
        <v>0</v>
      </c>
      <c r="C57" s="15">
        <v>0</v>
      </c>
      <c r="D57" s="15">
        <v>0</v>
      </c>
      <c r="E57" s="15">
        <v>0</v>
      </c>
      <c r="F57" s="31">
        <v>1</v>
      </c>
      <c r="G57" s="31"/>
      <c r="H57" s="32">
        <v>1</v>
      </c>
      <c r="I57" s="32"/>
      <c r="J57" s="32"/>
      <c r="K57" s="32"/>
      <c r="L57" s="31"/>
      <c r="M57" s="52" t="s">
        <v>266</v>
      </c>
      <c r="N57" s="51"/>
      <c r="O57" s="34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ht="13.5" thickBot="1">
      <c r="A58" s="12">
        <v>41180</v>
      </c>
      <c r="B58" s="18">
        <v>0</v>
      </c>
      <c r="C58" s="18">
        <v>0</v>
      </c>
      <c r="D58" s="18">
        <v>0</v>
      </c>
      <c r="E58" s="18">
        <v>0</v>
      </c>
      <c r="F58" s="36">
        <v>2</v>
      </c>
      <c r="G58" s="36">
        <v>2</v>
      </c>
      <c r="H58" s="37"/>
      <c r="I58" s="37"/>
      <c r="J58" s="37"/>
      <c r="K58" s="37"/>
      <c r="L58" s="36"/>
      <c r="M58" s="62" t="s">
        <v>292</v>
      </c>
      <c r="N58" s="55"/>
      <c r="O58" s="34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>
      <c r="A59" s="113">
        <v>41092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31"/>
      <c r="H59" s="32"/>
      <c r="I59" s="32"/>
      <c r="J59" s="32"/>
      <c r="K59" s="32"/>
      <c r="L59" s="31"/>
      <c r="M59" s="115" t="s">
        <v>90</v>
      </c>
      <c r="N59" s="51"/>
      <c r="O59" s="34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>
      <c r="A60" s="11">
        <v>41103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31"/>
      <c r="H60" s="32"/>
      <c r="I60" s="32"/>
      <c r="J60" s="32"/>
      <c r="K60" s="32"/>
      <c r="L60" s="31"/>
      <c r="M60" s="52" t="s">
        <v>99</v>
      </c>
      <c r="N60" s="51"/>
      <c r="O60" s="34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>
      <c r="A61" s="11">
        <v>41106</v>
      </c>
      <c r="B61" s="17">
        <v>0</v>
      </c>
      <c r="C61" s="17">
        <v>0</v>
      </c>
      <c r="D61" s="17">
        <v>0</v>
      </c>
      <c r="E61" s="17">
        <v>0</v>
      </c>
      <c r="F61" s="17">
        <v>0</v>
      </c>
      <c r="G61" s="34"/>
      <c r="H61" s="32"/>
      <c r="I61" s="32"/>
      <c r="J61" s="32"/>
      <c r="K61" s="39"/>
      <c r="L61" s="34"/>
      <c r="M61" s="54" t="s">
        <v>170</v>
      </c>
      <c r="N61" s="51"/>
      <c r="O61" s="34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>
      <c r="A62" s="11">
        <v>41113</v>
      </c>
      <c r="B62" s="17">
        <v>0</v>
      </c>
      <c r="C62" s="17">
        <v>0</v>
      </c>
      <c r="D62" s="17">
        <v>0</v>
      </c>
      <c r="E62" s="17">
        <v>0</v>
      </c>
      <c r="F62" s="17">
        <v>0</v>
      </c>
      <c r="G62" s="34"/>
      <c r="H62" s="32"/>
      <c r="I62" s="32"/>
      <c r="J62" s="32"/>
      <c r="K62" s="39"/>
      <c r="L62" s="34"/>
      <c r="M62" s="54" t="s">
        <v>165</v>
      </c>
      <c r="N62" s="51"/>
      <c r="O62" s="34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>
      <c r="A63" s="11">
        <v>41123</v>
      </c>
      <c r="B63" s="39">
        <v>0</v>
      </c>
      <c r="C63" s="39">
        <v>0</v>
      </c>
      <c r="D63" s="39">
        <v>0</v>
      </c>
      <c r="E63" s="39">
        <v>0</v>
      </c>
      <c r="F63" s="39">
        <v>0</v>
      </c>
      <c r="K63" s="169"/>
      <c r="M63" s="52" t="s">
        <v>174</v>
      </c>
      <c r="N63" s="51"/>
      <c r="O63" s="34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>
      <c r="A64" s="11">
        <v>41124</v>
      </c>
      <c r="B64" s="39">
        <v>0</v>
      </c>
      <c r="C64" s="39">
        <v>0</v>
      </c>
      <c r="D64" s="39">
        <v>0</v>
      </c>
      <c r="E64" s="39">
        <v>0</v>
      </c>
      <c r="F64" s="39">
        <v>0</v>
      </c>
      <c r="K64" s="169"/>
      <c r="M64" s="52" t="s">
        <v>173</v>
      </c>
      <c r="N64" s="51" t="s">
        <v>144</v>
      </c>
      <c r="O64" s="34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>
      <c r="A65" s="11">
        <v>41131</v>
      </c>
      <c r="B65" s="15">
        <v>1</v>
      </c>
      <c r="C65" s="15">
        <v>1</v>
      </c>
      <c r="D65" s="15">
        <v>0</v>
      </c>
      <c r="E65" s="15">
        <v>0</v>
      </c>
      <c r="F65" s="31">
        <v>4</v>
      </c>
      <c r="G65" s="31">
        <v>3</v>
      </c>
      <c r="H65" s="32">
        <v>3</v>
      </c>
      <c r="I65" s="32"/>
      <c r="J65" s="32"/>
      <c r="K65" s="32"/>
      <c r="L65" s="31"/>
      <c r="M65" s="52" t="s">
        <v>159</v>
      </c>
      <c r="N65" s="51"/>
      <c r="O65" s="34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:35">
      <c r="A66" s="11">
        <v>41137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31"/>
      <c r="H66" s="32"/>
      <c r="I66" s="32"/>
      <c r="J66" s="32"/>
      <c r="K66" s="32"/>
      <c r="L66" s="31"/>
      <c r="M66" s="52" t="s">
        <v>222</v>
      </c>
      <c r="N66" s="51"/>
      <c r="O66" s="34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:35">
      <c r="A67" s="11">
        <v>41142</v>
      </c>
      <c r="B67" s="15">
        <v>0</v>
      </c>
      <c r="C67" s="15">
        <v>0</v>
      </c>
      <c r="D67" s="15">
        <v>0</v>
      </c>
      <c r="E67" s="15">
        <v>1</v>
      </c>
      <c r="F67" s="31">
        <v>0</v>
      </c>
      <c r="G67" s="31"/>
      <c r="H67" s="32">
        <v>1</v>
      </c>
      <c r="I67" s="32"/>
      <c r="J67" s="32"/>
      <c r="K67" s="32"/>
      <c r="L67" s="31"/>
      <c r="M67" s="52" t="s">
        <v>193</v>
      </c>
      <c r="N67" s="51" t="s">
        <v>196</v>
      </c>
      <c r="O67" s="34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:35">
      <c r="A68" s="11">
        <v>41148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31"/>
      <c r="H68" s="32"/>
      <c r="I68" s="32"/>
      <c r="J68" s="32"/>
      <c r="K68" s="32"/>
      <c r="L68" s="31"/>
      <c r="M68" s="52" t="s">
        <v>203</v>
      </c>
      <c r="N68" s="51"/>
      <c r="O68" s="34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5">
      <c r="A69" s="11">
        <v>41158</v>
      </c>
      <c r="B69" s="15">
        <v>0</v>
      </c>
      <c r="C69" s="15">
        <v>0</v>
      </c>
      <c r="D69" s="15">
        <v>0</v>
      </c>
      <c r="E69" s="15">
        <v>0</v>
      </c>
      <c r="F69" s="31">
        <v>2</v>
      </c>
      <c r="G69" s="31"/>
      <c r="H69" s="32">
        <v>2</v>
      </c>
      <c r="I69" s="32"/>
      <c r="J69" s="32"/>
      <c r="K69" s="32"/>
      <c r="L69" s="31"/>
      <c r="M69" s="52" t="s">
        <v>236</v>
      </c>
      <c r="N69" s="51"/>
      <c r="O69" s="34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:35">
      <c r="A70" s="11">
        <v>41165</v>
      </c>
      <c r="B70" s="15">
        <v>1</v>
      </c>
      <c r="C70" s="15">
        <v>0</v>
      </c>
      <c r="D70" s="15">
        <v>0</v>
      </c>
      <c r="E70" s="15">
        <v>0</v>
      </c>
      <c r="F70" s="31">
        <v>1</v>
      </c>
      <c r="G70" s="31">
        <v>1</v>
      </c>
      <c r="H70" s="32">
        <v>1</v>
      </c>
      <c r="I70" s="32"/>
      <c r="J70" s="32"/>
      <c r="K70" s="32"/>
      <c r="L70" s="31"/>
      <c r="M70" s="52" t="s">
        <v>255</v>
      </c>
      <c r="N70" s="51"/>
      <c r="O70" s="34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:35">
      <c r="A71" s="11">
        <v>41169</v>
      </c>
      <c r="B71" s="15">
        <v>0</v>
      </c>
      <c r="C71" s="15">
        <v>0</v>
      </c>
      <c r="D71" s="15">
        <v>0</v>
      </c>
      <c r="E71" s="15">
        <v>0</v>
      </c>
      <c r="F71" s="31">
        <v>1</v>
      </c>
      <c r="G71" s="31"/>
      <c r="H71" s="32">
        <v>1</v>
      </c>
      <c r="I71" s="32"/>
      <c r="J71" s="32"/>
      <c r="K71" s="32"/>
      <c r="L71" s="31"/>
      <c r="M71" s="52" t="s">
        <v>266</v>
      </c>
      <c r="N71" s="51"/>
      <c r="O71" s="34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:35" ht="13.5" thickBot="1">
      <c r="A72" s="12">
        <v>41180</v>
      </c>
      <c r="B72" s="18">
        <v>0</v>
      </c>
      <c r="C72" s="18">
        <v>0</v>
      </c>
      <c r="D72" s="18">
        <v>0</v>
      </c>
      <c r="E72" s="18">
        <v>0</v>
      </c>
      <c r="F72" s="36">
        <v>5</v>
      </c>
      <c r="G72" s="36">
        <v>1</v>
      </c>
      <c r="H72" s="37"/>
      <c r="I72" s="37"/>
      <c r="J72" s="37"/>
      <c r="K72" s="37">
        <v>4</v>
      </c>
      <c r="L72" s="36"/>
      <c r="M72" s="62" t="s">
        <v>292</v>
      </c>
      <c r="N72" s="55" t="s">
        <v>294</v>
      </c>
      <c r="O72" s="34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:35">
      <c r="A73" s="113">
        <v>41092</v>
      </c>
      <c r="B73" s="15">
        <v>0</v>
      </c>
      <c r="C73" s="15">
        <v>0</v>
      </c>
      <c r="D73" s="15">
        <v>0</v>
      </c>
      <c r="E73" s="15">
        <v>0</v>
      </c>
      <c r="F73" s="25"/>
      <c r="G73" s="31"/>
      <c r="H73" s="32"/>
      <c r="I73" s="32"/>
      <c r="J73" s="32"/>
      <c r="K73" s="32"/>
      <c r="L73" s="31"/>
      <c r="M73" s="115" t="s">
        <v>90</v>
      </c>
      <c r="N73" s="51"/>
      <c r="O73" s="34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:35">
      <c r="A74" s="11">
        <v>41103</v>
      </c>
      <c r="B74" s="15">
        <v>0</v>
      </c>
      <c r="C74" s="15">
        <v>0</v>
      </c>
      <c r="D74" s="15">
        <v>0</v>
      </c>
      <c r="E74" s="15">
        <v>0</v>
      </c>
      <c r="F74" s="25"/>
      <c r="G74" s="31"/>
      <c r="H74" s="32"/>
      <c r="I74" s="32"/>
      <c r="J74" s="32"/>
      <c r="K74" s="32"/>
      <c r="L74" s="31"/>
      <c r="M74" s="52" t="s">
        <v>99</v>
      </c>
      <c r="N74" s="51"/>
      <c r="O74" s="34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:35">
      <c r="A75" s="11">
        <v>41106</v>
      </c>
      <c r="B75" s="17">
        <v>0</v>
      </c>
      <c r="C75" s="17">
        <v>0</v>
      </c>
      <c r="D75" s="17">
        <v>0</v>
      </c>
      <c r="E75" s="16">
        <v>0</v>
      </c>
      <c r="F75" s="93"/>
      <c r="G75" s="34"/>
      <c r="H75" s="32"/>
      <c r="I75" s="32"/>
      <c r="J75" s="32"/>
      <c r="K75" s="169"/>
      <c r="L75" s="34"/>
      <c r="M75" s="54" t="s">
        <v>170</v>
      </c>
      <c r="N75" s="51"/>
      <c r="O75" s="34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:35">
      <c r="A76" s="11">
        <v>41113</v>
      </c>
      <c r="B76" s="17">
        <v>0</v>
      </c>
      <c r="C76" s="17">
        <v>0</v>
      </c>
      <c r="D76" s="17">
        <v>0</v>
      </c>
      <c r="E76" s="16">
        <v>0</v>
      </c>
      <c r="F76" s="93"/>
      <c r="G76" s="34"/>
      <c r="H76" s="32"/>
      <c r="I76" s="32"/>
      <c r="J76" s="32"/>
      <c r="K76" s="169"/>
      <c r="L76" s="34"/>
      <c r="M76" s="54" t="s">
        <v>165</v>
      </c>
      <c r="N76" s="51"/>
      <c r="O76" s="34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:35">
      <c r="A77" s="11">
        <v>41123</v>
      </c>
      <c r="B77" s="39">
        <v>0</v>
      </c>
      <c r="C77" s="39">
        <v>0</v>
      </c>
      <c r="D77" s="39">
        <v>0</v>
      </c>
      <c r="E77" s="32">
        <v>0</v>
      </c>
      <c r="F77" s="93"/>
      <c r="K77" s="169"/>
      <c r="M77" s="52" t="s">
        <v>174</v>
      </c>
      <c r="N77" s="51"/>
      <c r="O77" s="34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:35">
      <c r="A78" s="11">
        <v>41124</v>
      </c>
      <c r="B78" s="39">
        <v>0</v>
      </c>
      <c r="C78" s="39">
        <v>0</v>
      </c>
      <c r="D78" s="39">
        <v>0</v>
      </c>
      <c r="E78" s="32">
        <v>0</v>
      </c>
      <c r="F78" s="93"/>
      <c r="K78" s="169"/>
      <c r="M78" s="52" t="s">
        <v>173</v>
      </c>
      <c r="N78" s="51" t="s">
        <v>144</v>
      </c>
      <c r="O78" s="34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:35">
      <c r="A79" s="11">
        <v>41131</v>
      </c>
      <c r="B79" s="15">
        <v>0</v>
      </c>
      <c r="C79" s="15">
        <v>0</v>
      </c>
      <c r="D79" s="15">
        <v>0</v>
      </c>
      <c r="E79" s="15">
        <v>0</v>
      </c>
      <c r="F79" s="25"/>
      <c r="G79" s="31"/>
      <c r="H79" s="32"/>
      <c r="I79" s="32"/>
      <c r="J79" s="32"/>
      <c r="K79" s="32"/>
      <c r="L79" s="31"/>
      <c r="M79" s="52" t="s">
        <v>159</v>
      </c>
      <c r="N79" s="51"/>
      <c r="O79" s="34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:35">
      <c r="A80" s="11">
        <v>41137</v>
      </c>
      <c r="B80" s="15">
        <v>0</v>
      </c>
      <c r="C80" s="15">
        <v>0</v>
      </c>
      <c r="D80" s="15">
        <v>0</v>
      </c>
      <c r="E80" s="15">
        <v>0</v>
      </c>
      <c r="F80" s="25"/>
      <c r="G80" s="31"/>
      <c r="H80" s="32"/>
      <c r="I80" s="32"/>
      <c r="J80" s="32"/>
      <c r="K80" s="32"/>
      <c r="L80" s="31"/>
      <c r="M80" s="52" t="s">
        <v>222</v>
      </c>
      <c r="N80" s="51"/>
      <c r="O80" s="34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:45">
      <c r="A81" s="11">
        <v>41142</v>
      </c>
      <c r="B81" s="15">
        <v>0</v>
      </c>
      <c r="C81" s="15">
        <v>0</v>
      </c>
      <c r="D81" s="15">
        <v>0</v>
      </c>
      <c r="E81" s="15">
        <v>0</v>
      </c>
      <c r="F81" s="25"/>
      <c r="G81" s="31"/>
      <c r="H81" s="32"/>
      <c r="I81" s="32"/>
      <c r="J81" s="32"/>
      <c r="K81" s="32"/>
      <c r="L81" s="31"/>
      <c r="M81" s="52" t="s">
        <v>193</v>
      </c>
      <c r="N81" s="51"/>
      <c r="O81" s="34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:45">
      <c r="A82" s="11">
        <v>41148</v>
      </c>
      <c r="B82" s="15">
        <v>0</v>
      </c>
      <c r="C82" s="15">
        <v>0</v>
      </c>
      <c r="D82" s="15">
        <v>0</v>
      </c>
      <c r="E82" s="15">
        <v>0</v>
      </c>
      <c r="F82" s="25"/>
      <c r="G82" s="31"/>
      <c r="H82" s="32"/>
      <c r="I82" s="32"/>
      <c r="J82" s="32"/>
      <c r="K82" s="32"/>
      <c r="L82" s="31"/>
      <c r="M82" s="52" t="s">
        <v>203</v>
      </c>
      <c r="N82" s="51"/>
      <c r="O82" s="34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:45">
      <c r="A83" s="11">
        <v>41158</v>
      </c>
      <c r="B83" s="15">
        <v>0</v>
      </c>
      <c r="C83" s="15">
        <v>0</v>
      </c>
      <c r="D83" s="15">
        <v>0</v>
      </c>
      <c r="E83" s="15">
        <v>0</v>
      </c>
      <c r="F83" s="25"/>
      <c r="G83" s="31"/>
      <c r="H83" s="32"/>
      <c r="I83" s="32"/>
      <c r="J83" s="32"/>
      <c r="K83" s="32"/>
      <c r="L83" s="31"/>
      <c r="M83" s="52" t="s">
        <v>236</v>
      </c>
      <c r="N83" s="51"/>
      <c r="O83" s="34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:45">
      <c r="A84" s="11">
        <v>41165</v>
      </c>
      <c r="B84" s="15">
        <v>0</v>
      </c>
      <c r="C84" s="15">
        <v>0</v>
      </c>
      <c r="D84" s="15">
        <v>0</v>
      </c>
      <c r="E84" s="15">
        <v>0</v>
      </c>
      <c r="F84" s="25"/>
      <c r="G84" s="31"/>
      <c r="H84" s="32"/>
      <c r="I84" s="32"/>
      <c r="J84" s="32"/>
      <c r="K84" s="32"/>
      <c r="L84" s="31"/>
      <c r="M84" s="52" t="s">
        <v>255</v>
      </c>
      <c r="N84" s="51"/>
      <c r="O84" s="34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:45">
      <c r="A85" s="11">
        <v>41169</v>
      </c>
      <c r="B85" s="15">
        <v>0</v>
      </c>
      <c r="C85" s="15">
        <v>0</v>
      </c>
      <c r="D85" s="15">
        <v>0</v>
      </c>
      <c r="E85" s="15">
        <v>0</v>
      </c>
      <c r="F85" s="25"/>
      <c r="G85" s="31"/>
      <c r="H85" s="32"/>
      <c r="I85" s="34"/>
      <c r="J85" s="32"/>
      <c r="K85" s="32"/>
      <c r="L85" s="31"/>
      <c r="M85" s="52" t="s">
        <v>266</v>
      </c>
      <c r="N85" s="51"/>
      <c r="O85" s="34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:45" ht="13.5" thickBot="1">
      <c r="A86" s="12">
        <v>41180</v>
      </c>
      <c r="B86" s="18">
        <v>0</v>
      </c>
      <c r="C86" s="18">
        <v>0</v>
      </c>
      <c r="D86" s="18">
        <v>0</v>
      </c>
      <c r="E86" s="18">
        <v>0</v>
      </c>
      <c r="F86" s="26"/>
      <c r="G86" s="36"/>
      <c r="H86" s="37"/>
      <c r="I86" s="37"/>
      <c r="J86" s="37"/>
      <c r="K86" s="37"/>
      <c r="L86" s="36"/>
      <c r="M86" s="62" t="s">
        <v>292</v>
      </c>
      <c r="N86" s="55"/>
      <c r="O86" s="34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:45">
      <c r="A87" s="13"/>
      <c r="B87" s="16">
        <f>COUNT(B45:F86)</f>
        <v>196</v>
      </c>
      <c r="C87" s="16">
        <f>B87-14</f>
        <v>182</v>
      </c>
      <c r="D87" s="16"/>
      <c r="E87" s="16"/>
      <c r="F87" s="16"/>
      <c r="G87" s="16">
        <f>SUM(G45:G86)</f>
        <v>12</v>
      </c>
      <c r="H87" s="16">
        <f t="shared" ref="H87:K87" si="1">SUM(H45:H86)</f>
        <v>9</v>
      </c>
      <c r="I87" s="16">
        <f t="shared" si="1"/>
        <v>0</v>
      </c>
      <c r="J87" s="16">
        <f t="shared" si="1"/>
        <v>0</v>
      </c>
      <c r="K87" s="16">
        <f t="shared" si="1"/>
        <v>4</v>
      </c>
      <c r="L87" s="16"/>
      <c r="M87" s="16"/>
      <c r="N87" s="16"/>
      <c r="O87" s="16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</row>
    <row r="88" spans="1:45">
      <c r="A88" s="1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5">
      <c r="A89" s="1" t="s">
        <v>78</v>
      </c>
      <c r="B89" s="165" t="s">
        <v>13</v>
      </c>
      <c r="C89" s="164" t="s">
        <v>13</v>
      </c>
      <c r="D89" s="165" t="s">
        <v>13</v>
      </c>
      <c r="E89" s="164" t="s">
        <v>13</v>
      </c>
      <c r="F89" s="164" t="s">
        <v>13</v>
      </c>
      <c r="G89" s="164" t="s">
        <v>16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45">
      <c r="A90" s="160" t="s">
        <v>0</v>
      </c>
      <c r="B90" s="161" t="s">
        <v>18</v>
      </c>
      <c r="C90" s="163" t="s">
        <v>19</v>
      </c>
      <c r="D90" s="163" t="s">
        <v>20</v>
      </c>
      <c r="E90" s="161" t="s">
        <v>21</v>
      </c>
      <c r="F90" s="161" t="s">
        <v>22</v>
      </c>
      <c r="G90" s="161" t="s">
        <v>26</v>
      </c>
      <c r="H90" s="160" t="s">
        <v>27</v>
      </c>
      <c r="I90" s="160" t="s">
        <v>28</v>
      </c>
      <c r="J90" s="160" t="s">
        <v>47</v>
      </c>
      <c r="K90" s="160" t="s">
        <v>29</v>
      </c>
      <c r="L90" s="160" t="s">
        <v>6</v>
      </c>
      <c r="M90" s="160" t="s">
        <v>7</v>
      </c>
      <c r="N90" s="160" t="s">
        <v>8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:45">
      <c r="A91" s="113">
        <v>41092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33"/>
      <c r="H91" s="32"/>
      <c r="I91" s="32"/>
      <c r="J91" s="32"/>
      <c r="K91" s="32"/>
      <c r="L91" s="33"/>
      <c r="M91" s="115" t="s">
        <v>90</v>
      </c>
      <c r="N91" s="5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:45">
      <c r="A92" s="11">
        <v>41100</v>
      </c>
      <c r="B92" s="15">
        <v>0</v>
      </c>
      <c r="C92" s="15">
        <v>0</v>
      </c>
      <c r="D92" s="15">
        <v>0</v>
      </c>
      <c r="E92" s="15">
        <v>0</v>
      </c>
      <c r="F92" s="15">
        <v>5</v>
      </c>
      <c r="G92" s="31"/>
      <c r="H92" s="32">
        <v>5</v>
      </c>
      <c r="I92" s="32"/>
      <c r="J92" s="32"/>
      <c r="K92" s="32"/>
      <c r="L92" s="31"/>
      <c r="M92" s="78" t="s">
        <v>116</v>
      </c>
      <c r="N92" s="51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:45">
      <c r="A93" s="11">
        <v>41107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31"/>
      <c r="H93" s="32"/>
      <c r="I93" s="32"/>
      <c r="J93" s="32"/>
      <c r="K93" s="32"/>
      <c r="L93" s="31"/>
      <c r="M93" s="52" t="s">
        <v>110</v>
      </c>
      <c r="N93" s="51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:45">
      <c r="A94" s="11">
        <v>41114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31"/>
      <c r="H94" s="32"/>
      <c r="I94" s="32"/>
      <c r="J94" s="32"/>
      <c r="K94" s="32"/>
      <c r="L94" s="31"/>
      <c r="M94" s="52" t="s">
        <v>129</v>
      </c>
      <c r="N94" s="51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:45">
      <c r="A95" s="11">
        <v>41120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31"/>
      <c r="H95" s="32"/>
      <c r="I95" s="32"/>
      <c r="J95" s="32"/>
      <c r="K95" s="32"/>
      <c r="L95" s="31"/>
      <c r="M95" s="54" t="s">
        <v>157</v>
      </c>
      <c r="N95" s="51" t="s">
        <v>144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:45">
      <c r="A96" s="11">
        <v>41129</v>
      </c>
      <c r="B96" s="15">
        <v>0</v>
      </c>
      <c r="C96" s="15">
        <v>0</v>
      </c>
      <c r="D96" s="15">
        <v>0</v>
      </c>
      <c r="E96" s="15">
        <v>0</v>
      </c>
      <c r="F96" s="15">
        <v>2</v>
      </c>
      <c r="G96" s="31"/>
      <c r="H96" s="32">
        <v>2</v>
      </c>
      <c r="I96" s="32"/>
      <c r="J96" s="32"/>
      <c r="K96" s="32"/>
      <c r="L96" s="31"/>
      <c r="M96" s="52" t="s">
        <v>145</v>
      </c>
      <c r="N96" s="51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:39">
      <c r="A97" s="11">
        <v>41138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31"/>
      <c r="H97" s="32"/>
      <c r="I97" s="32"/>
      <c r="J97" s="32"/>
      <c r="K97" s="32"/>
      <c r="L97" s="31"/>
      <c r="M97" s="52" t="s">
        <v>183</v>
      </c>
      <c r="N97" s="51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:39" ht="13.5" thickBot="1">
      <c r="A98" s="12">
        <v>41141</v>
      </c>
      <c r="B98" s="18">
        <v>0</v>
      </c>
      <c r="C98" s="18">
        <v>0</v>
      </c>
      <c r="D98" s="18">
        <v>0</v>
      </c>
      <c r="E98" s="18">
        <v>0</v>
      </c>
      <c r="F98" s="18">
        <v>1</v>
      </c>
      <c r="G98" s="36"/>
      <c r="H98" s="37">
        <v>1</v>
      </c>
      <c r="I98" s="37"/>
      <c r="J98" s="37"/>
      <c r="K98" s="37"/>
      <c r="L98" s="36"/>
      <c r="M98" s="53" t="s">
        <v>215</v>
      </c>
      <c r="N98" s="55" t="s">
        <v>196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:39">
      <c r="A99" s="14">
        <v>41092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31"/>
      <c r="H99" s="32"/>
      <c r="I99" s="32"/>
      <c r="J99" s="32"/>
      <c r="K99" s="32"/>
      <c r="L99" s="31"/>
      <c r="M99" s="52" t="s">
        <v>90</v>
      </c>
      <c r="N99" s="51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:39">
      <c r="A100" s="11">
        <v>41100</v>
      </c>
      <c r="B100" s="15">
        <v>1</v>
      </c>
      <c r="C100" s="15">
        <v>0</v>
      </c>
      <c r="D100" s="15">
        <v>0</v>
      </c>
      <c r="E100" s="15">
        <v>0</v>
      </c>
      <c r="F100" s="15">
        <v>2</v>
      </c>
      <c r="G100" s="31"/>
      <c r="H100" s="32">
        <v>3</v>
      </c>
      <c r="I100" s="32"/>
      <c r="J100" s="32"/>
      <c r="K100" s="32"/>
      <c r="L100" s="31"/>
      <c r="M100" s="78" t="s">
        <v>116</v>
      </c>
      <c r="N100" s="51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  <row r="101" spans="1:39">
      <c r="A101" s="11">
        <v>41107</v>
      </c>
      <c r="B101" s="15">
        <v>2</v>
      </c>
      <c r="C101" s="15">
        <v>0</v>
      </c>
      <c r="D101" s="15">
        <v>0</v>
      </c>
      <c r="E101" s="15">
        <v>0</v>
      </c>
      <c r="F101" s="31">
        <v>1</v>
      </c>
      <c r="G101" s="31">
        <v>1</v>
      </c>
      <c r="H101" s="32"/>
      <c r="I101" s="32"/>
      <c r="J101" s="32"/>
      <c r="K101" s="32">
        <v>2</v>
      </c>
      <c r="L101" s="31"/>
      <c r="M101" s="52" t="s">
        <v>110</v>
      </c>
      <c r="N101" s="51" t="s">
        <v>113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</row>
    <row r="102" spans="1:39">
      <c r="A102" s="11">
        <v>41114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31"/>
      <c r="H102" s="32"/>
      <c r="I102" s="32"/>
      <c r="J102" s="32"/>
      <c r="K102" s="32"/>
      <c r="L102" s="31"/>
      <c r="M102" s="52" t="s">
        <v>129</v>
      </c>
      <c r="N102" s="51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</row>
    <row r="103" spans="1:39">
      <c r="A103" s="11">
        <v>41120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31"/>
      <c r="H103" s="32"/>
      <c r="I103" s="32"/>
      <c r="J103" s="32"/>
      <c r="K103" s="32"/>
      <c r="L103" s="31"/>
      <c r="M103" s="54" t="s">
        <v>157</v>
      </c>
      <c r="N103" s="51" t="s">
        <v>144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</row>
    <row r="104" spans="1:39">
      <c r="A104" s="11">
        <v>41129</v>
      </c>
      <c r="B104" s="15">
        <v>2</v>
      </c>
      <c r="C104" s="15">
        <v>0</v>
      </c>
      <c r="D104" s="15">
        <v>0</v>
      </c>
      <c r="E104" s="15">
        <v>0</v>
      </c>
      <c r="F104" s="31">
        <v>1</v>
      </c>
      <c r="G104" s="31"/>
      <c r="H104" s="32">
        <v>3</v>
      </c>
      <c r="I104" s="32"/>
      <c r="J104" s="32"/>
      <c r="K104" s="32"/>
      <c r="L104" s="31"/>
      <c r="M104" s="52" t="s">
        <v>145</v>
      </c>
      <c r="N104" s="51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</row>
    <row r="105" spans="1:39">
      <c r="A105" s="11">
        <v>41138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31"/>
      <c r="H105" s="32"/>
      <c r="I105" s="32"/>
      <c r="J105" s="32"/>
      <c r="K105" s="32"/>
      <c r="L105" s="31"/>
      <c r="M105" s="52" t="s">
        <v>183</v>
      </c>
      <c r="N105" s="51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</row>
    <row r="106" spans="1:39" ht="13.5" thickBot="1">
      <c r="A106" s="12">
        <v>41141</v>
      </c>
      <c r="B106" s="18">
        <v>3</v>
      </c>
      <c r="C106" s="191">
        <v>0</v>
      </c>
      <c r="D106" s="18">
        <v>0</v>
      </c>
      <c r="E106" s="18">
        <v>0</v>
      </c>
      <c r="F106" s="18">
        <v>4</v>
      </c>
      <c r="G106" s="36">
        <v>3</v>
      </c>
      <c r="H106" s="37">
        <v>4</v>
      </c>
      <c r="I106" s="37"/>
      <c r="J106" s="37"/>
      <c r="K106" s="37"/>
      <c r="L106" s="36"/>
      <c r="M106" s="53" t="s">
        <v>215</v>
      </c>
      <c r="N106" s="55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</row>
    <row r="107" spans="1:39">
      <c r="A107" s="14">
        <v>41092</v>
      </c>
      <c r="B107" s="15">
        <v>0</v>
      </c>
      <c r="C107" s="15">
        <v>0</v>
      </c>
      <c r="D107" s="15">
        <v>0</v>
      </c>
      <c r="E107" s="15">
        <v>0</v>
      </c>
      <c r="F107" s="25"/>
      <c r="G107" s="31"/>
      <c r="H107" s="32"/>
      <c r="I107" s="32"/>
      <c r="J107" s="32"/>
      <c r="K107" s="32"/>
      <c r="L107" s="31"/>
      <c r="M107" s="52" t="s">
        <v>90</v>
      </c>
      <c r="N107" s="51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</row>
    <row r="108" spans="1:39">
      <c r="A108" s="11">
        <v>41100</v>
      </c>
      <c r="B108" s="15">
        <v>0</v>
      </c>
      <c r="C108" s="15">
        <v>0</v>
      </c>
      <c r="D108" s="15">
        <v>0</v>
      </c>
      <c r="E108" s="15">
        <v>0</v>
      </c>
      <c r="F108" s="25"/>
      <c r="G108" s="31"/>
      <c r="H108" s="32"/>
      <c r="I108" s="32"/>
      <c r="J108" s="32"/>
      <c r="K108" s="32"/>
      <c r="L108" s="31"/>
      <c r="M108" s="78" t="s">
        <v>116</v>
      </c>
      <c r="N108" s="51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</row>
    <row r="109" spans="1:39">
      <c r="A109" s="11">
        <v>41107</v>
      </c>
      <c r="B109" s="15">
        <v>0</v>
      </c>
      <c r="C109" s="15">
        <v>0</v>
      </c>
      <c r="D109" s="15">
        <v>0</v>
      </c>
      <c r="E109" s="15">
        <v>0</v>
      </c>
      <c r="F109" s="25"/>
      <c r="G109" s="31"/>
      <c r="H109" s="32"/>
      <c r="I109" s="32"/>
      <c r="J109" s="32"/>
      <c r="K109" s="32"/>
      <c r="L109" s="31"/>
      <c r="M109" s="52" t="s">
        <v>110</v>
      </c>
      <c r="N109" s="51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9">
      <c r="A110" s="11">
        <v>41114</v>
      </c>
      <c r="B110" s="15">
        <v>0</v>
      </c>
      <c r="C110" s="15">
        <v>0</v>
      </c>
      <c r="D110" s="15">
        <v>0</v>
      </c>
      <c r="E110" s="15">
        <v>0</v>
      </c>
      <c r="F110" s="25"/>
      <c r="G110" s="31"/>
      <c r="H110" s="32"/>
      <c r="I110" s="32"/>
      <c r="J110" s="32"/>
      <c r="K110" s="32"/>
      <c r="L110" s="31"/>
      <c r="M110" s="52" t="s">
        <v>129</v>
      </c>
      <c r="N110" s="51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</row>
    <row r="111" spans="1:39" ht="13.5" thickBot="1">
      <c r="A111" s="11">
        <v>41120</v>
      </c>
      <c r="B111" s="18">
        <v>0</v>
      </c>
      <c r="C111" s="18">
        <v>0</v>
      </c>
      <c r="D111" s="18">
        <v>0</v>
      </c>
      <c r="E111" s="18">
        <v>0</v>
      </c>
      <c r="F111" s="26"/>
      <c r="G111" s="36"/>
      <c r="H111" s="37"/>
      <c r="I111" s="37"/>
      <c r="J111" s="37"/>
      <c r="K111" s="37"/>
      <c r="L111" s="36"/>
      <c r="M111" s="62" t="s">
        <v>157</v>
      </c>
      <c r="N111" s="55" t="s">
        <v>144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</row>
    <row r="112" spans="1:39">
      <c r="A112" s="101"/>
      <c r="B112" s="34">
        <f>COUNT(B91:F111)</f>
        <v>100</v>
      </c>
      <c r="C112" s="34"/>
      <c r="D112" s="34"/>
      <c r="E112" s="34"/>
      <c r="F112" s="34"/>
      <c r="G112" s="34">
        <f>SUM(G91:G111)</f>
        <v>4</v>
      </c>
      <c r="H112" s="34">
        <f t="shared" ref="H112:K112" si="2">SUM(H91:H111)</f>
        <v>18</v>
      </c>
      <c r="I112" s="34">
        <f t="shared" si="2"/>
        <v>0</v>
      </c>
      <c r="J112" s="34">
        <f t="shared" si="2"/>
        <v>0</v>
      </c>
      <c r="K112" s="34">
        <f t="shared" si="2"/>
        <v>2</v>
      </c>
      <c r="L112" s="32"/>
      <c r="M112" s="32"/>
      <c r="N112" s="32"/>
      <c r="O112" s="34"/>
      <c r="P112" s="34"/>
      <c r="Q112" s="34"/>
      <c r="R112" s="34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</row>
    <row r="113" spans="1:40">
      <c r="A113" s="11"/>
      <c r="B113" s="34"/>
      <c r="C113" s="34"/>
      <c r="D113" s="34"/>
      <c r="E113" s="34"/>
      <c r="F113" s="34"/>
      <c r="G113" s="34"/>
      <c r="H113" s="34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</row>
    <row r="114" spans="1:40">
      <c r="A114" s="1" t="s">
        <v>37</v>
      </c>
      <c r="B114" s="179" t="s">
        <v>13</v>
      </c>
      <c r="C114" s="179" t="s">
        <v>13</v>
      </c>
      <c r="D114" s="179" t="s">
        <v>13</v>
      </c>
      <c r="E114" s="179" t="s">
        <v>13</v>
      </c>
      <c r="F114" s="179" t="s">
        <v>13</v>
      </c>
      <c r="G114" s="179" t="s">
        <v>16</v>
      </c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</row>
    <row r="115" spans="1:40">
      <c r="A115" s="179" t="s">
        <v>0</v>
      </c>
      <c r="B115" s="179" t="s">
        <v>18</v>
      </c>
      <c r="C115" s="179" t="s">
        <v>19</v>
      </c>
      <c r="D115" s="179" t="s">
        <v>20</v>
      </c>
      <c r="E115" s="179" t="s">
        <v>21</v>
      </c>
      <c r="F115" s="179" t="s">
        <v>22</v>
      </c>
      <c r="G115" s="179" t="s">
        <v>26</v>
      </c>
      <c r="H115" s="179" t="s">
        <v>27</v>
      </c>
      <c r="I115" s="179" t="s">
        <v>28</v>
      </c>
      <c r="J115" s="179" t="s">
        <v>29</v>
      </c>
      <c r="K115" s="179" t="s">
        <v>6</v>
      </c>
      <c r="L115" s="179" t="s">
        <v>7</v>
      </c>
      <c r="M115" s="179" t="s">
        <v>8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A116" s="113">
        <v>41092</v>
      </c>
      <c r="B116" s="135">
        <v>0</v>
      </c>
      <c r="C116" s="136">
        <v>0</v>
      </c>
      <c r="D116" s="136">
        <v>0</v>
      </c>
      <c r="E116" s="141">
        <v>0</v>
      </c>
      <c r="F116" s="142">
        <v>0</v>
      </c>
      <c r="G116" s="70"/>
      <c r="H116" s="69"/>
      <c r="I116" s="121"/>
      <c r="J116" s="75"/>
      <c r="K116" s="69"/>
      <c r="L116" s="115" t="s">
        <v>90</v>
      </c>
      <c r="M116" s="68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A117" s="11">
        <v>41100</v>
      </c>
      <c r="B117" s="137">
        <v>0</v>
      </c>
      <c r="C117" s="138">
        <v>0</v>
      </c>
      <c r="D117" s="138">
        <v>0</v>
      </c>
      <c r="E117" s="143">
        <v>0</v>
      </c>
      <c r="F117" s="134">
        <v>0</v>
      </c>
      <c r="G117" s="31"/>
      <c r="H117" s="34"/>
      <c r="I117" s="34"/>
      <c r="J117" s="35"/>
      <c r="K117" s="32"/>
      <c r="L117" s="52" t="s">
        <v>116</v>
      </c>
      <c r="M117" s="51"/>
      <c r="N117" s="61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A118" s="11">
        <v>41107</v>
      </c>
      <c r="B118" s="139">
        <v>0</v>
      </c>
      <c r="C118" s="140">
        <v>0</v>
      </c>
      <c r="D118" s="134">
        <v>0</v>
      </c>
      <c r="E118" s="134">
        <v>0</v>
      </c>
      <c r="F118" s="31">
        <v>1</v>
      </c>
      <c r="G118" s="31"/>
      <c r="H118" s="34">
        <v>1</v>
      </c>
      <c r="I118" s="34"/>
      <c r="J118" s="35"/>
      <c r="K118" s="32"/>
      <c r="L118" s="52" t="s">
        <v>110</v>
      </c>
      <c r="M118" s="51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A119" s="11">
        <v>41114</v>
      </c>
      <c r="B119" s="31">
        <v>1</v>
      </c>
      <c r="C119" s="31">
        <v>0</v>
      </c>
      <c r="D119" s="31">
        <v>0</v>
      </c>
      <c r="E119" s="31">
        <v>0</v>
      </c>
      <c r="F119" s="31">
        <v>0</v>
      </c>
      <c r="G119" s="31"/>
      <c r="H119" s="34">
        <v>1</v>
      </c>
      <c r="I119" s="34"/>
      <c r="J119" s="35"/>
      <c r="K119" s="32"/>
      <c r="L119" s="52" t="s">
        <v>129</v>
      </c>
      <c r="M119" s="51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A120" s="11">
        <v>41121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/>
      <c r="H120" s="34"/>
      <c r="I120" s="34"/>
      <c r="J120" s="35"/>
      <c r="K120" s="32"/>
      <c r="L120" s="52" t="s">
        <v>150</v>
      </c>
      <c r="M120" s="51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A121" s="11">
        <v>41121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/>
      <c r="H121" s="34"/>
      <c r="I121" s="34"/>
      <c r="J121" s="35"/>
      <c r="K121" s="32"/>
      <c r="L121" s="52" t="s">
        <v>155</v>
      </c>
      <c r="M121" s="51" t="s">
        <v>144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A122" s="11">
        <v>41129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/>
      <c r="H122" s="34"/>
      <c r="I122" s="34"/>
      <c r="J122" s="35"/>
      <c r="K122" s="32"/>
      <c r="L122" s="52" t="s">
        <v>145</v>
      </c>
      <c r="M122" s="51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A123" s="11">
        <v>41138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/>
      <c r="H123" s="34"/>
      <c r="I123" s="34"/>
      <c r="J123" s="35"/>
      <c r="K123" s="32"/>
      <c r="L123" s="52" t="s">
        <v>183</v>
      </c>
      <c r="M123" s="61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A124" s="11">
        <v>41141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/>
      <c r="H124" s="34"/>
      <c r="I124" s="34"/>
      <c r="J124" s="35"/>
      <c r="K124" s="32"/>
      <c r="L124" s="54" t="s">
        <v>215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A125" s="11">
        <v>41152</v>
      </c>
      <c r="B125" s="31">
        <v>2</v>
      </c>
      <c r="C125" s="31">
        <v>0</v>
      </c>
      <c r="D125" s="31">
        <v>0</v>
      </c>
      <c r="E125" s="31">
        <v>0</v>
      </c>
      <c r="F125" s="31">
        <v>0</v>
      </c>
      <c r="G125" s="31">
        <v>2</v>
      </c>
      <c r="H125" s="34"/>
      <c r="I125" s="34"/>
      <c r="J125" s="35"/>
      <c r="K125" s="32"/>
      <c r="L125" s="52" t="s">
        <v>225</v>
      </c>
      <c r="M125" s="51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A126" s="11">
        <v>41158</v>
      </c>
      <c r="B126" s="31">
        <v>0</v>
      </c>
      <c r="C126" s="31">
        <v>0</v>
      </c>
      <c r="D126" s="31">
        <v>0</v>
      </c>
      <c r="E126" s="31">
        <v>0</v>
      </c>
      <c r="F126" s="31">
        <v>0</v>
      </c>
      <c r="G126" s="31"/>
      <c r="H126" s="34"/>
      <c r="I126" s="34"/>
      <c r="J126" s="35"/>
      <c r="K126" s="32"/>
      <c r="L126" s="52" t="s">
        <v>236</v>
      </c>
      <c r="M126" s="51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A127" s="11">
        <v>41166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/>
      <c r="H127" s="34"/>
      <c r="I127" s="34"/>
      <c r="J127" s="35"/>
      <c r="K127" s="32"/>
      <c r="L127" s="54" t="s">
        <v>268</v>
      </c>
      <c r="M127" s="51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A128" s="11">
        <v>41169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/>
      <c r="H128" s="34"/>
      <c r="I128" s="34"/>
      <c r="J128" s="35"/>
      <c r="K128" s="32"/>
      <c r="L128" s="52" t="s">
        <v>266</v>
      </c>
      <c r="M128" s="51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A129" s="11">
        <v>41172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/>
      <c r="H129" s="34"/>
      <c r="I129" s="34"/>
      <c r="J129" s="35"/>
      <c r="K129" s="32"/>
      <c r="L129" s="52" t="s">
        <v>215</v>
      </c>
      <c r="M129" s="51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 ht="13.5" thickBot="1">
      <c r="A130" s="47">
        <v>41180</v>
      </c>
      <c r="B130" s="36">
        <v>1</v>
      </c>
      <c r="C130" s="36">
        <v>0</v>
      </c>
      <c r="D130" s="36">
        <v>0</v>
      </c>
      <c r="E130" s="36">
        <v>0</v>
      </c>
      <c r="F130" s="36">
        <v>0</v>
      </c>
      <c r="G130" s="36">
        <v>1</v>
      </c>
      <c r="H130" s="37"/>
      <c r="I130" s="37"/>
      <c r="J130" s="38"/>
      <c r="K130" s="37"/>
      <c r="L130" s="62" t="s">
        <v>292</v>
      </c>
      <c r="M130" s="51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A131" s="14">
        <v>41092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/>
      <c r="H131" s="34"/>
      <c r="I131" s="34"/>
      <c r="J131" s="35"/>
      <c r="K131" s="34"/>
      <c r="L131" s="115" t="s">
        <v>90</v>
      </c>
      <c r="M131" s="51"/>
      <c r="N131" s="61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A132" s="11">
        <v>41100</v>
      </c>
      <c r="B132" s="144">
        <v>0</v>
      </c>
      <c r="C132" s="144">
        <v>0</v>
      </c>
      <c r="D132" s="144">
        <v>0</v>
      </c>
      <c r="E132" s="145">
        <v>0</v>
      </c>
      <c r="F132" s="31">
        <v>0</v>
      </c>
      <c r="G132" s="31"/>
      <c r="H132" s="34"/>
      <c r="I132" s="34"/>
      <c r="J132" s="35"/>
      <c r="K132" s="34"/>
      <c r="L132" s="52" t="s">
        <v>116</v>
      </c>
      <c r="M132" s="51"/>
      <c r="N132" s="3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A133" s="11">
        <v>41107</v>
      </c>
      <c r="B133" s="134">
        <v>0</v>
      </c>
      <c r="C133" s="134">
        <v>0</v>
      </c>
      <c r="D133" s="134">
        <v>0</v>
      </c>
      <c r="E133" s="134">
        <v>0</v>
      </c>
      <c r="F133" s="31">
        <v>1</v>
      </c>
      <c r="G133" s="31">
        <v>1</v>
      </c>
      <c r="H133" s="34"/>
      <c r="I133" s="34"/>
      <c r="J133" s="35"/>
      <c r="K133" s="34"/>
      <c r="L133" s="52" t="s">
        <v>110</v>
      </c>
      <c r="M133" s="51"/>
      <c r="N133" s="3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A134" s="11">
        <v>41114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/>
      <c r="H134" s="34"/>
      <c r="I134" s="34"/>
      <c r="J134" s="35"/>
      <c r="K134" s="34"/>
      <c r="L134" s="52" t="s">
        <v>129</v>
      </c>
      <c r="M134" s="51"/>
      <c r="N134" s="3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A135" s="11">
        <v>41121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/>
      <c r="H135" s="34"/>
      <c r="I135" s="34"/>
      <c r="J135" s="35"/>
      <c r="K135" s="34"/>
      <c r="L135" s="52" t="s">
        <v>150</v>
      </c>
      <c r="M135" s="51"/>
      <c r="N135" s="3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A136" s="11">
        <v>41121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/>
      <c r="H136" s="34"/>
      <c r="I136" s="34"/>
      <c r="J136" s="35"/>
      <c r="K136" s="34"/>
      <c r="L136" s="52" t="s">
        <v>155</v>
      </c>
      <c r="M136" s="51" t="s">
        <v>144</v>
      </c>
      <c r="N136" s="3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A137" s="11">
        <v>41129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/>
      <c r="H137" s="34"/>
      <c r="I137" s="34"/>
      <c r="J137" s="35"/>
      <c r="K137" s="34"/>
      <c r="L137" s="52" t="s">
        <v>145</v>
      </c>
      <c r="M137" s="51"/>
      <c r="N137" s="3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A138" s="11">
        <v>41138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/>
      <c r="H138" s="34"/>
      <c r="I138" s="34"/>
      <c r="J138" s="35"/>
      <c r="K138" s="34"/>
      <c r="L138" s="52" t="s">
        <v>183</v>
      </c>
      <c r="M138" s="51"/>
      <c r="N138" s="3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A139" s="11">
        <v>41141</v>
      </c>
      <c r="B139" s="31">
        <v>0</v>
      </c>
      <c r="C139" s="31">
        <v>0</v>
      </c>
      <c r="D139" s="31">
        <v>0</v>
      </c>
      <c r="E139" s="31">
        <v>0</v>
      </c>
      <c r="F139" s="31">
        <v>1</v>
      </c>
      <c r="G139" s="31"/>
      <c r="H139" s="34">
        <v>1</v>
      </c>
      <c r="I139" s="34"/>
      <c r="J139" s="35"/>
      <c r="K139" s="34"/>
      <c r="L139" s="54" t="s">
        <v>215</v>
      </c>
      <c r="M139" s="51"/>
      <c r="N139" s="34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A140" s="11">
        <v>41152</v>
      </c>
      <c r="B140" s="31">
        <v>0</v>
      </c>
      <c r="C140" s="31">
        <v>3</v>
      </c>
      <c r="D140" s="31">
        <v>0</v>
      </c>
      <c r="E140" s="31">
        <v>0</v>
      </c>
      <c r="F140" s="31">
        <v>1</v>
      </c>
      <c r="G140" s="31">
        <v>3</v>
      </c>
      <c r="H140" s="34">
        <v>1</v>
      </c>
      <c r="I140" s="34"/>
      <c r="J140" s="35"/>
      <c r="K140" s="34"/>
      <c r="L140" s="52" t="s">
        <v>225</v>
      </c>
      <c r="M140" s="51"/>
      <c r="N140" s="34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A141" s="11">
        <v>41158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/>
      <c r="H141" s="34"/>
      <c r="I141" s="34"/>
      <c r="J141" s="35"/>
      <c r="K141" s="34"/>
      <c r="L141" s="52" t="s">
        <v>236</v>
      </c>
      <c r="M141" s="51"/>
      <c r="N141" s="34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A142" s="11">
        <v>41166</v>
      </c>
      <c r="B142" s="31">
        <v>0</v>
      </c>
      <c r="C142" s="31">
        <v>0</v>
      </c>
      <c r="D142" s="31">
        <v>0</v>
      </c>
      <c r="E142" s="31">
        <v>0</v>
      </c>
      <c r="F142" s="31">
        <v>4</v>
      </c>
      <c r="G142" s="31">
        <v>3</v>
      </c>
      <c r="H142" s="34">
        <v>1</v>
      </c>
      <c r="I142" s="34"/>
      <c r="J142" s="35"/>
      <c r="K142" s="34"/>
      <c r="L142" s="54" t="s">
        <v>268</v>
      </c>
      <c r="M142" s="51"/>
      <c r="N142" s="34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A143" s="11">
        <v>41169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/>
      <c r="H143" s="34"/>
      <c r="I143" s="34"/>
      <c r="J143" s="35"/>
      <c r="K143" s="34"/>
      <c r="L143" s="52" t="s">
        <v>266</v>
      </c>
      <c r="M143" s="51"/>
      <c r="N143" s="34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A144" s="11">
        <v>41172</v>
      </c>
      <c r="B144" s="31">
        <v>0</v>
      </c>
      <c r="C144" s="31">
        <v>0</v>
      </c>
      <c r="D144" s="31">
        <v>0</v>
      </c>
      <c r="E144" s="31">
        <v>0</v>
      </c>
      <c r="F144" s="31">
        <v>1</v>
      </c>
      <c r="G144" s="31"/>
      <c r="H144" s="34">
        <v>1</v>
      </c>
      <c r="I144" s="34"/>
      <c r="J144" s="35"/>
      <c r="K144" s="34"/>
      <c r="L144" s="52" t="s">
        <v>215</v>
      </c>
      <c r="M144" s="51" t="s">
        <v>262</v>
      </c>
      <c r="N144" s="34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 ht="13.5" thickBot="1">
      <c r="A145" s="47">
        <v>41180</v>
      </c>
      <c r="B145" s="36">
        <v>0</v>
      </c>
      <c r="C145" s="36">
        <v>0</v>
      </c>
      <c r="D145" s="36">
        <v>0</v>
      </c>
      <c r="E145" s="36">
        <v>0</v>
      </c>
      <c r="F145" s="36">
        <v>1</v>
      </c>
      <c r="G145" s="36"/>
      <c r="H145" s="37">
        <v>1</v>
      </c>
      <c r="I145" s="37"/>
      <c r="J145" s="38"/>
      <c r="K145" s="37"/>
      <c r="L145" s="62" t="s">
        <v>292</v>
      </c>
      <c r="M145" s="55" t="s">
        <v>293</v>
      </c>
      <c r="N145" s="34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A146" s="11"/>
      <c r="B146" s="34">
        <f>COUNT(B116:F145)</f>
        <v>150</v>
      </c>
      <c r="C146" s="34"/>
      <c r="D146" s="34"/>
      <c r="E146" s="34"/>
      <c r="F146" s="34"/>
      <c r="G146" s="34">
        <f>SUM(G116:G145)</f>
        <v>10</v>
      </c>
      <c r="H146" s="34">
        <f t="shared" ref="H146:J146" si="3">SUM(H116:H145)</f>
        <v>7</v>
      </c>
      <c r="I146" s="34">
        <f t="shared" si="3"/>
        <v>0</v>
      </c>
      <c r="J146" s="34">
        <f t="shared" si="3"/>
        <v>0</v>
      </c>
      <c r="K146" s="34"/>
      <c r="L146" s="34"/>
      <c r="M146" s="34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spans="1:40">
      <c r="A147" s="1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spans="1:40">
      <c r="A148" s="13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spans="1:40">
      <c r="A149" s="1" t="s">
        <v>46</v>
      </c>
      <c r="B149" s="165" t="s">
        <v>13</v>
      </c>
      <c r="C149" s="164" t="s">
        <v>13</v>
      </c>
      <c r="D149" s="165" t="s">
        <v>13</v>
      </c>
      <c r="E149" s="164" t="s">
        <v>13</v>
      </c>
      <c r="F149" s="164" t="s">
        <v>13</v>
      </c>
      <c r="G149" s="164" t="s">
        <v>16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spans="1:40">
      <c r="A150" s="160" t="s">
        <v>0</v>
      </c>
      <c r="B150" s="161" t="s">
        <v>18</v>
      </c>
      <c r="C150" s="161" t="s">
        <v>19</v>
      </c>
      <c r="D150" s="161" t="s">
        <v>20</v>
      </c>
      <c r="E150" s="161" t="s">
        <v>21</v>
      </c>
      <c r="F150" s="161" t="s">
        <v>22</v>
      </c>
      <c r="G150" s="161" t="s">
        <v>26</v>
      </c>
      <c r="H150" s="160" t="s">
        <v>27</v>
      </c>
      <c r="I150" s="160" t="s">
        <v>28</v>
      </c>
      <c r="J150" s="160" t="s">
        <v>29</v>
      </c>
      <c r="K150" s="160" t="s">
        <v>6</v>
      </c>
      <c r="L150" s="160" t="s">
        <v>7</v>
      </c>
      <c r="M150" s="160" t="s">
        <v>8</v>
      </c>
      <c r="N150" s="34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A151" s="113">
        <v>41092</v>
      </c>
      <c r="B151" s="15">
        <v>0</v>
      </c>
      <c r="C151" s="15">
        <v>0</v>
      </c>
      <c r="D151" s="15">
        <v>0</v>
      </c>
      <c r="E151" s="15">
        <v>0</v>
      </c>
      <c r="F151" s="158">
        <v>0</v>
      </c>
      <c r="G151" s="21"/>
      <c r="H151" s="16"/>
      <c r="I151" s="16"/>
      <c r="J151" s="16"/>
      <c r="K151" s="15"/>
      <c r="L151" s="54" t="s">
        <v>90</v>
      </c>
      <c r="M151" s="122"/>
      <c r="N151" s="16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A152" s="11">
        <v>41101</v>
      </c>
      <c r="B152" s="15">
        <v>0</v>
      </c>
      <c r="C152" s="15">
        <v>0</v>
      </c>
      <c r="D152" s="15">
        <v>0</v>
      </c>
      <c r="E152" s="15">
        <v>0</v>
      </c>
      <c r="F152" s="90">
        <v>0</v>
      </c>
      <c r="G152" s="15"/>
      <c r="H152" s="16"/>
      <c r="I152" s="16"/>
      <c r="J152" s="16"/>
      <c r="K152" s="15"/>
      <c r="L152" s="52" t="s">
        <v>103</v>
      </c>
      <c r="M152" s="51"/>
      <c r="N152" s="16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A153" s="11">
        <v>41109</v>
      </c>
      <c r="B153" s="15">
        <v>0</v>
      </c>
      <c r="C153" s="15">
        <v>0</v>
      </c>
      <c r="D153" s="15">
        <v>0</v>
      </c>
      <c r="E153" s="15">
        <v>0</v>
      </c>
      <c r="F153" s="90">
        <v>0</v>
      </c>
      <c r="G153" s="15"/>
      <c r="H153" s="16"/>
      <c r="I153" s="16"/>
      <c r="J153" s="16"/>
      <c r="K153" s="15"/>
      <c r="L153" s="54" t="s">
        <v>124</v>
      </c>
      <c r="M153" s="57"/>
      <c r="N153" s="16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A154" s="11">
        <v>41117</v>
      </c>
      <c r="B154" s="15">
        <v>0</v>
      </c>
      <c r="C154" s="15">
        <v>0</v>
      </c>
      <c r="D154" s="15">
        <v>0</v>
      </c>
      <c r="E154" s="15">
        <v>0</v>
      </c>
      <c r="F154" s="90">
        <v>0</v>
      </c>
      <c r="G154" s="16"/>
      <c r="H154" s="16"/>
      <c r="I154" s="16"/>
      <c r="J154" s="16"/>
      <c r="K154" s="15"/>
      <c r="L154" s="54" t="s">
        <v>142</v>
      </c>
      <c r="M154" s="57"/>
      <c r="N154" s="16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A155" s="11">
        <v>41120</v>
      </c>
      <c r="B155" s="15">
        <v>0</v>
      </c>
      <c r="C155" s="15">
        <v>0</v>
      </c>
      <c r="D155" s="15">
        <v>0</v>
      </c>
      <c r="E155" s="15">
        <v>0</v>
      </c>
      <c r="F155" s="90">
        <v>0</v>
      </c>
      <c r="G155" s="16"/>
      <c r="H155" s="16"/>
      <c r="I155" s="16"/>
      <c r="J155" s="16"/>
      <c r="K155" s="15"/>
      <c r="L155" s="54" t="s">
        <v>157</v>
      </c>
      <c r="M155" s="51" t="s">
        <v>144</v>
      </c>
      <c r="N155" s="16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A156" s="11">
        <v>41130</v>
      </c>
      <c r="B156" s="15">
        <v>0</v>
      </c>
      <c r="C156" s="15">
        <v>0</v>
      </c>
      <c r="D156" s="15">
        <v>0</v>
      </c>
      <c r="E156" s="15">
        <v>0</v>
      </c>
      <c r="F156" s="90">
        <v>1</v>
      </c>
      <c r="G156" s="16"/>
      <c r="H156" s="16">
        <v>1</v>
      </c>
      <c r="I156" s="16"/>
      <c r="J156" s="16"/>
      <c r="K156" s="15"/>
      <c r="L156" s="54" t="s">
        <v>198</v>
      </c>
      <c r="M156" s="57" t="s">
        <v>134</v>
      </c>
      <c r="N156" s="16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A157" s="11">
        <v>41136</v>
      </c>
      <c r="B157" s="15">
        <v>0</v>
      </c>
      <c r="C157" s="15">
        <v>0</v>
      </c>
      <c r="D157" s="15">
        <v>0</v>
      </c>
      <c r="E157" s="15">
        <v>0</v>
      </c>
      <c r="F157" s="90">
        <v>1</v>
      </c>
      <c r="G157" s="16">
        <v>1</v>
      </c>
      <c r="H157" s="16"/>
      <c r="I157" s="16"/>
      <c r="J157" s="16"/>
      <c r="K157" s="15"/>
      <c r="L157" s="54" t="s">
        <v>179</v>
      </c>
      <c r="M157" s="57"/>
      <c r="N157" s="16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A158" s="11">
        <v>41145</v>
      </c>
      <c r="B158" s="15">
        <v>0</v>
      </c>
      <c r="C158" s="15">
        <v>0</v>
      </c>
      <c r="D158" s="15">
        <v>0</v>
      </c>
      <c r="E158" s="15">
        <v>0</v>
      </c>
      <c r="F158" s="90">
        <v>0</v>
      </c>
      <c r="G158" s="16"/>
      <c r="H158" s="16"/>
      <c r="I158" s="16"/>
      <c r="J158" s="17"/>
      <c r="K158" s="16"/>
      <c r="L158" s="54" t="s">
        <v>226</v>
      </c>
      <c r="M158" s="57"/>
      <c r="N158" s="16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A159" s="11">
        <v>41151</v>
      </c>
      <c r="B159" s="15">
        <v>0</v>
      </c>
      <c r="C159" s="15">
        <v>0</v>
      </c>
      <c r="D159" s="15">
        <v>0</v>
      </c>
      <c r="E159" s="15">
        <v>0</v>
      </c>
      <c r="F159" s="90">
        <v>0</v>
      </c>
      <c r="G159" s="16"/>
      <c r="H159" s="16"/>
      <c r="I159" s="16"/>
      <c r="J159" s="17"/>
      <c r="K159" s="16"/>
      <c r="L159" s="54" t="s">
        <v>232</v>
      </c>
      <c r="M159" s="57"/>
      <c r="N159" s="16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A160" s="11">
        <v>41157</v>
      </c>
      <c r="B160" s="15">
        <v>0</v>
      </c>
      <c r="C160" s="15">
        <v>0</v>
      </c>
      <c r="D160" s="15">
        <v>0</v>
      </c>
      <c r="E160" s="15">
        <v>0</v>
      </c>
      <c r="F160" s="90">
        <v>7</v>
      </c>
      <c r="G160" s="16"/>
      <c r="H160" s="16"/>
      <c r="I160" s="16">
        <v>7</v>
      </c>
      <c r="J160" s="17"/>
      <c r="K160" s="16"/>
      <c r="L160" s="54" t="s">
        <v>240</v>
      </c>
      <c r="M160" s="57"/>
      <c r="N160" s="16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A161" s="11">
        <v>41162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6"/>
      <c r="H161" s="16"/>
      <c r="I161" s="16"/>
      <c r="J161" s="16"/>
      <c r="K161" s="15"/>
      <c r="L161" s="52" t="s">
        <v>250</v>
      </c>
      <c r="M161" s="57"/>
      <c r="N161" s="16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A162" s="11">
        <v>41173</v>
      </c>
      <c r="B162" s="15">
        <v>0</v>
      </c>
      <c r="C162" s="15">
        <v>0</v>
      </c>
      <c r="D162" s="15">
        <v>0</v>
      </c>
      <c r="E162" s="15">
        <v>0</v>
      </c>
      <c r="F162" s="15">
        <v>2</v>
      </c>
      <c r="G162" s="16"/>
      <c r="H162" s="16"/>
      <c r="I162" s="16"/>
      <c r="J162" s="16">
        <v>2</v>
      </c>
      <c r="K162" s="15"/>
      <c r="L162" s="54" t="s">
        <v>283</v>
      </c>
      <c r="M162" s="15" t="s">
        <v>284</v>
      </c>
      <c r="N162" s="16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 ht="13.5" thickBot="1">
      <c r="A163" s="12">
        <v>41176</v>
      </c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19"/>
      <c r="H163" s="19"/>
      <c r="I163" s="19"/>
      <c r="J163" s="19"/>
      <c r="K163" s="18"/>
      <c r="L163" s="62" t="s">
        <v>277</v>
      </c>
      <c r="M163" s="58"/>
      <c r="N163" s="16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A164" s="14">
        <v>41092</v>
      </c>
      <c r="B164" s="15">
        <v>0</v>
      </c>
      <c r="C164" s="15">
        <v>0</v>
      </c>
      <c r="D164" s="15">
        <v>0</v>
      </c>
      <c r="E164" s="15">
        <v>0</v>
      </c>
      <c r="F164" s="159">
        <v>0</v>
      </c>
      <c r="G164" s="15"/>
      <c r="H164" s="16"/>
      <c r="I164" s="16"/>
      <c r="J164" s="16"/>
      <c r="K164" s="15"/>
      <c r="L164" s="54" t="s">
        <v>90</v>
      </c>
      <c r="M164" s="51"/>
      <c r="N164" s="16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A165" s="11">
        <v>41101</v>
      </c>
      <c r="B165" s="15">
        <v>0</v>
      </c>
      <c r="C165" s="15">
        <v>0</v>
      </c>
      <c r="D165" s="15">
        <v>0</v>
      </c>
      <c r="E165" s="15">
        <v>0</v>
      </c>
      <c r="F165" s="90">
        <v>1</v>
      </c>
      <c r="G165" s="15">
        <v>1</v>
      </c>
      <c r="H165" s="16"/>
      <c r="I165" s="16"/>
      <c r="J165" s="16"/>
      <c r="K165" s="15"/>
      <c r="L165" s="52" t="s">
        <v>103</v>
      </c>
      <c r="M165" s="57"/>
      <c r="N165" s="16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A166" s="11">
        <v>41109</v>
      </c>
      <c r="B166" s="15">
        <v>0</v>
      </c>
      <c r="C166" s="15">
        <v>0</v>
      </c>
      <c r="D166" s="15">
        <v>0</v>
      </c>
      <c r="E166" s="15">
        <v>0</v>
      </c>
      <c r="F166" s="90">
        <v>0</v>
      </c>
      <c r="G166" s="16"/>
      <c r="H166" s="16"/>
      <c r="I166" s="16"/>
      <c r="J166" s="16"/>
      <c r="K166" s="15"/>
      <c r="L166" s="54" t="s">
        <v>124</v>
      </c>
      <c r="M166" s="57"/>
      <c r="N166" s="16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A167" s="11">
        <v>41117</v>
      </c>
      <c r="B167" s="15">
        <v>0</v>
      </c>
      <c r="C167" s="15">
        <v>0</v>
      </c>
      <c r="D167" s="15">
        <v>0</v>
      </c>
      <c r="E167" s="15">
        <v>0</v>
      </c>
      <c r="F167" s="90">
        <v>0</v>
      </c>
      <c r="G167" s="16"/>
      <c r="H167" s="16"/>
      <c r="I167" s="16"/>
      <c r="J167" s="16"/>
      <c r="K167" s="15"/>
      <c r="L167" s="54" t="s">
        <v>142</v>
      </c>
      <c r="M167" s="57"/>
      <c r="N167" s="16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A168" s="11">
        <v>41120</v>
      </c>
      <c r="B168" s="15">
        <v>0</v>
      </c>
      <c r="C168" s="15">
        <v>0</v>
      </c>
      <c r="D168" s="15">
        <v>0</v>
      </c>
      <c r="E168" s="15">
        <v>0</v>
      </c>
      <c r="F168" s="90">
        <v>0</v>
      </c>
      <c r="G168" s="16"/>
      <c r="H168" s="16"/>
      <c r="I168" s="16"/>
      <c r="J168" s="16"/>
      <c r="K168" s="15"/>
      <c r="L168" s="54" t="s">
        <v>157</v>
      </c>
      <c r="M168" s="51" t="s">
        <v>144</v>
      </c>
      <c r="N168" s="16"/>
      <c r="O168" s="32"/>
      <c r="P168" s="32"/>
      <c r="Q168" s="32"/>
      <c r="R168" s="14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A169" s="11">
        <v>41130</v>
      </c>
      <c r="B169" s="15">
        <v>0</v>
      </c>
      <c r="C169" s="15">
        <v>0</v>
      </c>
      <c r="D169" s="15">
        <v>11</v>
      </c>
      <c r="E169" s="15">
        <v>0</v>
      </c>
      <c r="F169" s="90">
        <v>2</v>
      </c>
      <c r="G169" s="16">
        <v>11</v>
      </c>
      <c r="H169" s="16">
        <v>2</v>
      </c>
      <c r="I169" s="16"/>
      <c r="J169" s="16"/>
      <c r="K169" s="15"/>
      <c r="L169" s="54" t="s">
        <v>198</v>
      </c>
      <c r="M169" s="57"/>
      <c r="N169" s="16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A170" s="11">
        <v>41136</v>
      </c>
      <c r="B170" s="15">
        <v>0</v>
      </c>
      <c r="C170" s="15">
        <v>0</v>
      </c>
      <c r="D170" s="15">
        <v>0</v>
      </c>
      <c r="E170" s="15">
        <v>0</v>
      </c>
      <c r="F170" s="90">
        <v>1</v>
      </c>
      <c r="G170" s="16">
        <v>1</v>
      </c>
      <c r="H170" s="16"/>
      <c r="I170" s="16"/>
      <c r="J170" s="16"/>
      <c r="K170" s="15"/>
      <c r="L170" s="54" t="s">
        <v>179</v>
      </c>
      <c r="M170" s="57"/>
      <c r="N170" s="16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A171" s="11">
        <v>41145</v>
      </c>
      <c r="B171" s="15">
        <v>0</v>
      </c>
      <c r="C171" s="15">
        <v>0</v>
      </c>
      <c r="D171" s="15">
        <v>0</v>
      </c>
      <c r="E171" s="15">
        <v>0</v>
      </c>
      <c r="F171" s="90">
        <v>5</v>
      </c>
      <c r="G171" s="16">
        <v>5</v>
      </c>
      <c r="H171" s="16"/>
      <c r="I171" s="16"/>
      <c r="J171" s="16"/>
      <c r="K171" s="15"/>
      <c r="L171" s="54" t="s">
        <v>226</v>
      </c>
      <c r="M171" s="57"/>
      <c r="N171" s="16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A172" s="11">
        <v>41151</v>
      </c>
      <c r="B172" s="15">
        <v>0</v>
      </c>
      <c r="C172" s="15">
        <v>0</v>
      </c>
      <c r="D172" s="15">
        <v>0</v>
      </c>
      <c r="E172" s="15">
        <v>2</v>
      </c>
      <c r="F172" s="90">
        <v>0</v>
      </c>
      <c r="G172" s="16">
        <v>2</v>
      </c>
      <c r="H172" s="16"/>
      <c r="I172" s="16"/>
      <c r="J172" s="16"/>
      <c r="K172" s="15"/>
      <c r="L172" s="54" t="s">
        <v>232</v>
      </c>
      <c r="M172" s="57"/>
      <c r="N172" s="16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A173" s="11">
        <v>41157</v>
      </c>
      <c r="B173" s="15">
        <v>0</v>
      </c>
      <c r="C173" s="15">
        <v>0</v>
      </c>
      <c r="D173" s="15">
        <v>6</v>
      </c>
      <c r="E173" s="15">
        <v>0</v>
      </c>
      <c r="F173" s="90">
        <v>1</v>
      </c>
      <c r="G173" s="16">
        <v>1</v>
      </c>
      <c r="H173" s="16"/>
      <c r="I173" s="16"/>
      <c r="J173" s="16">
        <v>6</v>
      </c>
      <c r="K173" s="15"/>
      <c r="L173" s="54" t="s">
        <v>240</v>
      </c>
      <c r="M173" s="57" t="s">
        <v>242</v>
      </c>
      <c r="N173" s="16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A174" s="11">
        <v>41162</v>
      </c>
      <c r="B174" s="15">
        <v>0</v>
      </c>
      <c r="C174" s="15">
        <v>1</v>
      </c>
      <c r="D174" s="15">
        <v>5</v>
      </c>
      <c r="E174" s="15">
        <v>0</v>
      </c>
      <c r="F174" s="90">
        <v>0</v>
      </c>
      <c r="G174" s="16">
        <v>3</v>
      </c>
      <c r="H174" s="16">
        <v>2</v>
      </c>
      <c r="I174" s="16"/>
      <c r="J174" s="16">
        <v>1</v>
      </c>
      <c r="K174" s="15"/>
      <c r="L174" s="52" t="s">
        <v>250</v>
      </c>
      <c r="M174" s="57" t="s">
        <v>98</v>
      </c>
      <c r="N174" s="16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A175" s="11">
        <v>41173</v>
      </c>
      <c r="B175" s="15">
        <v>0</v>
      </c>
      <c r="C175" s="15">
        <v>0</v>
      </c>
      <c r="D175" s="15">
        <v>0</v>
      </c>
      <c r="E175" s="15">
        <v>0</v>
      </c>
      <c r="F175" s="90">
        <v>6</v>
      </c>
      <c r="G175" s="16">
        <v>3</v>
      </c>
      <c r="H175" s="16">
        <v>2</v>
      </c>
      <c r="I175" s="16">
        <v>1</v>
      </c>
      <c r="J175" s="16"/>
      <c r="K175" s="15"/>
      <c r="L175" s="54" t="s">
        <v>283</v>
      </c>
      <c r="M175" s="57"/>
      <c r="N175" s="16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 ht="13.5" thickBot="1">
      <c r="A176" s="12">
        <v>41176</v>
      </c>
      <c r="B176" s="18">
        <v>0</v>
      </c>
      <c r="C176" s="18">
        <v>0</v>
      </c>
      <c r="D176" s="18">
        <v>0</v>
      </c>
      <c r="E176" s="18">
        <v>2</v>
      </c>
      <c r="F176" s="94">
        <v>1</v>
      </c>
      <c r="G176" s="19">
        <v>1</v>
      </c>
      <c r="H176" s="19">
        <v>2</v>
      </c>
      <c r="I176" s="19"/>
      <c r="J176" s="19"/>
      <c r="K176" s="18"/>
      <c r="L176" s="62" t="s">
        <v>277</v>
      </c>
      <c r="M176" s="58" t="s">
        <v>166</v>
      </c>
      <c r="N176" s="16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A177" s="14">
        <v>41092</v>
      </c>
      <c r="B177" s="15">
        <v>0</v>
      </c>
      <c r="C177" s="15">
        <v>0</v>
      </c>
      <c r="D177" s="15">
        <v>0</v>
      </c>
      <c r="E177" s="15">
        <v>0</v>
      </c>
      <c r="F177" s="90">
        <v>0</v>
      </c>
      <c r="G177" s="15"/>
      <c r="H177" s="34"/>
      <c r="I177" s="34"/>
      <c r="J177" s="39"/>
      <c r="K177" s="32"/>
      <c r="L177" s="54" t="s">
        <v>90</v>
      </c>
      <c r="M177" s="51"/>
      <c r="N177" s="34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A178" s="11">
        <v>41101</v>
      </c>
      <c r="B178" s="15">
        <v>1</v>
      </c>
      <c r="C178" s="15">
        <v>0</v>
      </c>
      <c r="D178" s="15">
        <v>0</v>
      </c>
      <c r="E178" s="15">
        <v>0</v>
      </c>
      <c r="F178" s="90">
        <v>7</v>
      </c>
      <c r="G178" s="15">
        <v>8</v>
      </c>
      <c r="H178" s="16"/>
      <c r="I178" s="16"/>
      <c r="J178" s="16"/>
      <c r="K178" s="15"/>
      <c r="L178" s="52" t="s">
        <v>103</v>
      </c>
      <c r="M178" s="51"/>
      <c r="N178" s="34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A179" s="11">
        <v>41109</v>
      </c>
      <c r="B179" s="15">
        <v>0</v>
      </c>
      <c r="C179" s="15">
        <v>0</v>
      </c>
      <c r="D179" s="15">
        <v>0</v>
      </c>
      <c r="E179" s="15">
        <v>0</v>
      </c>
      <c r="F179" s="90">
        <v>2</v>
      </c>
      <c r="G179" s="16"/>
      <c r="H179" s="34">
        <v>2</v>
      </c>
      <c r="I179" s="34"/>
      <c r="J179" s="34"/>
      <c r="K179" s="32"/>
      <c r="L179" s="54" t="s">
        <v>124</v>
      </c>
      <c r="M179" s="51" t="s">
        <v>125</v>
      </c>
      <c r="N179" s="34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A180" s="11">
        <v>41117</v>
      </c>
      <c r="B180" s="15">
        <v>0</v>
      </c>
      <c r="C180" s="15">
        <v>0</v>
      </c>
      <c r="D180" s="15">
        <v>0</v>
      </c>
      <c r="E180" s="15">
        <v>0</v>
      </c>
      <c r="F180" s="90">
        <v>0</v>
      </c>
      <c r="G180" s="34"/>
      <c r="H180" s="34"/>
      <c r="I180" s="34"/>
      <c r="J180" s="39"/>
      <c r="K180" s="32"/>
      <c r="L180" s="54" t="s">
        <v>142</v>
      </c>
      <c r="M180" s="51"/>
      <c r="N180" s="34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A181" s="11">
        <v>41120</v>
      </c>
      <c r="B181" s="15">
        <v>0</v>
      </c>
      <c r="C181" s="15">
        <v>0</v>
      </c>
      <c r="D181" s="15">
        <v>0</v>
      </c>
      <c r="E181" s="15">
        <v>0</v>
      </c>
      <c r="F181" s="90">
        <v>0</v>
      </c>
      <c r="G181" s="34"/>
      <c r="H181" s="34"/>
      <c r="I181" s="34"/>
      <c r="J181" s="39"/>
      <c r="K181" s="32"/>
      <c r="L181" s="54" t="s">
        <v>157</v>
      </c>
      <c r="M181" s="51" t="s">
        <v>144</v>
      </c>
      <c r="N181" s="34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A182" s="11">
        <v>41130</v>
      </c>
      <c r="B182" s="31">
        <v>0</v>
      </c>
      <c r="C182" s="31">
        <v>0</v>
      </c>
      <c r="D182" s="31">
        <v>2</v>
      </c>
      <c r="E182" s="31">
        <v>7</v>
      </c>
      <c r="F182" s="35">
        <v>1</v>
      </c>
      <c r="G182" s="34">
        <v>9</v>
      </c>
      <c r="H182" s="34">
        <v>1</v>
      </c>
      <c r="I182" s="34"/>
      <c r="J182" s="39">
        <v>1</v>
      </c>
      <c r="K182" s="32"/>
      <c r="L182" s="54" t="s">
        <v>198</v>
      </c>
      <c r="M182" s="51" t="s">
        <v>199</v>
      </c>
      <c r="N182" s="34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A183" s="11">
        <v>41136</v>
      </c>
      <c r="B183" s="31">
        <v>1</v>
      </c>
      <c r="C183" s="31">
        <v>0</v>
      </c>
      <c r="D183" s="31">
        <v>1</v>
      </c>
      <c r="E183" s="31">
        <v>0</v>
      </c>
      <c r="F183" s="35">
        <v>3</v>
      </c>
      <c r="G183" s="34">
        <v>3</v>
      </c>
      <c r="H183" s="34">
        <v>1</v>
      </c>
      <c r="I183" s="34"/>
      <c r="J183" s="39">
        <v>1</v>
      </c>
      <c r="K183" s="32"/>
      <c r="L183" s="54" t="s">
        <v>179</v>
      </c>
      <c r="M183" s="51" t="s">
        <v>180</v>
      </c>
      <c r="N183" s="34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A184" s="11">
        <v>41145</v>
      </c>
      <c r="B184" s="31">
        <v>0</v>
      </c>
      <c r="C184" s="31">
        <v>0</v>
      </c>
      <c r="D184" s="31">
        <v>0</v>
      </c>
      <c r="E184" s="31">
        <v>4</v>
      </c>
      <c r="F184" s="35">
        <v>4</v>
      </c>
      <c r="G184" s="34">
        <v>4</v>
      </c>
      <c r="H184" s="34">
        <v>4</v>
      </c>
      <c r="I184" s="34"/>
      <c r="J184" s="39"/>
      <c r="K184" s="32"/>
      <c r="L184" s="54" t="s">
        <v>226</v>
      </c>
      <c r="M184" s="51"/>
      <c r="N184" s="34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A185" s="11">
        <v>41151</v>
      </c>
      <c r="B185" s="31">
        <v>1</v>
      </c>
      <c r="C185" s="31">
        <v>0</v>
      </c>
      <c r="D185" s="31">
        <v>0</v>
      </c>
      <c r="E185" s="31">
        <v>0</v>
      </c>
      <c r="F185" s="35">
        <v>1</v>
      </c>
      <c r="G185" s="34">
        <v>2</v>
      </c>
      <c r="H185" s="34"/>
      <c r="I185" s="34"/>
      <c r="J185" s="39"/>
      <c r="K185" s="32"/>
      <c r="L185" s="54" t="s">
        <v>232</v>
      </c>
      <c r="M185" s="51"/>
      <c r="N185" s="34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A186" s="11">
        <v>41157</v>
      </c>
      <c r="B186" s="31">
        <v>1</v>
      </c>
      <c r="C186" s="31">
        <v>0</v>
      </c>
      <c r="D186" s="31">
        <v>0</v>
      </c>
      <c r="E186" s="31">
        <v>0</v>
      </c>
      <c r="F186" s="35">
        <v>6</v>
      </c>
      <c r="G186" s="34"/>
      <c r="H186" s="34">
        <v>7</v>
      </c>
      <c r="I186" s="34"/>
      <c r="J186" s="39"/>
      <c r="K186" s="32"/>
      <c r="L186" s="54" t="s">
        <v>240</v>
      </c>
      <c r="M186" s="51"/>
      <c r="N186" s="34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A187" s="11">
        <v>41162</v>
      </c>
      <c r="B187" s="31">
        <v>1</v>
      </c>
      <c r="C187" s="31">
        <v>0</v>
      </c>
      <c r="D187" s="31">
        <v>0</v>
      </c>
      <c r="E187" s="31">
        <v>6</v>
      </c>
      <c r="F187" s="35">
        <v>0</v>
      </c>
      <c r="G187" s="34">
        <v>5</v>
      </c>
      <c r="H187" s="34"/>
      <c r="I187" s="34"/>
      <c r="J187" s="39">
        <v>2</v>
      </c>
      <c r="K187" s="32"/>
      <c r="L187" s="52" t="s">
        <v>250</v>
      </c>
      <c r="M187" s="57" t="s">
        <v>98</v>
      </c>
      <c r="N187" s="34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A188" s="11">
        <v>41173</v>
      </c>
      <c r="B188" s="31">
        <v>0</v>
      </c>
      <c r="C188" s="31">
        <v>0</v>
      </c>
      <c r="D188" s="31">
        <v>0</v>
      </c>
      <c r="E188" s="31">
        <v>0</v>
      </c>
      <c r="F188" s="35">
        <v>4</v>
      </c>
      <c r="G188" s="34">
        <v>2</v>
      </c>
      <c r="H188" s="34"/>
      <c r="I188" s="34">
        <v>2</v>
      </c>
      <c r="J188" s="39"/>
      <c r="K188" s="32"/>
      <c r="L188" s="54" t="s">
        <v>283</v>
      </c>
      <c r="M188" s="51"/>
      <c r="N188" s="34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 ht="13.5" thickBot="1">
      <c r="A189" s="12">
        <v>41176</v>
      </c>
      <c r="B189" s="36">
        <v>0</v>
      </c>
      <c r="C189" s="36">
        <v>0</v>
      </c>
      <c r="D189" s="36">
        <v>0</v>
      </c>
      <c r="E189" s="36">
        <v>0</v>
      </c>
      <c r="F189" s="38">
        <v>3</v>
      </c>
      <c r="G189" s="37">
        <v>2</v>
      </c>
      <c r="H189" s="37"/>
      <c r="I189" s="37"/>
      <c r="J189" s="40">
        <v>1</v>
      </c>
      <c r="K189" s="37"/>
      <c r="L189" s="62" t="s">
        <v>277</v>
      </c>
      <c r="M189" s="55"/>
      <c r="N189" s="34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A190" s="13"/>
      <c r="B190" s="34">
        <f>COUNT(B151:F189)</f>
        <v>195</v>
      </c>
      <c r="C190" s="34"/>
      <c r="D190" s="34"/>
      <c r="E190" s="34"/>
      <c r="F190" s="34"/>
      <c r="G190" s="34">
        <f>SUM(G151:G189)</f>
        <v>64</v>
      </c>
      <c r="H190" s="34">
        <f t="shared" ref="H190:J190" si="4">SUM(H151:H189)</f>
        <v>24</v>
      </c>
      <c r="I190" s="34">
        <f t="shared" si="4"/>
        <v>10</v>
      </c>
      <c r="J190" s="34">
        <f t="shared" si="4"/>
        <v>14</v>
      </c>
      <c r="K190" s="34"/>
      <c r="L190" s="34"/>
      <c r="M190" s="34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</row>
    <row r="191" spans="1:40">
      <c r="A191" s="1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</row>
    <row r="192" spans="1:40">
      <c r="A192" s="1" t="s">
        <v>79</v>
      </c>
      <c r="B192" s="165" t="s">
        <v>13</v>
      </c>
      <c r="C192" s="164" t="s">
        <v>13</v>
      </c>
      <c r="D192" s="165" t="s">
        <v>13</v>
      </c>
      <c r="E192" s="164" t="s">
        <v>13</v>
      </c>
      <c r="F192" s="165" t="s">
        <v>13</v>
      </c>
      <c r="G192" s="164" t="s">
        <v>13</v>
      </c>
      <c r="H192" s="164" t="s">
        <v>16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</row>
    <row r="193" spans="1:35">
      <c r="A193" s="160" t="s">
        <v>0</v>
      </c>
      <c r="B193" s="161" t="s">
        <v>18</v>
      </c>
      <c r="C193" s="163" t="s">
        <v>19</v>
      </c>
      <c r="D193" s="163" t="s">
        <v>20</v>
      </c>
      <c r="E193" s="161" t="s">
        <v>21</v>
      </c>
      <c r="F193" s="161" t="s">
        <v>23</v>
      </c>
      <c r="G193" s="161" t="s">
        <v>22</v>
      </c>
      <c r="H193" s="161" t="s">
        <v>26</v>
      </c>
      <c r="I193" s="160" t="s">
        <v>27</v>
      </c>
      <c r="J193" s="160" t="s">
        <v>28</v>
      </c>
      <c r="K193" s="160" t="s">
        <v>29</v>
      </c>
      <c r="L193" s="160" t="s">
        <v>6</v>
      </c>
      <c r="M193" s="160" t="s">
        <v>7</v>
      </c>
      <c r="N193" s="160" t="s">
        <v>8</v>
      </c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</row>
    <row r="194" spans="1:35">
      <c r="A194" s="113">
        <v>41092</v>
      </c>
      <c r="B194" s="31">
        <v>0</v>
      </c>
      <c r="C194" s="31">
        <v>0</v>
      </c>
      <c r="D194" s="123">
        <v>0</v>
      </c>
      <c r="E194" s="124">
        <v>0</v>
      </c>
      <c r="F194" s="124">
        <v>0</v>
      </c>
      <c r="G194" s="31">
        <v>1</v>
      </c>
      <c r="H194" s="31"/>
      <c r="I194" s="34">
        <v>1</v>
      </c>
      <c r="J194" s="32"/>
      <c r="K194" s="32"/>
      <c r="L194" s="31"/>
      <c r="M194" s="54" t="s">
        <v>90</v>
      </c>
      <c r="N194" s="51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</row>
    <row r="195" spans="1:35">
      <c r="A195" s="11">
        <v>41101</v>
      </c>
      <c r="B195" s="31">
        <v>3</v>
      </c>
      <c r="C195" s="31">
        <v>0</v>
      </c>
      <c r="D195" s="123">
        <v>0</v>
      </c>
      <c r="E195" s="124">
        <v>0</v>
      </c>
      <c r="F195" s="124">
        <v>0</v>
      </c>
      <c r="G195" s="31">
        <v>6</v>
      </c>
      <c r="H195" s="31">
        <v>3</v>
      </c>
      <c r="I195" s="34">
        <v>3</v>
      </c>
      <c r="J195" s="32"/>
      <c r="K195" s="32">
        <v>3</v>
      </c>
      <c r="L195" s="31"/>
      <c r="M195" s="52" t="s">
        <v>104</v>
      </c>
      <c r="N195" s="51" t="s">
        <v>106</v>
      </c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</row>
    <row r="196" spans="1:35">
      <c r="A196" s="11">
        <v>41109</v>
      </c>
      <c r="B196" s="31">
        <v>0</v>
      </c>
      <c r="C196" s="31">
        <v>0</v>
      </c>
      <c r="D196" s="123">
        <v>0</v>
      </c>
      <c r="E196" s="124">
        <v>0</v>
      </c>
      <c r="F196" s="124">
        <v>0</v>
      </c>
      <c r="G196" s="31">
        <v>0</v>
      </c>
      <c r="H196" s="31"/>
      <c r="I196" s="34"/>
      <c r="J196" s="32"/>
      <c r="K196" s="32"/>
      <c r="L196" s="31"/>
      <c r="M196" s="54" t="s">
        <v>124</v>
      </c>
      <c r="N196" s="51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</row>
    <row r="197" spans="1:35">
      <c r="A197" s="11">
        <v>41117</v>
      </c>
      <c r="B197" s="31">
        <v>0</v>
      </c>
      <c r="C197" s="31">
        <v>0</v>
      </c>
      <c r="D197" s="123">
        <v>0</v>
      </c>
      <c r="E197" s="124">
        <v>0</v>
      </c>
      <c r="F197" s="124">
        <v>0</v>
      </c>
      <c r="G197" s="31">
        <v>0</v>
      </c>
      <c r="H197" s="31"/>
      <c r="I197" s="34"/>
      <c r="J197" s="32"/>
      <c r="K197" s="32"/>
      <c r="L197" s="31"/>
      <c r="M197" s="54" t="s">
        <v>142</v>
      </c>
      <c r="N197" s="51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</row>
    <row r="198" spans="1:35">
      <c r="A198" s="11">
        <v>41124</v>
      </c>
      <c r="B198" s="31">
        <v>0</v>
      </c>
      <c r="C198" s="31">
        <v>0</v>
      </c>
      <c r="D198" s="123">
        <v>0</v>
      </c>
      <c r="E198" s="124">
        <v>0</v>
      </c>
      <c r="F198" s="124">
        <v>0</v>
      </c>
      <c r="G198" s="31">
        <v>0</v>
      </c>
      <c r="H198" s="31"/>
      <c r="I198" s="34"/>
      <c r="J198" s="32"/>
      <c r="K198" s="32"/>
      <c r="L198" s="31"/>
      <c r="M198" s="52" t="s">
        <v>169</v>
      </c>
      <c r="N198" s="51" t="s">
        <v>144</v>
      </c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</row>
    <row r="199" spans="1:35">
      <c r="A199" s="11">
        <v>41124</v>
      </c>
      <c r="B199" s="31">
        <v>0</v>
      </c>
      <c r="C199" s="31">
        <v>0</v>
      </c>
      <c r="D199" s="123">
        <v>0</v>
      </c>
      <c r="E199" s="124">
        <v>0</v>
      </c>
      <c r="F199" s="124">
        <v>0</v>
      </c>
      <c r="G199" s="31">
        <v>0</v>
      </c>
      <c r="H199" s="31"/>
      <c r="I199" s="34"/>
      <c r="J199" s="32"/>
      <c r="K199" s="32"/>
      <c r="L199" s="31"/>
      <c r="M199" s="52" t="s">
        <v>169</v>
      </c>
      <c r="N199" s="51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</row>
    <row r="200" spans="1:35">
      <c r="A200" s="11">
        <v>41130</v>
      </c>
      <c r="B200" s="31">
        <v>0</v>
      </c>
      <c r="C200" s="31">
        <v>0</v>
      </c>
      <c r="D200" s="123">
        <v>0</v>
      </c>
      <c r="E200" s="124">
        <v>0</v>
      </c>
      <c r="F200" s="124">
        <v>0</v>
      </c>
      <c r="G200" s="31">
        <v>0</v>
      </c>
      <c r="H200" s="31"/>
      <c r="I200" s="34"/>
      <c r="J200" s="32"/>
      <c r="K200" s="32"/>
      <c r="L200" s="31"/>
      <c r="M200" s="54" t="s">
        <v>198</v>
      </c>
      <c r="N200" s="51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</row>
    <row r="201" spans="1:35">
      <c r="A201" s="11">
        <v>41136</v>
      </c>
      <c r="B201" s="31">
        <v>0</v>
      </c>
      <c r="C201" s="31">
        <v>0</v>
      </c>
      <c r="D201" s="123">
        <v>0</v>
      </c>
      <c r="E201" s="124">
        <v>0</v>
      </c>
      <c r="F201" s="124">
        <v>0</v>
      </c>
      <c r="G201" s="31">
        <v>0</v>
      </c>
      <c r="H201" s="31"/>
      <c r="I201" s="34"/>
      <c r="J201" s="32"/>
      <c r="K201" s="32"/>
      <c r="L201" s="31"/>
      <c r="M201" s="52" t="s">
        <v>179</v>
      </c>
      <c r="N201" s="51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</row>
    <row r="202" spans="1:35">
      <c r="A202" s="11">
        <v>41145</v>
      </c>
      <c r="B202" s="31">
        <v>0</v>
      </c>
      <c r="C202" s="31">
        <v>2</v>
      </c>
      <c r="D202" s="123">
        <v>0</v>
      </c>
      <c r="E202" s="124">
        <v>0</v>
      </c>
      <c r="F202" s="124">
        <v>0</v>
      </c>
      <c r="G202" s="31">
        <v>0</v>
      </c>
      <c r="H202" s="31">
        <v>2</v>
      </c>
      <c r="I202" s="34"/>
      <c r="J202" s="32"/>
      <c r="K202" s="32"/>
      <c r="L202" s="31"/>
      <c r="M202" s="54" t="s">
        <v>226</v>
      </c>
      <c r="N202" s="51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</row>
    <row r="203" spans="1:35">
      <c r="A203" s="11">
        <v>41151</v>
      </c>
      <c r="B203" s="31">
        <v>0</v>
      </c>
      <c r="C203" s="31">
        <v>0</v>
      </c>
      <c r="D203" s="123">
        <v>0</v>
      </c>
      <c r="E203" s="124">
        <v>0</v>
      </c>
      <c r="F203" s="124">
        <v>0</v>
      </c>
      <c r="G203" s="31">
        <v>0</v>
      </c>
      <c r="H203" s="31"/>
      <c r="I203" s="34"/>
      <c r="J203" s="32"/>
      <c r="K203" s="32"/>
      <c r="L203" s="31"/>
      <c r="M203" s="54" t="s">
        <v>232</v>
      </c>
      <c r="N203" s="51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</row>
    <row r="204" spans="1:35">
      <c r="A204" s="11">
        <v>41157</v>
      </c>
      <c r="B204" s="31">
        <v>0</v>
      </c>
      <c r="C204" s="31">
        <v>0</v>
      </c>
      <c r="D204" s="123">
        <v>0</v>
      </c>
      <c r="E204" s="124">
        <v>0</v>
      </c>
      <c r="F204" s="124">
        <v>0</v>
      </c>
      <c r="G204" s="31">
        <v>0</v>
      </c>
      <c r="H204" s="31"/>
      <c r="I204" s="34"/>
      <c r="J204" s="32"/>
      <c r="K204" s="32"/>
      <c r="L204" s="31"/>
      <c r="M204" s="54" t="s">
        <v>240</v>
      </c>
      <c r="N204" s="51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</row>
    <row r="205" spans="1:35">
      <c r="A205" s="11">
        <v>41162</v>
      </c>
      <c r="B205" s="31">
        <v>0</v>
      </c>
      <c r="C205" s="31">
        <v>0</v>
      </c>
      <c r="D205" s="123">
        <v>0</v>
      </c>
      <c r="E205" s="124">
        <v>0</v>
      </c>
      <c r="F205" s="124">
        <v>0</v>
      </c>
      <c r="G205" s="31">
        <v>0</v>
      </c>
      <c r="H205" s="31"/>
      <c r="I205" s="34"/>
      <c r="J205" s="32"/>
      <c r="K205" s="32"/>
      <c r="L205" s="31"/>
      <c r="M205" s="54" t="s">
        <v>250</v>
      </c>
      <c r="N205" s="51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</row>
    <row r="206" spans="1:35">
      <c r="A206" s="11">
        <v>41173</v>
      </c>
      <c r="B206" s="31">
        <v>0</v>
      </c>
      <c r="C206" s="31">
        <v>0</v>
      </c>
      <c r="D206" s="123">
        <v>0</v>
      </c>
      <c r="E206" s="124">
        <v>0</v>
      </c>
      <c r="F206" s="124">
        <v>0</v>
      </c>
      <c r="G206" s="31">
        <v>1</v>
      </c>
      <c r="H206" s="31"/>
      <c r="I206" s="34">
        <v>1</v>
      </c>
      <c r="J206" s="32"/>
      <c r="K206" s="32"/>
      <c r="L206" s="31"/>
      <c r="M206" s="54" t="s">
        <v>283</v>
      </c>
      <c r="N206" s="51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</row>
    <row r="207" spans="1:35" ht="13.5" thickBot="1">
      <c r="A207" s="12">
        <v>41178</v>
      </c>
      <c r="B207" s="36">
        <v>0</v>
      </c>
      <c r="C207" s="36">
        <v>0</v>
      </c>
      <c r="D207" s="123">
        <v>0</v>
      </c>
      <c r="E207" s="124">
        <v>0</v>
      </c>
      <c r="F207" s="124">
        <v>0</v>
      </c>
      <c r="G207" s="36">
        <v>1</v>
      </c>
      <c r="H207" s="36">
        <v>1</v>
      </c>
      <c r="I207" s="37"/>
      <c r="J207" s="37"/>
      <c r="K207" s="37"/>
      <c r="L207" s="36"/>
      <c r="M207" s="53" t="s">
        <v>275</v>
      </c>
      <c r="N207" s="55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</row>
    <row r="208" spans="1:35">
      <c r="A208" s="14">
        <v>41092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93">
        <v>0</v>
      </c>
      <c r="H208" s="31"/>
      <c r="I208" s="34"/>
      <c r="J208" s="32"/>
      <c r="K208" s="32"/>
      <c r="L208" s="31"/>
      <c r="M208" s="54" t="s">
        <v>90</v>
      </c>
      <c r="N208" s="51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</row>
    <row r="209" spans="1:39">
      <c r="A209" s="11">
        <v>41101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  <c r="G209" s="93">
        <v>0</v>
      </c>
      <c r="H209" s="31"/>
      <c r="I209" s="34"/>
      <c r="J209" s="32"/>
      <c r="K209" s="32"/>
      <c r="L209" s="31"/>
      <c r="M209" s="52" t="s">
        <v>104</v>
      </c>
      <c r="N209" s="51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</row>
    <row r="210" spans="1:39">
      <c r="A210" s="11">
        <v>41109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  <c r="G210" s="93">
        <v>0</v>
      </c>
      <c r="H210" s="31"/>
      <c r="I210" s="34"/>
      <c r="J210" s="32"/>
      <c r="K210" s="32"/>
      <c r="L210" s="31"/>
      <c r="M210" s="54" t="s">
        <v>124</v>
      </c>
      <c r="N210" s="51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</row>
    <row r="211" spans="1:39">
      <c r="A211" s="11">
        <v>41117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93">
        <v>0</v>
      </c>
      <c r="H211" s="31"/>
      <c r="I211" s="34"/>
      <c r="J211" s="32"/>
      <c r="K211" s="32"/>
      <c r="L211" s="31"/>
      <c r="M211" s="54" t="s">
        <v>142</v>
      </c>
      <c r="N211" s="51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</row>
    <row r="212" spans="1:39">
      <c r="A212" s="11">
        <v>41124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93">
        <v>0</v>
      </c>
      <c r="H212" s="31"/>
      <c r="I212" s="34"/>
      <c r="J212" s="32"/>
      <c r="K212" s="32"/>
      <c r="L212" s="31"/>
      <c r="M212" s="52" t="s">
        <v>169</v>
      </c>
      <c r="N212" s="51" t="s">
        <v>144</v>
      </c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</row>
    <row r="213" spans="1:39">
      <c r="A213" s="11">
        <v>41124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93">
        <v>0</v>
      </c>
      <c r="H213" s="31"/>
      <c r="I213" s="34"/>
      <c r="J213" s="32"/>
      <c r="K213" s="32"/>
      <c r="L213" s="31"/>
      <c r="M213" s="52" t="s">
        <v>169</v>
      </c>
      <c r="N213" s="51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</row>
    <row r="214" spans="1:39">
      <c r="A214" s="11">
        <v>41130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93">
        <v>0</v>
      </c>
      <c r="H214" s="31"/>
      <c r="I214" s="34"/>
      <c r="J214" s="32"/>
      <c r="K214" s="32"/>
      <c r="L214" s="31"/>
      <c r="M214" s="54" t="s">
        <v>198</v>
      </c>
      <c r="N214" s="51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</row>
    <row r="215" spans="1:39">
      <c r="A215" s="11">
        <v>41136</v>
      </c>
      <c r="B215" s="31">
        <v>0</v>
      </c>
      <c r="C215" s="31">
        <v>0</v>
      </c>
      <c r="D215" s="31">
        <v>0</v>
      </c>
      <c r="E215" s="31">
        <v>0</v>
      </c>
      <c r="F215" s="31">
        <v>0</v>
      </c>
      <c r="G215" s="93">
        <v>0</v>
      </c>
      <c r="H215" s="31"/>
      <c r="I215" s="34"/>
      <c r="J215" s="32"/>
      <c r="K215" s="32"/>
      <c r="L215" s="31"/>
      <c r="M215" s="52" t="s">
        <v>179</v>
      </c>
      <c r="N215" s="51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</row>
    <row r="216" spans="1:39">
      <c r="A216" s="11">
        <v>41145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93">
        <v>0</v>
      </c>
      <c r="H216" s="31"/>
      <c r="I216" s="34"/>
      <c r="J216" s="32"/>
      <c r="K216" s="32"/>
      <c r="L216" s="31"/>
      <c r="M216" s="54" t="s">
        <v>226</v>
      </c>
      <c r="N216" s="51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</row>
    <row r="217" spans="1:39">
      <c r="A217" s="11">
        <v>41151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93">
        <v>0</v>
      </c>
      <c r="H217" s="31"/>
      <c r="I217" s="34"/>
      <c r="J217" s="32"/>
      <c r="K217" s="32"/>
      <c r="L217" s="31"/>
      <c r="M217" s="54" t="s">
        <v>232</v>
      </c>
      <c r="N217" s="51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</row>
    <row r="218" spans="1:39">
      <c r="A218" s="11">
        <v>41157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93">
        <v>0</v>
      </c>
      <c r="H218" s="31"/>
      <c r="I218" s="34"/>
      <c r="J218" s="32"/>
      <c r="K218" s="32"/>
      <c r="L218" s="31"/>
      <c r="M218" s="54" t="s">
        <v>240</v>
      </c>
      <c r="N218" s="51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</row>
    <row r="219" spans="1:39">
      <c r="A219" s="11">
        <v>41162</v>
      </c>
      <c r="B219" s="31">
        <v>0</v>
      </c>
      <c r="C219" s="31">
        <v>0</v>
      </c>
      <c r="D219" s="31">
        <v>0</v>
      </c>
      <c r="E219" s="31">
        <v>0</v>
      </c>
      <c r="F219" s="31">
        <v>0</v>
      </c>
      <c r="G219" s="93">
        <v>0</v>
      </c>
      <c r="H219" s="31"/>
      <c r="I219" s="34"/>
      <c r="J219" s="32"/>
      <c r="K219" s="32"/>
      <c r="L219" s="31"/>
      <c r="M219" s="54" t="s">
        <v>250</v>
      </c>
      <c r="N219" s="51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</row>
    <row r="220" spans="1:39">
      <c r="A220" s="11">
        <v>41173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93">
        <v>0</v>
      </c>
      <c r="H220" s="31"/>
      <c r="I220" s="34"/>
      <c r="J220" s="32"/>
      <c r="K220" s="32"/>
      <c r="L220" s="31"/>
      <c r="M220" s="54" t="s">
        <v>283</v>
      </c>
      <c r="N220" s="51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</row>
    <row r="221" spans="1:39" ht="13.5" thickBot="1">
      <c r="A221" s="12">
        <v>41178</v>
      </c>
      <c r="B221" s="36">
        <v>0</v>
      </c>
      <c r="C221" s="36">
        <v>0</v>
      </c>
      <c r="D221" s="36">
        <v>0</v>
      </c>
      <c r="E221" s="36">
        <v>0</v>
      </c>
      <c r="F221" s="36">
        <v>0</v>
      </c>
      <c r="G221" s="100">
        <v>0</v>
      </c>
      <c r="H221" s="36"/>
      <c r="I221" s="37"/>
      <c r="J221" s="37"/>
      <c r="K221" s="37"/>
      <c r="L221" s="36"/>
      <c r="M221" s="53" t="s">
        <v>275</v>
      </c>
      <c r="N221" s="55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</row>
    <row r="222" spans="1:39">
      <c r="B222" s="32">
        <f>COUNT(B208:F221,B194:C207,G194:G207)</f>
        <v>112</v>
      </c>
      <c r="C222" s="32"/>
      <c r="D222" s="32"/>
      <c r="E222" s="32"/>
      <c r="F222" s="32"/>
      <c r="G222" s="32"/>
      <c r="H222" s="32">
        <f>SUM(H194:H221)</f>
        <v>6</v>
      </c>
      <c r="I222" s="32">
        <f t="shared" ref="I222:K222" si="5">SUM(I194:I221)</f>
        <v>5</v>
      </c>
      <c r="J222" s="32">
        <f t="shared" si="5"/>
        <v>0</v>
      </c>
      <c r="K222" s="32">
        <f t="shared" si="5"/>
        <v>3</v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</row>
    <row r="223" spans="1:39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</row>
    <row r="224" spans="1:39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</row>
    <row r="225" spans="1:45">
      <c r="A225" s="1" t="s">
        <v>12</v>
      </c>
      <c r="B225" s="165" t="s">
        <v>13</v>
      </c>
      <c r="C225" s="164" t="s">
        <v>13</v>
      </c>
      <c r="D225" s="165" t="s">
        <v>13</v>
      </c>
      <c r="E225" s="164" t="s">
        <v>13</v>
      </c>
      <c r="F225" s="164" t="s">
        <v>13</v>
      </c>
      <c r="G225" s="164" t="s">
        <v>13</v>
      </c>
      <c r="H225" s="164" t="s">
        <v>13</v>
      </c>
      <c r="I225" s="164" t="s">
        <v>13</v>
      </c>
      <c r="J225" s="164" t="s">
        <v>13</v>
      </c>
      <c r="K225" s="164" t="s">
        <v>13</v>
      </c>
      <c r="L225" s="164" t="s">
        <v>16</v>
      </c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</row>
    <row r="226" spans="1:45">
      <c r="A226" s="160" t="s">
        <v>0</v>
      </c>
      <c r="B226" s="161" t="s">
        <v>18</v>
      </c>
      <c r="C226" s="161" t="s">
        <v>19</v>
      </c>
      <c r="D226" s="161" t="s">
        <v>20</v>
      </c>
      <c r="E226" s="161" t="s">
        <v>21</v>
      </c>
      <c r="F226" s="161" t="s">
        <v>23</v>
      </c>
      <c r="G226" s="161" t="s">
        <v>24</v>
      </c>
      <c r="H226" s="161" t="s">
        <v>25</v>
      </c>
      <c r="I226" s="161" t="s">
        <v>22</v>
      </c>
      <c r="J226" s="161" t="s">
        <v>39</v>
      </c>
      <c r="K226" s="161" t="s">
        <v>45</v>
      </c>
      <c r="L226" s="161" t="s">
        <v>26</v>
      </c>
      <c r="M226" s="160" t="s">
        <v>27</v>
      </c>
      <c r="N226" s="160" t="s">
        <v>28</v>
      </c>
      <c r="O226" s="160" t="s">
        <v>29</v>
      </c>
      <c r="P226" s="160" t="s">
        <v>6</v>
      </c>
      <c r="Q226" s="160" t="s">
        <v>7</v>
      </c>
      <c r="R226" s="160" t="s">
        <v>8</v>
      </c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</row>
    <row r="227" spans="1:45">
      <c r="A227" s="113">
        <v>41092</v>
      </c>
      <c r="B227" s="31">
        <v>0</v>
      </c>
      <c r="C227" s="31">
        <v>1</v>
      </c>
      <c r="D227" s="31">
        <v>0</v>
      </c>
      <c r="E227" s="31">
        <v>0</v>
      </c>
      <c r="F227" s="123">
        <v>0</v>
      </c>
      <c r="G227" s="124">
        <v>0</v>
      </c>
      <c r="H227" s="125">
        <v>0</v>
      </c>
      <c r="I227" s="31">
        <v>0</v>
      </c>
      <c r="J227" s="123">
        <v>0</v>
      </c>
      <c r="K227" s="125">
        <v>0</v>
      </c>
      <c r="L227" s="31"/>
      <c r="M227" s="34"/>
      <c r="N227" s="34"/>
      <c r="O227" s="39">
        <v>1</v>
      </c>
      <c r="P227" s="32"/>
      <c r="Q227" s="54" t="s">
        <v>90</v>
      </c>
      <c r="R227" s="2" t="s">
        <v>98</v>
      </c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</row>
    <row r="228" spans="1:45">
      <c r="A228" s="11">
        <v>41099</v>
      </c>
      <c r="B228" s="31">
        <v>0</v>
      </c>
      <c r="C228" s="31">
        <v>0</v>
      </c>
      <c r="D228" s="31">
        <v>0</v>
      </c>
      <c r="E228" s="31">
        <v>0</v>
      </c>
      <c r="F228" s="123">
        <v>0</v>
      </c>
      <c r="G228" s="124">
        <v>0</v>
      </c>
      <c r="H228" s="125">
        <v>0</v>
      </c>
      <c r="I228" s="31">
        <v>0</v>
      </c>
      <c r="J228" s="123">
        <v>0</v>
      </c>
      <c r="K228" s="125">
        <v>0</v>
      </c>
      <c r="L228" s="31"/>
      <c r="M228" s="34"/>
      <c r="N228" s="34"/>
      <c r="O228" s="39"/>
      <c r="P228" s="32"/>
      <c r="Q228" s="52" t="s">
        <v>93</v>
      </c>
      <c r="R228" s="48"/>
      <c r="S228" s="63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</row>
    <row r="229" spans="1:45">
      <c r="A229" s="11">
        <v>41108</v>
      </c>
      <c r="B229" s="31">
        <v>0</v>
      </c>
      <c r="C229" s="31">
        <v>0</v>
      </c>
      <c r="D229" s="31">
        <v>0</v>
      </c>
      <c r="E229" s="31">
        <v>0</v>
      </c>
      <c r="F229" s="123">
        <v>0</v>
      </c>
      <c r="G229" s="124">
        <v>0</v>
      </c>
      <c r="H229" s="125">
        <v>0</v>
      </c>
      <c r="I229" s="31">
        <v>0</v>
      </c>
      <c r="J229" s="123">
        <v>0</v>
      </c>
      <c r="K229" s="125">
        <v>0</v>
      </c>
      <c r="L229" s="31"/>
      <c r="M229" s="34"/>
      <c r="N229" s="34"/>
      <c r="O229" s="39"/>
      <c r="P229" s="32"/>
      <c r="Q229" s="54" t="s">
        <v>135</v>
      </c>
      <c r="R229" s="51"/>
      <c r="S229" s="34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</row>
    <row r="230" spans="1:45">
      <c r="A230" s="11">
        <v>41115</v>
      </c>
      <c r="B230" s="31">
        <v>0</v>
      </c>
      <c r="C230" s="31">
        <v>0</v>
      </c>
      <c r="D230" s="31">
        <v>0</v>
      </c>
      <c r="E230" s="31">
        <v>0</v>
      </c>
      <c r="F230" s="123">
        <v>0</v>
      </c>
      <c r="G230" s="124">
        <v>0</v>
      </c>
      <c r="H230" s="125">
        <v>0</v>
      </c>
      <c r="I230" s="31">
        <v>0</v>
      </c>
      <c r="J230" s="123">
        <v>0</v>
      </c>
      <c r="K230" s="125">
        <v>0</v>
      </c>
      <c r="L230" s="31"/>
      <c r="M230" s="34"/>
      <c r="N230" s="34"/>
      <c r="O230" s="39"/>
      <c r="P230" s="32"/>
      <c r="Q230" s="52" t="s">
        <v>131</v>
      </c>
      <c r="R230" s="51"/>
      <c r="S230" s="34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</row>
    <row r="231" spans="1:45">
      <c r="A231" s="11">
        <v>41122</v>
      </c>
      <c r="B231" s="31">
        <v>0</v>
      </c>
      <c r="C231" s="31">
        <v>0</v>
      </c>
      <c r="D231" s="31">
        <v>0</v>
      </c>
      <c r="E231" s="31">
        <v>0</v>
      </c>
      <c r="F231" s="123">
        <v>0</v>
      </c>
      <c r="G231" s="124">
        <v>0</v>
      </c>
      <c r="H231" s="125">
        <v>0</v>
      </c>
      <c r="I231" s="31">
        <v>0</v>
      </c>
      <c r="J231" s="123">
        <v>0</v>
      </c>
      <c r="K231" s="125">
        <v>0</v>
      </c>
      <c r="L231" s="31"/>
      <c r="M231" s="34"/>
      <c r="N231" s="34"/>
      <c r="O231" s="39"/>
      <c r="P231" s="32"/>
      <c r="Q231" s="52" t="s">
        <v>187</v>
      </c>
      <c r="R231" s="51" t="s">
        <v>144</v>
      </c>
      <c r="S231" s="34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</row>
    <row r="232" spans="1:45">
      <c r="A232" s="11">
        <v>41129</v>
      </c>
      <c r="B232" s="31">
        <v>0</v>
      </c>
      <c r="C232" s="31">
        <v>0</v>
      </c>
      <c r="D232" s="31">
        <v>0</v>
      </c>
      <c r="E232" s="31">
        <v>0</v>
      </c>
      <c r="F232" s="123">
        <v>0</v>
      </c>
      <c r="G232" s="124">
        <v>0</v>
      </c>
      <c r="H232" s="125">
        <v>0</v>
      </c>
      <c r="I232" s="31">
        <v>0</v>
      </c>
      <c r="J232" s="123">
        <v>0</v>
      </c>
      <c r="K232" s="125">
        <v>0</v>
      </c>
      <c r="L232" s="31"/>
      <c r="M232" s="34"/>
      <c r="N232" s="34"/>
      <c r="O232" s="39"/>
      <c r="P232" s="32"/>
      <c r="Q232" s="52" t="s">
        <v>145</v>
      </c>
      <c r="R232" s="51"/>
      <c r="S232" s="34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</row>
    <row r="233" spans="1:45">
      <c r="A233" s="11">
        <v>41138</v>
      </c>
      <c r="B233" s="31">
        <v>0</v>
      </c>
      <c r="C233" s="31">
        <v>0</v>
      </c>
      <c r="D233" s="31">
        <v>0</v>
      </c>
      <c r="E233" s="31">
        <v>0</v>
      </c>
      <c r="F233" s="123">
        <v>0</v>
      </c>
      <c r="G233" s="124">
        <v>0</v>
      </c>
      <c r="H233" s="125">
        <v>0</v>
      </c>
      <c r="I233" s="31">
        <v>0</v>
      </c>
      <c r="J233" s="123">
        <v>0</v>
      </c>
      <c r="K233" s="125">
        <v>0</v>
      </c>
      <c r="L233" s="31"/>
      <c r="M233" s="34"/>
      <c r="N233" s="34"/>
      <c r="O233" s="39"/>
      <c r="P233" s="32"/>
      <c r="Q233" s="52" t="s">
        <v>183</v>
      </c>
      <c r="R233" s="51"/>
      <c r="S233" s="3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</row>
    <row r="234" spans="1:45">
      <c r="A234" s="11">
        <v>41141</v>
      </c>
      <c r="B234" s="31">
        <v>0</v>
      </c>
      <c r="C234" s="31">
        <v>0</v>
      </c>
      <c r="D234" s="31">
        <v>0</v>
      </c>
      <c r="E234" s="31">
        <v>0</v>
      </c>
      <c r="F234" s="123">
        <v>0</v>
      </c>
      <c r="G234" s="124">
        <v>0</v>
      </c>
      <c r="H234" s="125">
        <v>0</v>
      </c>
      <c r="I234" s="31">
        <v>2</v>
      </c>
      <c r="J234" s="123">
        <v>0</v>
      </c>
      <c r="K234" s="125">
        <v>0</v>
      </c>
      <c r="L234" s="31">
        <v>2</v>
      </c>
      <c r="M234" s="34"/>
      <c r="N234" s="34"/>
      <c r="O234" s="39"/>
      <c r="P234" s="32"/>
      <c r="Q234" s="52" t="s">
        <v>215</v>
      </c>
      <c r="R234" s="51"/>
      <c r="S234" s="34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</row>
    <row r="235" spans="1:45">
      <c r="A235" s="11">
        <v>41152</v>
      </c>
      <c r="B235" s="31">
        <v>0</v>
      </c>
      <c r="C235" s="31">
        <v>0</v>
      </c>
      <c r="D235" s="31">
        <v>0</v>
      </c>
      <c r="E235" s="31">
        <v>0</v>
      </c>
      <c r="F235" s="123">
        <v>0</v>
      </c>
      <c r="G235" s="124">
        <v>0</v>
      </c>
      <c r="H235" s="125">
        <v>0</v>
      </c>
      <c r="I235" s="31">
        <v>0</v>
      </c>
      <c r="J235" s="123">
        <v>0</v>
      </c>
      <c r="K235" s="125">
        <v>0</v>
      </c>
      <c r="L235" s="31"/>
      <c r="M235" s="34"/>
      <c r="N235" s="34"/>
      <c r="O235" s="39"/>
      <c r="P235" s="32"/>
      <c r="Q235" s="52" t="s">
        <v>225</v>
      </c>
      <c r="R235" s="51"/>
      <c r="S235" s="34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</row>
    <row r="236" spans="1:45">
      <c r="A236" s="11">
        <v>41159</v>
      </c>
      <c r="B236" s="31">
        <v>0</v>
      </c>
      <c r="C236" s="31">
        <v>0</v>
      </c>
      <c r="D236" s="31">
        <v>0</v>
      </c>
      <c r="E236" s="31">
        <v>0</v>
      </c>
      <c r="F236" s="123">
        <v>0</v>
      </c>
      <c r="G236" s="124">
        <v>0</v>
      </c>
      <c r="H236" s="125">
        <v>0</v>
      </c>
      <c r="I236" s="31">
        <v>0</v>
      </c>
      <c r="J236" s="123">
        <v>0</v>
      </c>
      <c r="K236" s="125">
        <v>0</v>
      </c>
      <c r="L236" s="31"/>
      <c r="M236" s="34"/>
      <c r="N236" s="34"/>
      <c r="O236" s="39"/>
      <c r="P236" s="32"/>
      <c r="Q236" s="54" t="s">
        <v>252</v>
      </c>
      <c r="R236" s="51"/>
      <c r="S236" s="34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</row>
    <row r="237" spans="1:45">
      <c r="A237" s="11">
        <v>41166</v>
      </c>
      <c r="B237" s="31">
        <v>0</v>
      </c>
      <c r="C237" s="31">
        <v>0</v>
      </c>
      <c r="D237" s="31">
        <v>0</v>
      </c>
      <c r="E237" s="31">
        <v>0</v>
      </c>
      <c r="F237" s="123">
        <v>0</v>
      </c>
      <c r="G237" s="124">
        <v>0</v>
      </c>
      <c r="H237" s="125">
        <v>0</v>
      </c>
      <c r="I237" s="31">
        <v>0</v>
      </c>
      <c r="J237" s="123">
        <v>0</v>
      </c>
      <c r="K237" s="125">
        <v>0</v>
      </c>
      <c r="L237" s="31"/>
      <c r="M237" s="34"/>
      <c r="N237" s="34"/>
      <c r="O237" s="39"/>
      <c r="P237" s="32"/>
      <c r="Q237" s="54" t="s">
        <v>268</v>
      </c>
      <c r="R237" s="51"/>
      <c r="S237" s="34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</row>
    <row r="238" spans="1:45">
      <c r="A238" s="11">
        <v>41169</v>
      </c>
      <c r="B238" s="31">
        <v>0</v>
      </c>
      <c r="C238" s="31">
        <v>0</v>
      </c>
      <c r="D238" s="31">
        <v>0</v>
      </c>
      <c r="E238" s="31">
        <v>0</v>
      </c>
      <c r="F238" s="123">
        <v>0</v>
      </c>
      <c r="G238" s="124">
        <v>0</v>
      </c>
      <c r="H238" s="125">
        <v>0</v>
      </c>
      <c r="I238" s="31">
        <v>0</v>
      </c>
      <c r="J238" s="123">
        <v>0</v>
      </c>
      <c r="K238" s="125">
        <v>0</v>
      </c>
      <c r="L238" s="31"/>
      <c r="M238" s="34"/>
      <c r="N238" s="34"/>
      <c r="O238" s="39"/>
      <c r="P238" s="32"/>
      <c r="Q238" s="52" t="s">
        <v>266</v>
      </c>
      <c r="R238" s="51"/>
      <c r="S238" s="34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</row>
    <row r="239" spans="1:45" ht="13.5" thickBot="1">
      <c r="A239" s="12">
        <v>41177</v>
      </c>
      <c r="B239" s="36">
        <v>0</v>
      </c>
      <c r="C239" s="36">
        <v>0</v>
      </c>
      <c r="D239" s="36">
        <v>0</v>
      </c>
      <c r="E239" s="36">
        <v>0</v>
      </c>
      <c r="F239" s="123">
        <v>0</v>
      </c>
      <c r="G239" s="124">
        <v>0</v>
      </c>
      <c r="H239" s="125">
        <v>0</v>
      </c>
      <c r="I239" s="36">
        <v>0</v>
      </c>
      <c r="J239" s="123">
        <v>0</v>
      </c>
      <c r="K239" s="125">
        <v>0</v>
      </c>
      <c r="L239" s="36"/>
      <c r="M239" s="37"/>
      <c r="N239" s="37"/>
      <c r="O239" s="40"/>
      <c r="P239" s="37"/>
      <c r="Q239" s="53" t="s">
        <v>274</v>
      </c>
      <c r="R239" s="55"/>
      <c r="S239" s="34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</row>
    <row r="240" spans="1:45">
      <c r="A240" s="14">
        <v>41092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/>
      <c r="M240" s="34"/>
      <c r="N240" s="34"/>
      <c r="O240" s="39"/>
      <c r="P240" s="34"/>
      <c r="Q240" s="54" t="s">
        <v>90</v>
      </c>
      <c r="R240" s="48"/>
      <c r="S240" s="34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</row>
    <row r="241" spans="1:45">
      <c r="A241" s="11">
        <v>41099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/>
      <c r="M241" s="34"/>
      <c r="N241" s="34"/>
      <c r="O241" s="39"/>
      <c r="P241" s="34"/>
      <c r="Q241" s="52" t="s">
        <v>93</v>
      </c>
      <c r="R241" s="51"/>
      <c r="S241" s="34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</row>
    <row r="242" spans="1:45">
      <c r="A242" s="11">
        <v>41108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3</v>
      </c>
      <c r="L242" s="31"/>
      <c r="M242" s="34">
        <v>2</v>
      </c>
      <c r="N242" s="34"/>
      <c r="O242" s="39">
        <v>1</v>
      </c>
      <c r="P242" s="34"/>
      <c r="Q242" s="54" t="s">
        <v>135</v>
      </c>
      <c r="R242" s="51" t="s">
        <v>138</v>
      </c>
      <c r="S242" s="34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</row>
    <row r="243" spans="1:45">
      <c r="A243" s="11">
        <v>41115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1</v>
      </c>
      <c r="J243" s="31">
        <v>0</v>
      </c>
      <c r="K243" s="31">
        <v>0</v>
      </c>
      <c r="L243" s="31">
        <v>1</v>
      </c>
      <c r="M243" s="34"/>
      <c r="N243" s="34"/>
      <c r="O243" s="39"/>
      <c r="P243" s="34"/>
      <c r="Q243" s="52" t="s">
        <v>131</v>
      </c>
      <c r="R243" s="51"/>
      <c r="S243" s="34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</row>
    <row r="244" spans="1:45">
      <c r="A244" s="11">
        <v>41122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/>
      <c r="M244" s="34"/>
      <c r="N244" s="34"/>
      <c r="O244" s="39"/>
      <c r="P244" s="34"/>
      <c r="Q244" s="52" t="s">
        <v>187</v>
      </c>
      <c r="R244" s="51" t="s">
        <v>144</v>
      </c>
      <c r="S244" s="34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</row>
    <row r="245" spans="1:45">
      <c r="A245" s="11">
        <v>41129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1</v>
      </c>
      <c r="J245" s="31">
        <v>0</v>
      </c>
      <c r="K245" s="31">
        <v>0</v>
      </c>
      <c r="L245" s="31"/>
      <c r="M245" s="34"/>
      <c r="N245" s="34"/>
      <c r="O245" s="39">
        <v>1</v>
      </c>
      <c r="P245" s="34"/>
      <c r="Q245" s="52" t="s">
        <v>145</v>
      </c>
      <c r="R245" s="51" t="s">
        <v>147</v>
      </c>
      <c r="S245" s="34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</row>
    <row r="246" spans="1:45">
      <c r="A246" s="11">
        <v>41138</v>
      </c>
      <c r="B246" s="31">
        <v>0</v>
      </c>
      <c r="C246" s="31">
        <v>0</v>
      </c>
      <c r="D246" s="31">
        <v>0</v>
      </c>
      <c r="E246" s="31">
        <v>0</v>
      </c>
      <c r="F246" s="3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/>
      <c r="M246" s="34"/>
      <c r="N246" s="34"/>
      <c r="O246" s="39"/>
      <c r="P246" s="34"/>
      <c r="Q246" s="52" t="s">
        <v>183</v>
      </c>
      <c r="R246" s="51"/>
      <c r="S246" s="34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</row>
    <row r="247" spans="1:45">
      <c r="A247" s="11">
        <v>41141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1</v>
      </c>
      <c r="J247" s="31">
        <v>4</v>
      </c>
      <c r="K247" s="31">
        <v>1</v>
      </c>
      <c r="L247" s="31">
        <v>5</v>
      </c>
      <c r="M247" s="34">
        <v>1</v>
      </c>
      <c r="N247" s="34"/>
      <c r="O247" s="39"/>
      <c r="P247" s="34"/>
      <c r="Q247" s="52" t="s">
        <v>215</v>
      </c>
      <c r="R247" s="51"/>
      <c r="S247" s="34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</row>
    <row r="248" spans="1:45">
      <c r="A248" s="11">
        <v>41152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/>
      <c r="M248" s="34"/>
      <c r="N248" s="34"/>
      <c r="O248" s="39"/>
      <c r="P248" s="34"/>
      <c r="Q248" s="52" t="s">
        <v>225</v>
      </c>
      <c r="R248" s="51"/>
      <c r="S248" s="34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</row>
    <row r="249" spans="1:45">
      <c r="A249" s="11">
        <v>41159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/>
      <c r="M249" s="34"/>
      <c r="N249" s="34"/>
      <c r="O249" s="39"/>
      <c r="P249" s="34"/>
      <c r="Q249" s="54" t="s">
        <v>252</v>
      </c>
      <c r="R249" s="51"/>
      <c r="S249" s="34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</row>
    <row r="250" spans="1:45">
      <c r="A250" s="11">
        <v>41166</v>
      </c>
      <c r="B250" s="31">
        <v>0</v>
      </c>
      <c r="C250" s="31">
        <v>0</v>
      </c>
      <c r="D250" s="31">
        <v>0</v>
      </c>
      <c r="E250" s="31">
        <v>0</v>
      </c>
      <c r="F250" s="31">
        <v>5</v>
      </c>
      <c r="G250" s="31">
        <v>0</v>
      </c>
      <c r="H250" s="31">
        <v>0</v>
      </c>
      <c r="I250" s="31">
        <v>1</v>
      </c>
      <c r="J250" s="31">
        <v>1</v>
      </c>
      <c r="K250" s="31">
        <v>0</v>
      </c>
      <c r="L250" s="31"/>
      <c r="M250" s="34">
        <v>4</v>
      </c>
      <c r="N250" s="34">
        <v>1</v>
      </c>
      <c r="O250" s="39">
        <v>2</v>
      </c>
      <c r="P250" s="34"/>
      <c r="Q250" s="54" t="s">
        <v>268</v>
      </c>
      <c r="R250" s="51" t="s">
        <v>271</v>
      </c>
      <c r="S250" s="3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</row>
    <row r="251" spans="1:45">
      <c r="A251" s="11">
        <v>41169</v>
      </c>
      <c r="B251" s="31">
        <v>0</v>
      </c>
      <c r="C251" s="31">
        <v>1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1</v>
      </c>
      <c r="J251" s="31">
        <v>0</v>
      </c>
      <c r="K251" s="31">
        <v>0</v>
      </c>
      <c r="L251" s="31"/>
      <c r="M251" s="34">
        <v>2</v>
      </c>
      <c r="N251" s="34"/>
      <c r="O251" s="39"/>
      <c r="P251" s="34"/>
      <c r="Q251" s="52" t="s">
        <v>266</v>
      </c>
      <c r="R251" s="51"/>
      <c r="S251" s="34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</row>
    <row r="252" spans="1:45" ht="13.5" thickBot="1">
      <c r="A252" s="12">
        <v>41177</v>
      </c>
      <c r="B252" s="36">
        <v>0</v>
      </c>
      <c r="C252" s="36">
        <v>0</v>
      </c>
      <c r="D252" s="36">
        <v>0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/>
      <c r="M252" s="37"/>
      <c r="N252" s="37"/>
      <c r="O252" s="40"/>
      <c r="P252" s="37"/>
      <c r="Q252" s="53" t="s">
        <v>274</v>
      </c>
      <c r="R252" s="55"/>
      <c r="S252" s="34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</row>
    <row r="253" spans="1:45">
      <c r="B253" s="32">
        <f>COUNT(B227:E252,F240:K252,I227:I239)</f>
        <v>195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>
        <f>SUM(L227:L252)</f>
        <v>8</v>
      </c>
      <c r="M253" s="32">
        <f t="shared" ref="M253:O253" si="6">SUM(M227:M252)</f>
        <v>9</v>
      </c>
      <c r="N253" s="32">
        <f t="shared" si="6"/>
        <v>1</v>
      </c>
      <c r="O253" s="32">
        <f t="shared" si="6"/>
        <v>5</v>
      </c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</row>
    <row r="254" spans="1:45"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</row>
    <row r="255" spans="1:45">
      <c r="A255" s="1" t="s">
        <v>40</v>
      </c>
      <c r="B255" s="165" t="s">
        <v>13</v>
      </c>
      <c r="C255" s="164" t="s">
        <v>13</v>
      </c>
      <c r="D255" s="165" t="s">
        <v>13</v>
      </c>
      <c r="E255" s="164" t="s">
        <v>13</v>
      </c>
      <c r="F255" s="165" t="s">
        <v>13</v>
      </c>
      <c r="G255" s="164" t="s">
        <v>13</v>
      </c>
      <c r="H255" s="164" t="s">
        <v>13</v>
      </c>
      <c r="I255" s="164" t="s">
        <v>16</v>
      </c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1:45">
      <c r="A256" s="160" t="s">
        <v>0</v>
      </c>
      <c r="B256" s="161" t="s">
        <v>18</v>
      </c>
      <c r="C256" s="163" t="s">
        <v>19</v>
      </c>
      <c r="D256" s="163" t="s">
        <v>20</v>
      </c>
      <c r="E256" s="161" t="s">
        <v>21</v>
      </c>
      <c r="F256" s="161" t="s">
        <v>23</v>
      </c>
      <c r="G256" s="161" t="s">
        <v>24</v>
      </c>
      <c r="H256" s="161" t="s">
        <v>22</v>
      </c>
      <c r="I256" s="161" t="s">
        <v>26</v>
      </c>
      <c r="J256" s="160" t="s">
        <v>27</v>
      </c>
      <c r="K256" s="160" t="s">
        <v>28</v>
      </c>
      <c r="L256" s="160" t="s">
        <v>29</v>
      </c>
      <c r="M256" s="160" t="s">
        <v>6</v>
      </c>
      <c r="N256" s="160" t="s">
        <v>7</v>
      </c>
      <c r="O256" s="160" t="s">
        <v>8</v>
      </c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1:38">
      <c r="A257" s="113">
        <v>41092</v>
      </c>
      <c r="B257" s="31">
        <v>0</v>
      </c>
      <c r="C257" s="31">
        <v>0</v>
      </c>
      <c r="D257" s="31">
        <v>0</v>
      </c>
      <c r="E257" s="31">
        <v>0</v>
      </c>
      <c r="F257" s="25">
        <v>0</v>
      </c>
      <c r="G257" s="25">
        <v>0</v>
      </c>
      <c r="H257" s="31">
        <v>0</v>
      </c>
      <c r="I257" s="31"/>
      <c r="J257" s="34"/>
      <c r="K257" s="32"/>
      <c r="L257" s="32"/>
      <c r="M257" s="31"/>
      <c r="N257" s="54" t="s">
        <v>90</v>
      </c>
      <c r="O257" s="51"/>
      <c r="P257" s="34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1:38">
      <c r="A258" s="14">
        <v>41101</v>
      </c>
      <c r="B258" s="31">
        <v>0</v>
      </c>
      <c r="C258" s="31">
        <v>0</v>
      </c>
      <c r="D258" s="31">
        <v>0</v>
      </c>
      <c r="E258" s="31">
        <v>3</v>
      </c>
      <c r="F258" s="25">
        <v>0</v>
      </c>
      <c r="G258" s="25">
        <v>0</v>
      </c>
      <c r="H258" s="31">
        <v>0</v>
      </c>
      <c r="I258" s="31">
        <v>3</v>
      </c>
      <c r="J258" s="34"/>
      <c r="K258" s="32"/>
      <c r="L258" s="32"/>
      <c r="M258" s="31"/>
      <c r="N258" s="52" t="s">
        <v>103</v>
      </c>
      <c r="O258" s="51"/>
      <c r="P258" s="34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1:38">
      <c r="A259" s="11">
        <v>41109</v>
      </c>
      <c r="B259" s="31">
        <v>0</v>
      </c>
      <c r="C259" s="31">
        <v>0</v>
      </c>
      <c r="D259" s="31">
        <v>0</v>
      </c>
      <c r="E259" s="31">
        <v>0</v>
      </c>
      <c r="F259" s="25">
        <v>0</v>
      </c>
      <c r="G259" s="25">
        <v>0</v>
      </c>
      <c r="H259" s="31">
        <v>0</v>
      </c>
      <c r="I259" s="31"/>
      <c r="J259" s="34"/>
      <c r="K259" s="32"/>
      <c r="L259" s="32"/>
      <c r="M259" s="31"/>
      <c r="N259" s="52" t="s">
        <v>124</v>
      </c>
      <c r="O259" s="51"/>
      <c r="P259" s="34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1:38">
      <c r="A260" s="11">
        <v>41117</v>
      </c>
      <c r="B260" s="31">
        <v>0</v>
      </c>
      <c r="C260" s="31">
        <v>0</v>
      </c>
      <c r="D260" s="31">
        <v>0</v>
      </c>
      <c r="E260" s="31">
        <v>0</v>
      </c>
      <c r="F260" s="25">
        <v>0</v>
      </c>
      <c r="G260" s="25">
        <v>0</v>
      </c>
      <c r="H260" s="31">
        <v>2</v>
      </c>
      <c r="I260" s="31">
        <v>2</v>
      </c>
      <c r="J260" s="34"/>
      <c r="K260" s="32"/>
      <c r="L260" s="32"/>
      <c r="M260" s="31"/>
      <c r="N260" s="54" t="s">
        <v>142</v>
      </c>
      <c r="O260" s="51"/>
      <c r="P260" s="34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1:38">
      <c r="A261" s="11">
        <v>41124</v>
      </c>
      <c r="B261" s="31">
        <v>0</v>
      </c>
      <c r="C261" s="31">
        <v>0</v>
      </c>
      <c r="D261" s="31">
        <v>0</v>
      </c>
      <c r="E261" s="31">
        <v>0</v>
      </c>
      <c r="F261" s="25">
        <v>0</v>
      </c>
      <c r="G261" s="25">
        <v>0</v>
      </c>
      <c r="H261" s="31">
        <v>0</v>
      </c>
      <c r="I261" s="31"/>
      <c r="J261" s="34"/>
      <c r="K261" s="32"/>
      <c r="L261" s="32"/>
      <c r="M261" s="31"/>
      <c r="N261" s="52" t="s">
        <v>169</v>
      </c>
      <c r="O261" s="51" t="s">
        <v>144</v>
      </c>
      <c r="P261" s="34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1:38">
      <c r="A262" s="11">
        <v>41124</v>
      </c>
      <c r="B262" s="31">
        <v>0</v>
      </c>
      <c r="C262" s="31">
        <v>0</v>
      </c>
      <c r="D262" s="31">
        <v>0</v>
      </c>
      <c r="E262" s="31">
        <v>0</v>
      </c>
      <c r="F262" s="25">
        <v>0</v>
      </c>
      <c r="G262" s="25">
        <v>0</v>
      </c>
      <c r="H262" s="31">
        <v>0</v>
      </c>
      <c r="I262" s="31"/>
      <c r="J262" s="34"/>
      <c r="K262" s="32"/>
      <c r="L262" s="32"/>
      <c r="M262" s="31"/>
      <c r="N262" s="52" t="s">
        <v>169</v>
      </c>
      <c r="O262" s="51"/>
      <c r="P262" s="34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1:38">
      <c r="A263" s="11">
        <v>41130</v>
      </c>
      <c r="B263" s="31">
        <v>0</v>
      </c>
      <c r="C263" s="31">
        <v>0</v>
      </c>
      <c r="D263" s="31">
        <v>0</v>
      </c>
      <c r="E263" s="31">
        <v>0</v>
      </c>
      <c r="F263" s="25">
        <v>0</v>
      </c>
      <c r="G263" s="25">
        <v>0</v>
      </c>
      <c r="H263" s="31">
        <v>7</v>
      </c>
      <c r="I263" s="31">
        <v>7</v>
      </c>
      <c r="J263" s="34"/>
      <c r="K263" s="32"/>
      <c r="L263" s="32"/>
      <c r="M263" s="31"/>
      <c r="N263" s="54" t="s">
        <v>198</v>
      </c>
      <c r="O263" s="51"/>
      <c r="P263" s="34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1:38">
      <c r="A264" s="11">
        <v>41136</v>
      </c>
      <c r="B264" s="31">
        <v>0</v>
      </c>
      <c r="C264" s="31">
        <v>0</v>
      </c>
      <c r="D264" s="31">
        <v>0</v>
      </c>
      <c r="E264" s="31">
        <v>0</v>
      </c>
      <c r="F264" s="25">
        <v>0</v>
      </c>
      <c r="G264" s="25">
        <v>0</v>
      </c>
      <c r="H264" s="31">
        <v>0</v>
      </c>
      <c r="I264" s="31"/>
      <c r="J264" s="34"/>
      <c r="K264" s="32"/>
      <c r="L264" s="32"/>
      <c r="M264" s="31"/>
      <c r="N264" s="52" t="s">
        <v>179</v>
      </c>
      <c r="O264" s="51"/>
      <c r="P264" s="34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1:38">
      <c r="A265" s="11">
        <v>41145</v>
      </c>
      <c r="B265" s="31">
        <v>0</v>
      </c>
      <c r="C265" s="31">
        <v>0</v>
      </c>
      <c r="D265" s="31">
        <v>0</v>
      </c>
      <c r="E265" s="31">
        <v>0</v>
      </c>
      <c r="F265" s="25">
        <v>0</v>
      </c>
      <c r="G265" s="25">
        <v>0</v>
      </c>
      <c r="H265" s="31">
        <v>0</v>
      </c>
      <c r="I265" s="31"/>
      <c r="J265" s="34"/>
      <c r="K265" s="32"/>
      <c r="L265" s="32"/>
      <c r="M265" s="31"/>
      <c r="N265" s="54" t="s">
        <v>226</v>
      </c>
      <c r="O265" s="51"/>
      <c r="P265" s="34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1:38">
      <c r="A266" s="11">
        <v>41151</v>
      </c>
      <c r="B266" s="31">
        <v>0</v>
      </c>
      <c r="C266" s="31">
        <v>0</v>
      </c>
      <c r="D266" s="31">
        <v>0</v>
      </c>
      <c r="E266" s="31">
        <v>0</v>
      </c>
      <c r="F266" s="25">
        <v>0</v>
      </c>
      <c r="G266" s="25">
        <v>0</v>
      </c>
      <c r="H266" s="31">
        <v>0</v>
      </c>
      <c r="I266" s="31"/>
      <c r="J266" s="34"/>
      <c r="K266" s="32"/>
      <c r="L266" s="32"/>
      <c r="M266" s="31"/>
      <c r="N266" s="54" t="s">
        <v>232</v>
      </c>
      <c r="O266" s="51"/>
      <c r="P266" s="34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1:38">
      <c r="A267" s="11">
        <v>41157</v>
      </c>
      <c r="B267" s="31">
        <v>0</v>
      </c>
      <c r="C267" s="31">
        <v>0</v>
      </c>
      <c r="D267" s="31">
        <v>0</v>
      </c>
      <c r="E267" s="31">
        <v>0</v>
      </c>
      <c r="F267" s="25">
        <v>0</v>
      </c>
      <c r="G267" s="25">
        <v>0</v>
      </c>
      <c r="H267" s="31">
        <v>0</v>
      </c>
      <c r="I267" s="31"/>
      <c r="J267" s="34"/>
      <c r="K267" s="32"/>
      <c r="L267" s="32"/>
      <c r="M267" s="31"/>
      <c r="N267" s="54" t="s">
        <v>240</v>
      </c>
      <c r="O267" s="51"/>
      <c r="P267" s="34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1:38">
      <c r="A268" s="11">
        <v>41162</v>
      </c>
      <c r="B268" s="31">
        <v>0</v>
      </c>
      <c r="C268" s="31">
        <v>0</v>
      </c>
      <c r="D268" s="31">
        <v>0</v>
      </c>
      <c r="E268" s="31">
        <v>0</v>
      </c>
      <c r="F268" s="25">
        <v>0</v>
      </c>
      <c r="G268" s="25">
        <v>0</v>
      </c>
      <c r="H268" s="31">
        <v>0</v>
      </c>
      <c r="I268" s="31"/>
      <c r="J268" s="34"/>
      <c r="K268" s="32"/>
      <c r="L268" s="32"/>
      <c r="M268" s="31"/>
      <c r="N268" s="54" t="s">
        <v>250</v>
      </c>
      <c r="O268" s="51"/>
      <c r="P268" s="34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1:38">
      <c r="A269" s="11">
        <v>41173</v>
      </c>
      <c r="B269" s="31">
        <v>0</v>
      </c>
      <c r="C269" s="31">
        <v>0</v>
      </c>
      <c r="D269" s="31">
        <v>0</v>
      </c>
      <c r="E269" s="31">
        <v>0</v>
      </c>
      <c r="F269" s="25">
        <v>0</v>
      </c>
      <c r="G269" s="25">
        <v>0</v>
      </c>
      <c r="H269" s="31">
        <v>0</v>
      </c>
      <c r="I269" s="31"/>
      <c r="J269" s="34"/>
      <c r="K269" s="32"/>
      <c r="L269" s="32"/>
      <c r="M269" s="31"/>
      <c r="N269" s="54" t="s">
        <v>283</v>
      </c>
      <c r="O269" s="51"/>
      <c r="P269" s="34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1:38" ht="13.5" thickBot="1">
      <c r="A270" s="12">
        <v>41178</v>
      </c>
      <c r="B270" s="36">
        <v>0</v>
      </c>
      <c r="C270" s="36">
        <v>0</v>
      </c>
      <c r="D270" s="36">
        <v>0</v>
      </c>
      <c r="E270" s="36">
        <v>0</v>
      </c>
      <c r="F270" s="25">
        <v>0</v>
      </c>
      <c r="G270" s="25">
        <v>0</v>
      </c>
      <c r="H270" s="36">
        <v>1</v>
      </c>
      <c r="I270" s="36"/>
      <c r="J270" s="37">
        <v>1</v>
      </c>
      <c r="K270" s="37"/>
      <c r="L270" s="37"/>
      <c r="M270" s="36"/>
      <c r="N270" s="53" t="s">
        <v>275</v>
      </c>
      <c r="O270" s="55"/>
      <c r="P270" s="34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1:38">
      <c r="A271" s="14">
        <v>41092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/>
      <c r="J271" s="34"/>
      <c r="K271" s="32"/>
      <c r="L271" s="32"/>
      <c r="M271" s="31"/>
      <c r="N271" s="54" t="s">
        <v>90</v>
      </c>
      <c r="O271" s="51"/>
      <c r="P271" s="34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1:38">
      <c r="A272" s="14">
        <v>41101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/>
      <c r="J272" s="34"/>
      <c r="K272" s="32"/>
      <c r="L272" s="32"/>
      <c r="M272" s="31"/>
      <c r="N272" s="52" t="s">
        <v>103</v>
      </c>
      <c r="O272" s="51"/>
      <c r="P272" s="34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1:38">
      <c r="A273" s="11">
        <v>41109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/>
      <c r="J273" s="34"/>
      <c r="K273" s="32"/>
      <c r="L273" s="32"/>
      <c r="M273" s="31"/>
      <c r="N273" s="52" t="s">
        <v>124</v>
      </c>
      <c r="O273" s="51"/>
      <c r="P273" s="34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1:38">
      <c r="A274" s="11">
        <v>41117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6</v>
      </c>
      <c r="H274" s="31">
        <v>0</v>
      </c>
      <c r="I274" s="31">
        <v>6</v>
      </c>
      <c r="J274" s="34"/>
      <c r="K274" s="32"/>
      <c r="L274" s="32"/>
      <c r="M274" s="31"/>
      <c r="N274" s="54" t="s">
        <v>142</v>
      </c>
      <c r="O274" s="51"/>
      <c r="P274" s="34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1:38">
      <c r="A275" s="11">
        <v>41124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/>
      <c r="J275" s="34"/>
      <c r="K275" s="32"/>
      <c r="L275" s="32"/>
      <c r="M275" s="31"/>
      <c r="N275" s="52" t="s">
        <v>169</v>
      </c>
      <c r="O275" s="51" t="s">
        <v>144</v>
      </c>
      <c r="P275" s="34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1:38">
      <c r="A276" s="11">
        <v>41124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/>
      <c r="J276" s="34"/>
      <c r="K276" s="32"/>
      <c r="L276" s="32"/>
      <c r="M276" s="31"/>
      <c r="N276" s="52" t="s">
        <v>169</v>
      </c>
      <c r="O276" s="51"/>
      <c r="P276" s="34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1:38">
      <c r="A277" s="11">
        <v>41130</v>
      </c>
      <c r="B277" s="31">
        <v>1</v>
      </c>
      <c r="C277" s="31">
        <v>0</v>
      </c>
      <c r="D277" s="31">
        <v>0</v>
      </c>
      <c r="E277" s="31">
        <v>0</v>
      </c>
      <c r="F277" s="31">
        <v>0</v>
      </c>
      <c r="G277" s="31">
        <v>11</v>
      </c>
      <c r="H277" s="31">
        <v>1</v>
      </c>
      <c r="I277" s="31">
        <v>13</v>
      </c>
      <c r="J277" s="34"/>
      <c r="K277" s="32"/>
      <c r="L277" s="32"/>
      <c r="M277" s="31"/>
      <c r="N277" s="54" t="s">
        <v>198</v>
      </c>
      <c r="O277" s="51"/>
      <c r="P277" s="34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1:38">
      <c r="A278" s="11">
        <v>41136</v>
      </c>
      <c r="B278" s="31">
        <v>1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1</v>
      </c>
      <c r="J278" s="34"/>
      <c r="K278" s="32"/>
      <c r="L278" s="32"/>
      <c r="M278" s="31"/>
      <c r="N278" s="52" t="s">
        <v>179</v>
      </c>
      <c r="O278" s="51"/>
      <c r="P278" s="34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1:38">
      <c r="A279" s="11">
        <v>41145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/>
      <c r="J279" s="34"/>
      <c r="K279" s="32"/>
      <c r="L279" s="32"/>
      <c r="M279" s="31"/>
      <c r="N279" s="54" t="s">
        <v>226</v>
      </c>
      <c r="O279" s="51"/>
      <c r="P279" s="34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1:38">
      <c r="A280" s="11">
        <v>41151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/>
      <c r="J280" s="34"/>
      <c r="K280" s="32"/>
      <c r="L280" s="32"/>
      <c r="M280" s="31"/>
      <c r="N280" s="54" t="s">
        <v>232</v>
      </c>
      <c r="O280" s="51"/>
      <c r="P280" s="34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1:38">
      <c r="A281" s="11">
        <v>41157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/>
      <c r="J281" s="34"/>
      <c r="K281" s="32"/>
      <c r="L281" s="32"/>
      <c r="M281" s="31"/>
      <c r="N281" s="54" t="s">
        <v>240</v>
      </c>
      <c r="O281" s="51"/>
      <c r="P281" s="34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1:38">
      <c r="A282" s="11">
        <v>41162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/>
      <c r="J282" s="34"/>
      <c r="K282" s="32"/>
      <c r="L282" s="32"/>
      <c r="M282" s="31"/>
      <c r="N282" s="54" t="s">
        <v>250</v>
      </c>
      <c r="O282" s="51"/>
      <c r="P282" s="34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1:38">
      <c r="A283" s="11">
        <v>41173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1</v>
      </c>
      <c r="I283" s="31">
        <v>1</v>
      </c>
      <c r="J283" s="34"/>
      <c r="K283" s="32"/>
      <c r="L283" s="32"/>
      <c r="M283" s="31"/>
      <c r="N283" s="54" t="s">
        <v>283</v>
      </c>
      <c r="O283" s="51"/>
      <c r="P283" s="34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1:38" ht="13.5" thickBot="1">
      <c r="A284" s="12">
        <v>41178</v>
      </c>
      <c r="B284" s="36">
        <v>0</v>
      </c>
      <c r="C284" s="36">
        <v>0</v>
      </c>
      <c r="D284" s="36">
        <v>0</v>
      </c>
      <c r="E284" s="36">
        <v>0</v>
      </c>
      <c r="F284" s="36">
        <v>0</v>
      </c>
      <c r="G284" s="36">
        <v>0</v>
      </c>
      <c r="H284" s="36">
        <v>0</v>
      </c>
      <c r="I284" s="36"/>
      <c r="J284" s="37"/>
      <c r="K284" s="37"/>
      <c r="L284" s="37"/>
      <c r="M284" s="36"/>
      <c r="N284" s="53" t="s">
        <v>275</v>
      </c>
      <c r="O284" s="55"/>
      <c r="P284" s="34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1:38">
      <c r="A285" s="14">
        <v>41092</v>
      </c>
      <c r="B285" s="31">
        <v>0</v>
      </c>
      <c r="C285" s="31">
        <v>0</v>
      </c>
      <c r="D285" s="31">
        <v>0</v>
      </c>
      <c r="E285" s="31">
        <v>0</v>
      </c>
      <c r="F285" s="25">
        <v>0</v>
      </c>
      <c r="G285" s="25">
        <v>0</v>
      </c>
      <c r="H285" s="31">
        <v>0</v>
      </c>
      <c r="I285" s="31"/>
      <c r="J285" s="32"/>
      <c r="K285" s="32"/>
      <c r="L285" s="32"/>
      <c r="M285" s="31"/>
      <c r="N285" s="54" t="s">
        <v>90</v>
      </c>
      <c r="O285" s="51"/>
      <c r="P285" s="34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1:38">
      <c r="A286" s="14">
        <v>41101</v>
      </c>
      <c r="B286" s="31">
        <v>0</v>
      </c>
      <c r="C286" s="31">
        <v>0</v>
      </c>
      <c r="D286" s="31">
        <v>0</v>
      </c>
      <c r="E286" s="31">
        <v>0</v>
      </c>
      <c r="F286" s="25">
        <v>0</v>
      </c>
      <c r="G286" s="25">
        <v>0</v>
      </c>
      <c r="H286" s="31">
        <v>1</v>
      </c>
      <c r="I286" s="31">
        <v>1</v>
      </c>
      <c r="J286" s="32"/>
      <c r="K286" s="32"/>
      <c r="L286" s="32"/>
      <c r="M286" s="31"/>
      <c r="N286" s="52" t="s">
        <v>103</v>
      </c>
      <c r="O286" s="51"/>
      <c r="P286" s="34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1:38">
      <c r="A287" s="11">
        <v>41109</v>
      </c>
      <c r="B287" s="31">
        <v>0</v>
      </c>
      <c r="C287" s="31">
        <v>0</v>
      </c>
      <c r="D287" s="31">
        <v>0</v>
      </c>
      <c r="E287" s="31">
        <v>0</v>
      </c>
      <c r="F287" s="25">
        <v>0</v>
      </c>
      <c r="G287" s="25">
        <v>0</v>
      </c>
      <c r="H287" s="31">
        <v>0</v>
      </c>
      <c r="I287" s="31"/>
      <c r="J287" s="32"/>
      <c r="K287" s="32"/>
      <c r="L287" s="32"/>
      <c r="M287" s="31"/>
      <c r="N287" s="52" t="s">
        <v>124</v>
      </c>
      <c r="O287" s="51"/>
      <c r="P287" s="34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1:38">
      <c r="A288" s="11">
        <v>41117</v>
      </c>
      <c r="B288" s="31">
        <v>0</v>
      </c>
      <c r="C288" s="31">
        <v>0</v>
      </c>
      <c r="D288" s="31">
        <v>0</v>
      </c>
      <c r="E288" s="31">
        <v>0</v>
      </c>
      <c r="F288" s="25">
        <v>0</v>
      </c>
      <c r="G288" s="25">
        <v>0</v>
      </c>
      <c r="H288" s="31">
        <v>0</v>
      </c>
      <c r="I288" s="31"/>
      <c r="J288" s="32"/>
      <c r="K288" s="32"/>
      <c r="L288" s="32"/>
      <c r="M288" s="31"/>
      <c r="N288" s="54" t="s">
        <v>142</v>
      </c>
      <c r="O288" s="51"/>
      <c r="P288" s="34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spans="1:45">
      <c r="A289" s="11">
        <v>41124</v>
      </c>
      <c r="B289" s="31">
        <v>0</v>
      </c>
      <c r="C289" s="31">
        <v>0</v>
      </c>
      <c r="D289" s="31">
        <v>0</v>
      </c>
      <c r="E289" s="31">
        <v>0</v>
      </c>
      <c r="F289" s="25">
        <v>0</v>
      </c>
      <c r="G289" s="25">
        <v>0</v>
      </c>
      <c r="H289" s="31">
        <v>0</v>
      </c>
      <c r="I289" s="31"/>
      <c r="J289" s="32"/>
      <c r="K289" s="32"/>
      <c r="L289" s="32"/>
      <c r="M289" s="31"/>
      <c r="N289" s="52" t="s">
        <v>169</v>
      </c>
      <c r="O289" s="51" t="s">
        <v>144</v>
      </c>
      <c r="P289" s="34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spans="1:45">
      <c r="A290" s="11">
        <v>41124</v>
      </c>
      <c r="B290" s="31">
        <v>0</v>
      </c>
      <c r="C290" s="31">
        <v>0</v>
      </c>
      <c r="D290" s="31">
        <v>0</v>
      </c>
      <c r="E290" s="31">
        <v>0</v>
      </c>
      <c r="F290" s="25">
        <v>0</v>
      </c>
      <c r="G290" s="25">
        <v>0</v>
      </c>
      <c r="H290" s="31">
        <v>0</v>
      </c>
      <c r="I290" s="31"/>
      <c r="J290" s="32"/>
      <c r="K290" s="32"/>
      <c r="L290" s="32"/>
      <c r="M290" s="31"/>
      <c r="N290" s="52" t="s">
        <v>169</v>
      </c>
      <c r="O290" s="51"/>
      <c r="P290" s="34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spans="1:45">
      <c r="A291" s="11">
        <v>41130</v>
      </c>
      <c r="B291" s="31">
        <v>0</v>
      </c>
      <c r="C291" s="31">
        <v>0</v>
      </c>
      <c r="D291" s="31">
        <v>0</v>
      </c>
      <c r="E291" s="31">
        <v>0</v>
      </c>
      <c r="F291" s="25">
        <v>0</v>
      </c>
      <c r="G291" s="25">
        <v>0</v>
      </c>
      <c r="H291" s="31">
        <v>4</v>
      </c>
      <c r="I291" s="31"/>
      <c r="J291" s="32"/>
      <c r="K291" s="32"/>
      <c r="L291" s="32"/>
      <c r="M291" s="31"/>
      <c r="N291" s="54" t="s">
        <v>198</v>
      </c>
      <c r="O291" s="51"/>
      <c r="P291" s="34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spans="1:45">
      <c r="A292" s="11">
        <v>41136</v>
      </c>
      <c r="B292" s="31">
        <v>0</v>
      </c>
      <c r="C292" s="31">
        <v>0</v>
      </c>
      <c r="D292" s="31">
        <v>0</v>
      </c>
      <c r="E292" s="31">
        <v>0</v>
      </c>
      <c r="F292" s="25">
        <v>0</v>
      </c>
      <c r="G292" s="25">
        <v>0</v>
      </c>
      <c r="H292" s="31">
        <v>0</v>
      </c>
      <c r="I292" s="31"/>
      <c r="J292" s="32"/>
      <c r="K292" s="32"/>
      <c r="L292" s="32"/>
      <c r="M292" s="31"/>
      <c r="N292" s="52" t="s">
        <v>179</v>
      </c>
      <c r="O292" s="51"/>
      <c r="P292" s="34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spans="1:45">
      <c r="A293" s="11">
        <v>41145</v>
      </c>
      <c r="B293" s="31">
        <v>0</v>
      </c>
      <c r="C293" s="31">
        <v>0</v>
      </c>
      <c r="D293" s="31">
        <v>0</v>
      </c>
      <c r="E293" s="31">
        <v>0</v>
      </c>
      <c r="F293" s="25">
        <v>0</v>
      </c>
      <c r="G293" s="25">
        <v>0</v>
      </c>
      <c r="H293" s="31">
        <v>0</v>
      </c>
      <c r="I293" s="31"/>
      <c r="J293" s="32"/>
      <c r="K293" s="32"/>
      <c r="L293" s="32"/>
      <c r="M293" s="31"/>
      <c r="N293" s="54" t="s">
        <v>226</v>
      </c>
      <c r="O293" s="51"/>
      <c r="P293" s="34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spans="1:45">
      <c r="A294" s="11">
        <v>41151</v>
      </c>
      <c r="B294" s="31">
        <v>0</v>
      </c>
      <c r="C294" s="31">
        <v>0</v>
      </c>
      <c r="D294" s="31">
        <v>0</v>
      </c>
      <c r="E294" s="31">
        <v>0</v>
      </c>
      <c r="F294" s="25">
        <v>0</v>
      </c>
      <c r="G294" s="25">
        <v>0</v>
      </c>
      <c r="H294" s="31">
        <v>0</v>
      </c>
      <c r="I294" s="31"/>
      <c r="J294" s="32"/>
      <c r="K294" s="32"/>
      <c r="L294" s="32"/>
      <c r="M294" s="31"/>
      <c r="N294" s="54" t="s">
        <v>232</v>
      </c>
      <c r="O294" s="51"/>
      <c r="P294" s="34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spans="1:45">
      <c r="A295" s="11">
        <v>41157</v>
      </c>
      <c r="B295" s="31">
        <v>0</v>
      </c>
      <c r="C295" s="31">
        <v>0</v>
      </c>
      <c r="D295" s="31">
        <v>0</v>
      </c>
      <c r="E295" s="31">
        <v>0</v>
      </c>
      <c r="F295" s="25">
        <v>0</v>
      </c>
      <c r="G295" s="25">
        <v>0</v>
      </c>
      <c r="H295" s="31">
        <v>0</v>
      </c>
      <c r="I295" s="31"/>
      <c r="J295" s="32"/>
      <c r="K295" s="32"/>
      <c r="L295" s="32"/>
      <c r="M295" s="31"/>
      <c r="N295" s="54" t="s">
        <v>240</v>
      </c>
      <c r="O295" s="51"/>
      <c r="P295" s="34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spans="1:45">
      <c r="A296" s="11">
        <v>41162</v>
      </c>
      <c r="B296" s="31">
        <v>0</v>
      </c>
      <c r="C296" s="31">
        <v>0</v>
      </c>
      <c r="D296" s="31">
        <v>0</v>
      </c>
      <c r="E296" s="31">
        <v>0</v>
      </c>
      <c r="F296" s="25">
        <v>0</v>
      </c>
      <c r="G296" s="25">
        <v>0</v>
      </c>
      <c r="H296" s="31">
        <v>0</v>
      </c>
      <c r="I296" s="31"/>
      <c r="J296" s="32"/>
      <c r="K296" s="32"/>
      <c r="L296" s="32"/>
      <c r="M296" s="31"/>
      <c r="N296" s="54" t="s">
        <v>250</v>
      </c>
      <c r="O296" s="51"/>
      <c r="P296" s="34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spans="1:45">
      <c r="A297" s="11">
        <v>41173</v>
      </c>
      <c r="B297" s="31">
        <v>0</v>
      </c>
      <c r="C297" s="31">
        <v>1</v>
      </c>
      <c r="D297" s="31">
        <v>0</v>
      </c>
      <c r="E297" s="31">
        <v>0</v>
      </c>
      <c r="F297" s="25">
        <v>0</v>
      </c>
      <c r="G297" s="25">
        <v>0</v>
      </c>
      <c r="H297" s="31">
        <v>1</v>
      </c>
      <c r="I297" s="31">
        <v>2</v>
      </c>
      <c r="J297" s="32"/>
      <c r="K297" s="32"/>
      <c r="L297" s="32"/>
      <c r="M297" s="31"/>
      <c r="N297" s="54" t="s">
        <v>283</v>
      </c>
      <c r="O297" s="51"/>
      <c r="P297" s="34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spans="1:45" ht="13.5" thickBot="1">
      <c r="A298" s="12">
        <v>41178</v>
      </c>
      <c r="B298" s="36">
        <v>0</v>
      </c>
      <c r="C298" s="36">
        <v>4</v>
      </c>
      <c r="D298" s="36">
        <v>0</v>
      </c>
      <c r="E298" s="36">
        <v>0</v>
      </c>
      <c r="F298" s="25">
        <v>0</v>
      </c>
      <c r="G298" s="25">
        <v>0</v>
      </c>
      <c r="H298" s="36">
        <v>0</v>
      </c>
      <c r="I298" s="36">
        <v>4</v>
      </c>
      <c r="J298" s="37"/>
      <c r="K298" s="37"/>
      <c r="L298" s="37"/>
      <c r="M298" s="36"/>
      <c r="N298" s="53" t="s">
        <v>275</v>
      </c>
      <c r="O298" s="55"/>
      <c r="P298" s="34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spans="1:45">
      <c r="B299" s="32">
        <f>COUNT(B257:E270,B271:H284,B285:E298,H257:H270,H285:H298)</f>
        <v>238</v>
      </c>
      <c r="C299" s="32"/>
      <c r="D299" s="32"/>
      <c r="E299" s="32"/>
      <c r="F299" s="32"/>
      <c r="G299" s="32"/>
      <c r="H299" s="32"/>
      <c r="I299" s="32">
        <f>SUM(I257:I298)</f>
        <v>40</v>
      </c>
      <c r="J299" s="32">
        <f t="shared" ref="J299:L299" si="7">SUM(J257:J298)</f>
        <v>1</v>
      </c>
      <c r="K299" s="32">
        <f t="shared" si="7"/>
        <v>0</v>
      </c>
      <c r="L299" s="32">
        <f t="shared" si="7"/>
        <v>0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</row>
    <row r="300" spans="1:45"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</row>
    <row r="301" spans="1:45">
      <c r="A301" s="13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</row>
    <row r="302" spans="1:45" ht="15.75">
      <c r="A302" s="28" t="s">
        <v>41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</row>
    <row r="303" spans="1:45">
      <c r="A303" s="1" t="s">
        <v>80</v>
      </c>
      <c r="B303" s="172" t="s">
        <v>13</v>
      </c>
      <c r="C303" s="164" t="s">
        <v>13</v>
      </c>
      <c r="D303" s="165" t="s">
        <v>13</v>
      </c>
      <c r="E303" s="164" t="s">
        <v>13</v>
      </c>
      <c r="F303" s="164" t="s">
        <v>13</v>
      </c>
      <c r="G303" s="164" t="s">
        <v>16</v>
      </c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</row>
    <row r="304" spans="1:45">
      <c r="A304" s="160" t="s">
        <v>0</v>
      </c>
      <c r="B304" s="173" t="s">
        <v>18</v>
      </c>
      <c r="C304" s="161" t="s">
        <v>19</v>
      </c>
      <c r="D304" s="163" t="s">
        <v>20</v>
      </c>
      <c r="E304" s="161" t="s">
        <v>21</v>
      </c>
      <c r="F304" s="161" t="s">
        <v>22</v>
      </c>
      <c r="G304" s="161" t="s">
        <v>26</v>
      </c>
      <c r="H304" s="161" t="s">
        <v>27</v>
      </c>
      <c r="I304" s="163" t="s">
        <v>28</v>
      </c>
      <c r="J304" s="162" t="s">
        <v>29</v>
      </c>
      <c r="K304" s="163" t="s">
        <v>6</v>
      </c>
      <c r="L304" s="162" t="s">
        <v>7</v>
      </c>
      <c r="M304" s="163" t="s">
        <v>8</v>
      </c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 spans="1:36">
      <c r="A305" s="11">
        <v>41092</v>
      </c>
      <c r="B305" s="15">
        <v>0</v>
      </c>
      <c r="C305" s="15">
        <v>0</v>
      </c>
      <c r="D305" s="15">
        <v>0</v>
      </c>
      <c r="E305" s="15">
        <v>0</v>
      </c>
      <c r="F305" s="15">
        <v>0</v>
      </c>
      <c r="G305" s="15"/>
      <c r="H305" s="16"/>
      <c r="I305" s="16"/>
      <c r="J305" s="16"/>
      <c r="K305" s="15"/>
      <c r="L305" s="115" t="s">
        <v>90</v>
      </c>
      <c r="M305" s="57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>
      <c r="A306" s="11">
        <v>41096</v>
      </c>
      <c r="B306" s="15">
        <v>0</v>
      </c>
      <c r="C306" s="15">
        <v>0</v>
      </c>
      <c r="D306" s="15">
        <v>0</v>
      </c>
      <c r="E306" s="15">
        <v>0</v>
      </c>
      <c r="F306" s="15">
        <v>0</v>
      </c>
      <c r="G306" s="15"/>
      <c r="H306" s="16"/>
      <c r="I306" s="16"/>
      <c r="J306" s="16"/>
      <c r="K306" s="15"/>
      <c r="L306" s="52" t="s">
        <v>88</v>
      </c>
      <c r="M306" s="51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spans="1:36">
      <c r="A307" s="11">
        <v>41100</v>
      </c>
      <c r="B307" s="15">
        <v>0</v>
      </c>
      <c r="C307" s="15">
        <v>0</v>
      </c>
      <c r="D307" s="15">
        <v>0</v>
      </c>
      <c r="E307" s="15">
        <v>0</v>
      </c>
      <c r="F307" s="15">
        <v>2</v>
      </c>
      <c r="G307" s="15">
        <v>2</v>
      </c>
      <c r="H307" s="16"/>
      <c r="I307" s="16"/>
      <c r="J307" s="16"/>
      <c r="K307" s="15"/>
      <c r="L307" s="78" t="s">
        <v>116</v>
      </c>
      <c r="M307" s="57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spans="1:36" ht="15">
      <c r="A308" s="11">
        <v>41102</v>
      </c>
      <c r="B308" s="15">
        <v>0</v>
      </c>
      <c r="C308" s="15">
        <v>0</v>
      </c>
      <c r="D308" s="15">
        <v>0</v>
      </c>
      <c r="E308" s="15">
        <v>0</v>
      </c>
      <c r="F308" s="15">
        <v>0</v>
      </c>
      <c r="G308" s="15"/>
      <c r="H308" s="16"/>
      <c r="I308" s="16"/>
      <c r="J308" s="16"/>
      <c r="K308" s="15"/>
      <c r="L308" s="184" t="s">
        <v>299</v>
      </c>
      <c r="M308" s="57" t="s">
        <v>297</v>
      </c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 ht="15">
      <c r="A309" s="11">
        <v>41102</v>
      </c>
      <c r="B309" s="15">
        <v>0</v>
      </c>
      <c r="C309" s="15">
        <v>0</v>
      </c>
      <c r="D309" s="15">
        <v>0</v>
      </c>
      <c r="E309" s="15">
        <v>0</v>
      </c>
      <c r="F309" s="15">
        <v>0</v>
      </c>
      <c r="G309" s="15"/>
      <c r="H309" s="16"/>
      <c r="I309" s="16"/>
      <c r="J309" s="16"/>
      <c r="K309" s="15"/>
      <c r="L309" s="184" t="s">
        <v>299</v>
      </c>
      <c r="M309" s="57" t="s">
        <v>298</v>
      </c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spans="1:36">
      <c r="A310" s="11">
        <v>41107</v>
      </c>
      <c r="B310" s="15">
        <v>0</v>
      </c>
      <c r="C310" s="15">
        <v>0</v>
      </c>
      <c r="D310" s="15">
        <v>0</v>
      </c>
      <c r="E310" s="15">
        <v>0</v>
      </c>
      <c r="F310" s="15">
        <v>0</v>
      </c>
      <c r="G310" s="15"/>
      <c r="H310" s="16"/>
      <c r="I310" s="16"/>
      <c r="J310" s="16"/>
      <c r="K310" s="15"/>
      <c r="L310" s="52" t="s">
        <v>110</v>
      </c>
      <c r="M310" s="57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spans="1:36">
      <c r="A311" s="11">
        <v>41110</v>
      </c>
      <c r="B311" s="15">
        <v>0</v>
      </c>
      <c r="C311" s="15">
        <v>0</v>
      </c>
      <c r="D311" s="15">
        <v>0</v>
      </c>
      <c r="E311" s="15">
        <v>0</v>
      </c>
      <c r="F311" s="15">
        <v>0</v>
      </c>
      <c r="G311" s="15"/>
      <c r="H311" s="16"/>
      <c r="I311" s="16"/>
      <c r="J311" s="16"/>
      <c r="K311" s="15"/>
      <c r="L311" s="52" t="s">
        <v>127</v>
      </c>
      <c r="M311" s="57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spans="1:36">
      <c r="A312" s="11">
        <v>41114</v>
      </c>
      <c r="B312" s="15">
        <v>0</v>
      </c>
      <c r="C312" s="15">
        <v>0</v>
      </c>
      <c r="D312" s="15">
        <v>0</v>
      </c>
      <c r="E312" s="15">
        <v>0</v>
      </c>
      <c r="F312" s="15">
        <v>0</v>
      </c>
      <c r="G312" s="15"/>
      <c r="H312" s="16"/>
      <c r="I312" s="16"/>
      <c r="J312" s="16"/>
      <c r="K312" s="15"/>
      <c r="L312" s="52" t="s">
        <v>129</v>
      </c>
      <c r="M312" s="57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spans="1:36">
      <c r="A313" s="11">
        <v>41116</v>
      </c>
      <c r="B313" s="15">
        <v>0</v>
      </c>
      <c r="C313" s="15">
        <v>0</v>
      </c>
      <c r="D313" s="15">
        <v>0</v>
      </c>
      <c r="E313" s="15">
        <v>0</v>
      </c>
      <c r="F313" s="15">
        <v>0</v>
      </c>
      <c r="G313" s="15"/>
      <c r="H313" s="16"/>
      <c r="I313" s="16"/>
      <c r="J313" s="16"/>
      <c r="K313" s="15"/>
      <c r="L313" s="52" t="s">
        <v>139</v>
      </c>
      <c r="M313" s="57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spans="1:36">
      <c r="A314" s="11">
        <v>41121</v>
      </c>
      <c r="B314" s="15">
        <v>0</v>
      </c>
      <c r="C314" s="15">
        <v>0</v>
      </c>
      <c r="D314" s="15">
        <v>0</v>
      </c>
      <c r="E314" s="15">
        <v>0</v>
      </c>
      <c r="F314" s="15">
        <v>0</v>
      </c>
      <c r="G314" s="15"/>
      <c r="H314" s="16"/>
      <c r="I314" s="16"/>
      <c r="J314" s="16"/>
      <c r="K314" s="15"/>
      <c r="L314" s="52" t="s">
        <v>150</v>
      </c>
      <c r="M314" s="57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spans="1:36">
      <c r="A315" s="11">
        <v>41122</v>
      </c>
      <c r="B315" s="15">
        <v>0</v>
      </c>
      <c r="C315" s="15">
        <v>0</v>
      </c>
      <c r="D315" s="15">
        <v>0</v>
      </c>
      <c r="E315" s="15">
        <v>0</v>
      </c>
      <c r="F315" s="15">
        <v>0</v>
      </c>
      <c r="G315" s="15"/>
      <c r="H315" s="16"/>
      <c r="I315" s="16"/>
      <c r="J315" s="16"/>
      <c r="K315" s="15"/>
      <c r="L315" s="52" t="s">
        <v>187</v>
      </c>
      <c r="M315" s="57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spans="1:36">
      <c r="A316" s="11">
        <v>41127</v>
      </c>
      <c r="B316" s="15">
        <v>0</v>
      </c>
      <c r="C316" s="15">
        <v>0</v>
      </c>
      <c r="D316" s="15">
        <v>0</v>
      </c>
      <c r="E316" s="15">
        <v>0</v>
      </c>
      <c r="F316" s="15">
        <v>0</v>
      </c>
      <c r="G316" s="15"/>
      <c r="H316" s="16"/>
      <c r="I316" s="16"/>
      <c r="J316" s="16"/>
      <c r="K316" s="15"/>
      <c r="L316" s="52" t="s">
        <v>156</v>
      </c>
      <c r="M316" s="57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spans="1:36">
      <c r="A317" s="11">
        <v>41129</v>
      </c>
      <c r="B317" s="15">
        <v>0</v>
      </c>
      <c r="C317" s="15">
        <v>0</v>
      </c>
      <c r="D317" s="15">
        <v>0</v>
      </c>
      <c r="E317" s="15">
        <v>0</v>
      </c>
      <c r="F317" s="15">
        <v>0</v>
      </c>
      <c r="G317" s="15"/>
      <c r="H317" s="16"/>
      <c r="I317" s="16"/>
      <c r="J317" s="16"/>
      <c r="K317" s="15"/>
      <c r="L317" s="52" t="s">
        <v>145</v>
      </c>
      <c r="M317" s="57"/>
      <c r="N317" s="16"/>
      <c r="Q317" s="16"/>
      <c r="R317" s="16"/>
      <c r="S317" s="16"/>
      <c r="T317" s="16"/>
      <c r="U317" s="16"/>
      <c r="V317" s="16"/>
      <c r="W317" s="16"/>
      <c r="X317" s="16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spans="1:36">
      <c r="A318" s="11">
        <v>41134</v>
      </c>
      <c r="B318" s="15">
        <v>0</v>
      </c>
      <c r="C318" s="15">
        <v>0</v>
      </c>
      <c r="D318" s="15">
        <v>0</v>
      </c>
      <c r="E318" s="15">
        <v>0</v>
      </c>
      <c r="F318" s="15">
        <v>0</v>
      </c>
      <c r="G318" s="15"/>
      <c r="H318" s="16"/>
      <c r="I318" s="16"/>
      <c r="J318" s="16"/>
      <c r="K318" s="15"/>
      <c r="L318" s="60" t="s">
        <v>186</v>
      </c>
      <c r="M318" s="57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spans="1:36">
      <c r="A319" s="11">
        <v>41138</v>
      </c>
      <c r="B319" s="15">
        <v>0</v>
      </c>
      <c r="C319" s="15">
        <v>0</v>
      </c>
      <c r="D319" s="15">
        <v>0</v>
      </c>
      <c r="E319" s="15">
        <v>0</v>
      </c>
      <c r="F319" s="15">
        <v>0</v>
      </c>
      <c r="G319" s="15"/>
      <c r="H319" s="16"/>
      <c r="I319" s="16"/>
      <c r="J319" s="16"/>
      <c r="K319" s="15"/>
      <c r="L319" s="52" t="s">
        <v>183</v>
      </c>
      <c r="M319" s="57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spans="1:36">
      <c r="A320" s="11">
        <v>41141</v>
      </c>
      <c r="B320" s="15">
        <v>0</v>
      </c>
      <c r="C320" s="15">
        <v>0</v>
      </c>
      <c r="D320" s="15">
        <v>0</v>
      </c>
      <c r="E320" s="15">
        <v>0</v>
      </c>
      <c r="F320" s="15">
        <v>1</v>
      </c>
      <c r="G320" s="15">
        <v>1</v>
      </c>
      <c r="H320" s="16"/>
      <c r="I320" s="16"/>
      <c r="J320" s="16"/>
      <c r="K320" s="15"/>
      <c r="L320" s="52" t="s">
        <v>215</v>
      </c>
      <c r="M320" s="57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spans="1:36">
      <c r="A321" s="11">
        <v>41143</v>
      </c>
      <c r="B321" s="15">
        <v>0</v>
      </c>
      <c r="C321" s="15">
        <v>0</v>
      </c>
      <c r="D321" s="15">
        <v>0</v>
      </c>
      <c r="E321" s="15">
        <v>0</v>
      </c>
      <c r="F321" s="15">
        <v>0</v>
      </c>
      <c r="G321" s="15"/>
      <c r="H321" s="16"/>
      <c r="I321" s="16"/>
      <c r="J321" s="16"/>
      <c r="K321" s="15"/>
      <c r="L321" s="52" t="s">
        <v>188</v>
      </c>
      <c r="M321" s="57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spans="1:36">
      <c r="A322" s="11">
        <v>41152</v>
      </c>
      <c r="B322" s="15">
        <v>0</v>
      </c>
      <c r="C322" s="15">
        <v>0</v>
      </c>
      <c r="D322" s="15">
        <v>0</v>
      </c>
      <c r="E322" s="15">
        <v>0</v>
      </c>
      <c r="F322" s="15">
        <v>0</v>
      </c>
      <c r="G322" s="15"/>
      <c r="H322" s="16"/>
      <c r="I322" s="16"/>
      <c r="J322" s="16"/>
      <c r="K322" s="15"/>
      <c r="L322" s="52" t="s">
        <v>225</v>
      </c>
      <c r="M322" s="57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spans="1:36">
      <c r="A323" s="11">
        <v>41156</v>
      </c>
      <c r="B323" s="15">
        <v>0</v>
      </c>
      <c r="C323" s="15">
        <v>1</v>
      </c>
      <c r="D323" s="15">
        <v>0</v>
      </c>
      <c r="E323" s="15">
        <v>0</v>
      </c>
      <c r="F323" s="15">
        <v>0</v>
      </c>
      <c r="G323" s="15">
        <v>1</v>
      </c>
      <c r="H323" s="16"/>
      <c r="I323" s="16"/>
      <c r="J323" s="16"/>
      <c r="K323" s="15"/>
      <c r="L323" s="52" t="s">
        <v>219</v>
      </c>
      <c r="M323" s="57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spans="1:36">
      <c r="A324" s="11">
        <v>41159</v>
      </c>
      <c r="B324" s="15">
        <v>0</v>
      </c>
      <c r="C324" s="15">
        <v>0</v>
      </c>
      <c r="D324" s="15">
        <v>0</v>
      </c>
      <c r="E324" s="15">
        <v>0</v>
      </c>
      <c r="F324" s="15">
        <v>3</v>
      </c>
      <c r="G324" s="15"/>
      <c r="H324" s="16">
        <v>3</v>
      </c>
      <c r="I324" s="16"/>
      <c r="J324" s="16"/>
      <c r="K324" s="15"/>
      <c r="L324" s="54" t="s">
        <v>252</v>
      </c>
      <c r="M324" s="57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spans="1:36">
      <c r="A325" s="11">
        <v>41164</v>
      </c>
      <c r="B325" s="15">
        <v>0</v>
      </c>
      <c r="C325" s="15">
        <v>0</v>
      </c>
      <c r="D325" s="15">
        <v>0</v>
      </c>
      <c r="E325" s="15">
        <v>0</v>
      </c>
      <c r="F325" s="15">
        <v>0</v>
      </c>
      <c r="G325" s="15"/>
      <c r="H325" s="16"/>
      <c r="I325" s="16"/>
      <c r="J325" s="16"/>
      <c r="K325" s="15"/>
      <c r="L325" s="54" t="s">
        <v>257</v>
      </c>
      <c r="M325" s="57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spans="1:36">
      <c r="A326" s="11">
        <v>41166</v>
      </c>
      <c r="B326" s="15">
        <v>0</v>
      </c>
      <c r="C326" s="15">
        <v>0</v>
      </c>
      <c r="D326" s="15">
        <v>0</v>
      </c>
      <c r="E326" s="15">
        <v>0</v>
      </c>
      <c r="F326" s="15">
        <v>0</v>
      </c>
      <c r="G326" s="15"/>
      <c r="H326" s="16"/>
      <c r="I326" s="16"/>
      <c r="J326" s="16"/>
      <c r="K326" s="15"/>
      <c r="L326" s="54" t="s">
        <v>268</v>
      </c>
      <c r="M326" s="57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spans="1:36">
      <c r="A327" s="11">
        <v>41169</v>
      </c>
      <c r="B327" s="15">
        <v>0</v>
      </c>
      <c r="C327" s="15">
        <v>0</v>
      </c>
      <c r="D327" s="15">
        <v>0</v>
      </c>
      <c r="E327" s="15">
        <v>0</v>
      </c>
      <c r="F327" s="15">
        <v>0</v>
      </c>
      <c r="G327" s="15"/>
      <c r="H327" s="16"/>
      <c r="I327" s="16"/>
      <c r="J327" s="16"/>
      <c r="K327" s="15"/>
      <c r="L327" s="54" t="s">
        <v>266</v>
      </c>
      <c r="M327" s="57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spans="1:36">
      <c r="A328" s="11">
        <v>41170</v>
      </c>
      <c r="B328" s="15">
        <v>0</v>
      </c>
      <c r="C328" s="15">
        <v>0</v>
      </c>
      <c r="D328" s="15">
        <v>0</v>
      </c>
      <c r="E328" s="15">
        <v>0</v>
      </c>
      <c r="F328" s="15">
        <v>0</v>
      </c>
      <c r="G328" s="15"/>
      <c r="H328" s="16"/>
      <c r="I328" s="16"/>
      <c r="J328" s="16"/>
      <c r="K328" s="15"/>
      <c r="L328" s="54" t="s">
        <v>301</v>
      </c>
      <c r="M328" s="57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spans="1:36">
      <c r="A329" s="11">
        <v>41176</v>
      </c>
      <c r="B329" s="15">
        <v>0</v>
      </c>
      <c r="C329" s="15">
        <v>0</v>
      </c>
      <c r="D329" s="15">
        <v>0</v>
      </c>
      <c r="E329" s="15">
        <v>0</v>
      </c>
      <c r="F329" s="15">
        <v>0</v>
      </c>
      <c r="G329" s="15"/>
      <c r="H329" s="16"/>
      <c r="I329" s="16"/>
      <c r="J329" s="16"/>
      <c r="K329" s="15"/>
      <c r="L329" s="52" t="s">
        <v>277</v>
      </c>
      <c r="M329" s="57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spans="1:36" ht="13.5" thickBot="1">
      <c r="A330" s="12">
        <v>41177</v>
      </c>
      <c r="B330" s="18">
        <v>0</v>
      </c>
      <c r="C330" s="18">
        <v>0</v>
      </c>
      <c r="D330" s="18">
        <v>0</v>
      </c>
      <c r="E330" s="18">
        <v>0</v>
      </c>
      <c r="F330" s="18">
        <v>0</v>
      </c>
      <c r="G330" s="18"/>
      <c r="H330" s="19"/>
      <c r="I330" s="19"/>
      <c r="J330" s="19"/>
      <c r="K330" s="18"/>
      <c r="L330" s="53" t="s">
        <v>274</v>
      </c>
      <c r="M330" s="58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spans="1:36">
      <c r="A331" s="11">
        <v>41092</v>
      </c>
      <c r="B331" s="15">
        <v>0</v>
      </c>
      <c r="C331" s="15">
        <v>0</v>
      </c>
      <c r="D331" s="15">
        <v>0</v>
      </c>
      <c r="E331" s="15">
        <v>0</v>
      </c>
      <c r="F331" s="15">
        <v>0</v>
      </c>
      <c r="G331" s="15"/>
      <c r="H331" s="16"/>
      <c r="I331" s="16"/>
      <c r="J331" s="16"/>
      <c r="K331" s="15"/>
      <c r="L331" s="52" t="s">
        <v>90</v>
      </c>
      <c r="M331" s="57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spans="1:36">
      <c r="A332" s="11">
        <v>41096</v>
      </c>
      <c r="B332" s="15">
        <v>0</v>
      </c>
      <c r="C332" s="15">
        <v>0</v>
      </c>
      <c r="D332" s="15">
        <v>0</v>
      </c>
      <c r="E332" s="15">
        <v>0</v>
      </c>
      <c r="F332" s="15">
        <v>0</v>
      </c>
      <c r="G332" s="15"/>
      <c r="H332" s="16"/>
      <c r="I332" s="16"/>
      <c r="J332" s="16"/>
      <c r="K332" s="15"/>
      <c r="L332" s="78" t="s">
        <v>88</v>
      </c>
      <c r="M332" s="57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spans="1:36">
      <c r="A333" s="11">
        <v>41100</v>
      </c>
      <c r="B333" s="15">
        <v>0</v>
      </c>
      <c r="C333" s="15">
        <v>0</v>
      </c>
      <c r="D333" s="15">
        <v>0</v>
      </c>
      <c r="E333" s="15">
        <v>0</v>
      </c>
      <c r="F333" s="15">
        <v>0</v>
      </c>
      <c r="G333" s="15"/>
      <c r="H333" s="16"/>
      <c r="I333" s="16"/>
      <c r="J333" s="16"/>
      <c r="K333" s="15"/>
      <c r="L333" s="78" t="s">
        <v>116</v>
      </c>
      <c r="M333" s="57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spans="1:36" ht="15">
      <c r="A334" s="11">
        <v>41102</v>
      </c>
      <c r="B334" s="15">
        <v>0</v>
      </c>
      <c r="C334" s="15">
        <v>0</v>
      </c>
      <c r="D334" s="15">
        <v>0</v>
      </c>
      <c r="E334" s="15">
        <v>0</v>
      </c>
      <c r="F334" s="15">
        <v>0</v>
      </c>
      <c r="G334" s="15"/>
      <c r="H334" s="16"/>
      <c r="I334" s="16"/>
      <c r="J334" s="16"/>
      <c r="K334" s="15"/>
      <c r="L334" s="184" t="s">
        <v>299</v>
      </c>
      <c r="M334" s="57" t="s">
        <v>297</v>
      </c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spans="1:36" ht="15">
      <c r="A335" s="11">
        <v>41102</v>
      </c>
      <c r="B335" s="15">
        <v>0</v>
      </c>
      <c r="C335" s="15">
        <v>0</v>
      </c>
      <c r="D335" s="15">
        <v>0</v>
      </c>
      <c r="E335" s="15">
        <v>0</v>
      </c>
      <c r="F335" s="15">
        <v>0</v>
      </c>
      <c r="G335" s="15"/>
      <c r="H335" s="16"/>
      <c r="I335" s="16"/>
      <c r="J335" s="16"/>
      <c r="K335" s="15"/>
      <c r="L335" s="184" t="s">
        <v>299</v>
      </c>
      <c r="M335" s="57" t="s">
        <v>298</v>
      </c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spans="1:36">
      <c r="A336" s="11">
        <v>41107</v>
      </c>
      <c r="B336" s="15">
        <v>10</v>
      </c>
      <c r="C336" s="15">
        <v>0</v>
      </c>
      <c r="D336" s="15">
        <v>0</v>
      </c>
      <c r="E336" s="15">
        <v>0</v>
      </c>
      <c r="F336" s="15">
        <v>0</v>
      </c>
      <c r="G336" s="15"/>
      <c r="H336" s="16"/>
      <c r="I336" s="16"/>
      <c r="J336" s="16"/>
      <c r="K336" s="15" t="s">
        <v>115</v>
      </c>
      <c r="L336" s="52" t="s">
        <v>110</v>
      </c>
      <c r="M336" s="57" t="s">
        <v>112</v>
      </c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spans="1:36">
      <c r="A337" s="11">
        <v>41110</v>
      </c>
      <c r="B337" s="15">
        <v>0</v>
      </c>
      <c r="C337" s="15">
        <v>0</v>
      </c>
      <c r="D337" s="15">
        <v>0</v>
      </c>
      <c r="E337" s="15">
        <v>0</v>
      </c>
      <c r="F337" s="15">
        <v>0</v>
      </c>
      <c r="G337" s="15"/>
      <c r="H337" s="16"/>
      <c r="I337" s="16"/>
      <c r="J337" s="16"/>
      <c r="K337" s="15"/>
      <c r="L337" s="52" t="s">
        <v>127</v>
      </c>
      <c r="M337" s="57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spans="1:36">
      <c r="A338" s="11">
        <v>41114</v>
      </c>
      <c r="B338" s="15">
        <v>0</v>
      </c>
      <c r="C338" s="15">
        <v>0</v>
      </c>
      <c r="D338" s="15">
        <v>0</v>
      </c>
      <c r="E338" s="15">
        <v>0</v>
      </c>
      <c r="F338" s="15">
        <v>0</v>
      </c>
      <c r="G338" s="15"/>
      <c r="H338" s="16"/>
      <c r="I338" s="16"/>
      <c r="J338" s="16"/>
      <c r="K338" s="15"/>
      <c r="L338" s="52" t="s">
        <v>129</v>
      </c>
      <c r="M338" s="57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spans="1:36">
      <c r="A339" s="11">
        <v>41116</v>
      </c>
      <c r="B339" s="15">
        <v>0</v>
      </c>
      <c r="C339" s="15">
        <v>0</v>
      </c>
      <c r="D339" s="15">
        <v>0</v>
      </c>
      <c r="E339" s="15">
        <v>0</v>
      </c>
      <c r="F339" s="15">
        <v>0</v>
      </c>
      <c r="G339" s="15"/>
      <c r="H339" s="16"/>
      <c r="I339" s="16"/>
      <c r="J339" s="16"/>
      <c r="K339" s="15"/>
      <c r="L339" s="52" t="s">
        <v>139</v>
      </c>
      <c r="M339" s="57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spans="1:36">
      <c r="A340" s="11">
        <v>41121</v>
      </c>
      <c r="B340" s="15">
        <v>0</v>
      </c>
      <c r="C340" s="15">
        <v>0</v>
      </c>
      <c r="D340" s="15">
        <v>0</v>
      </c>
      <c r="E340" s="15">
        <v>0</v>
      </c>
      <c r="F340" s="15">
        <v>0</v>
      </c>
      <c r="G340" s="15"/>
      <c r="H340" s="16"/>
      <c r="I340" s="16"/>
      <c r="J340" s="16"/>
      <c r="K340" s="15"/>
      <c r="L340" s="52" t="s">
        <v>150</v>
      </c>
      <c r="M340" s="57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spans="1:36">
      <c r="A341" s="11">
        <v>41122</v>
      </c>
      <c r="B341" s="15">
        <v>0</v>
      </c>
      <c r="C341" s="15">
        <v>0</v>
      </c>
      <c r="D341" s="15">
        <v>0</v>
      </c>
      <c r="E341" s="15">
        <v>0</v>
      </c>
      <c r="F341" s="15">
        <v>0</v>
      </c>
      <c r="G341" s="15"/>
      <c r="H341" s="16"/>
      <c r="I341" s="16"/>
      <c r="J341" s="16"/>
      <c r="K341" s="15"/>
      <c r="L341" s="52" t="s">
        <v>187</v>
      </c>
      <c r="M341" s="51" t="s">
        <v>144</v>
      </c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spans="1:36">
      <c r="A342" s="11">
        <v>41127</v>
      </c>
      <c r="B342" s="15">
        <v>0</v>
      </c>
      <c r="C342" s="15">
        <v>0</v>
      </c>
      <c r="D342" s="15">
        <v>0</v>
      </c>
      <c r="E342" s="15">
        <v>0</v>
      </c>
      <c r="F342" s="15">
        <v>0</v>
      </c>
      <c r="G342" s="15"/>
      <c r="H342" s="16"/>
      <c r="I342" s="16"/>
      <c r="J342" s="16"/>
      <c r="K342" s="15"/>
      <c r="L342" s="52" t="s">
        <v>156</v>
      </c>
      <c r="M342" s="57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spans="1:36">
      <c r="A343" s="11">
        <v>41129</v>
      </c>
      <c r="B343" s="15">
        <v>0</v>
      </c>
      <c r="C343" s="15">
        <v>0</v>
      </c>
      <c r="D343" s="15">
        <v>0</v>
      </c>
      <c r="E343" s="15">
        <v>0</v>
      </c>
      <c r="F343" s="15">
        <v>0</v>
      </c>
      <c r="G343" s="15"/>
      <c r="H343" s="16"/>
      <c r="I343" s="16"/>
      <c r="J343" s="16"/>
      <c r="K343" s="15"/>
      <c r="L343" s="52" t="s">
        <v>145</v>
      </c>
      <c r="M343" s="57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spans="1:36">
      <c r="A344" s="11">
        <v>41134</v>
      </c>
      <c r="B344" s="15">
        <v>0</v>
      </c>
      <c r="C344" s="15">
        <v>0</v>
      </c>
      <c r="D344" s="15">
        <v>0</v>
      </c>
      <c r="E344" s="15">
        <v>0</v>
      </c>
      <c r="F344" s="15">
        <v>0</v>
      </c>
      <c r="G344" s="15"/>
      <c r="H344" s="16"/>
      <c r="I344" s="16"/>
      <c r="J344" s="16"/>
      <c r="K344" s="15"/>
      <c r="L344" s="60" t="s">
        <v>186</v>
      </c>
      <c r="M344" s="57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spans="1:36">
      <c r="A345" s="11">
        <v>41138</v>
      </c>
      <c r="B345" s="15">
        <v>0</v>
      </c>
      <c r="C345" s="15">
        <v>0</v>
      </c>
      <c r="D345" s="15">
        <v>0</v>
      </c>
      <c r="E345" s="15">
        <v>0</v>
      </c>
      <c r="F345" s="15">
        <v>0</v>
      </c>
      <c r="G345" s="15"/>
      <c r="H345" s="16"/>
      <c r="I345" s="16"/>
      <c r="J345" s="16"/>
      <c r="K345" s="15"/>
      <c r="L345" s="52" t="s">
        <v>183</v>
      </c>
      <c r="M345" s="57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spans="1:36">
      <c r="A346" s="11">
        <v>41141</v>
      </c>
      <c r="B346" s="15">
        <v>0</v>
      </c>
      <c r="C346" s="15">
        <v>0</v>
      </c>
      <c r="D346" s="15">
        <v>1</v>
      </c>
      <c r="E346" s="15">
        <v>0</v>
      </c>
      <c r="F346" s="15">
        <v>0</v>
      </c>
      <c r="G346" s="15"/>
      <c r="H346" s="16">
        <v>1</v>
      </c>
      <c r="I346" s="16"/>
      <c r="J346" s="16"/>
      <c r="K346" s="15"/>
      <c r="L346" s="52" t="s">
        <v>215</v>
      </c>
      <c r="M346" s="57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spans="1:36">
      <c r="A347" s="11">
        <v>41143</v>
      </c>
      <c r="B347" s="15">
        <v>0</v>
      </c>
      <c r="C347" s="15">
        <v>0</v>
      </c>
      <c r="D347" s="15">
        <v>0</v>
      </c>
      <c r="E347" s="15">
        <v>0</v>
      </c>
      <c r="F347" s="15">
        <v>0</v>
      </c>
      <c r="G347" s="15"/>
      <c r="H347" s="16"/>
      <c r="I347" s="16"/>
      <c r="J347" s="16"/>
      <c r="K347" s="15"/>
      <c r="L347" s="52" t="s">
        <v>188</v>
      </c>
      <c r="M347" s="57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spans="1:36">
      <c r="A348" s="11">
        <v>41152</v>
      </c>
      <c r="B348" s="15">
        <v>0</v>
      </c>
      <c r="C348" s="15">
        <v>0</v>
      </c>
      <c r="D348" s="15">
        <v>0</v>
      </c>
      <c r="E348" s="15">
        <v>0</v>
      </c>
      <c r="F348" s="15">
        <v>0</v>
      </c>
      <c r="G348" s="15"/>
      <c r="H348" s="16"/>
      <c r="I348" s="16"/>
      <c r="J348" s="16"/>
      <c r="K348" s="15"/>
      <c r="L348" s="52" t="s">
        <v>225</v>
      </c>
      <c r="M348" s="57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spans="1:36">
      <c r="A349" s="11">
        <v>41156</v>
      </c>
      <c r="B349" s="15">
        <v>0</v>
      </c>
      <c r="C349" s="15">
        <v>0</v>
      </c>
      <c r="D349" s="15">
        <v>0</v>
      </c>
      <c r="E349" s="15">
        <v>0</v>
      </c>
      <c r="F349" s="15">
        <v>0</v>
      </c>
      <c r="G349" s="15"/>
      <c r="H349" s="16"/>
      <c r="I349" s="16"/>
      <c r="J349" s="16"/>
      <c r="K349" s="15"/>
      <c r="L349" s="52" t="s">
        <v>219</v>
      </c>
      <c r="M349" s="57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spans="1:36">
      <c r="A350" s="11">
        <v>41159</v>
      </c>
      <c r="B350" s="15">
        <v>0</v>
      </c>
      <c r="C350" s="15">
        <v>0</v>
      </c>
      <c r="D350" s="15">
        <v>0</v>
      </c>
      <c r="E350" s="15">
        <v>0</v>
      </c>
      <c r="F350" s="15">
        <v>0</v>
      </c>
      <c r="G350" s="15"/>
      <c r="H350" s="16"/>
      <c r="I350" s="16"/>
      <c r="J350" s="16"/>
      <c r="K350" s="15"/>
      <c r="L350" s="54" t="s">
        <v>252</v>
      </c>
      <c r="M350" s="57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spans="1:36">
      <c r="A351" s="11">
        <v>41164</v>
      </c>
      <c r="B351" s="15">
        <v>0</v>
      </c>
      <c r="C351" s="15">
        <v>0</v>
      </c>
      <c r="D351" s="15">
        <v>0</v>
      </c>
      <c r="E351" s="15">
        <v>0</v>
      </c>
      <c r="F351" s="15">
        <v>0</v>
      </c>
      <c r="G351" s="15"/>
      <c r="H351" s="16"/>
      <c r="I351" s="16"/>
      <c r="J351" s="16"/>
      <c r="K351" s="15"/>
      <c r="L351" s="54" t="s">
        <v>257</v>
      </c>
      <c r="M351" s="57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spans="1:36">
      <c r="A352" s="11">
        <v>41166</v>
      </c>
      <c r="B352" s="15">
        <v>0</v>
      </c>
      <c r="C352" s="15">
        <v>0</v>
      </c>
      <c r="D352" s="15">
        <v>0</v>
      </c>
      <c r="E352" s="15">
        <v>0</v>
      </c>
      <c r="F352" s="15">
        <v>0</v>
      </c>
      <c r="G352" s="15"/>
      <c r="H352" s="16"/>
      <c r="I352" s="16"/>
      <c r="J352" s="16"/>
      <c r="K352" s="15"/>
      <c r="L352" s="54" t="s">
        <v>268</v>
      </c>
      <c r="M352" s="57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spans="1:36">
      <c r="A353" s="11">
        <v>41169</v>
      </c>
      <c r="B353" s="15">
        <v>0</v>
      </c>
      <c r="C353" s="15">
        <v>0</v>
      </c>
      <c r="D353" s="15">
        <v>0</v>
      </c>
      <c r="E353" s="15">
        <v>0</v>
      </c>
      <c r="F353" s="15">
        <v>0</v>
      </c>
      <c r="G353" s="15"/>
      <c r="H353" s="16"/>
      <c r="I353" s="16"/>
      <c r="J353" s="16"/>
      <c r="K353" s="15"/>
      <c r="L353" s="54" t="s">
        <v>266</v>
      </c>
      <c r="M353" s="57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spans="1:36">
      <c r="A354" s="11">
        <v>41170</v>
      </c>
      <c r="B354" s="15">
        <v>0</v>
      </c>
      <c r="C354" s="15">
        <v>0</v>
      </c>
      <c r="D354" s="15">
        <v>0</v>
      </c>
      <c r="E354" s="15">
        <v>0</v>
      </c>
      <c r="F354" s="15">
        <v>0</v>
      </c>
      <c r="G354" s="15"/>
      <c r="H354" s="16"/>
      <c r="I354" s="16"/>
      <c r="J354" s="16"/>
      <c r="K354" s="15"/>
      <c r="L354" s="54" t="s">
        <v>301</v>
      </c>
      <c r="M354" s="57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spans="1:36">
      <c r="A355" s="11">
        <v>41176</v>
      </c>
      <c r="B355" s="15">
        <v>0</v>
      </c>
      <c r="C355" s="15">
        <v>0</v>
      </c>
      <c r="D355" s="15">
        <v>0</v>
      </c>
      <c r="E355" s="15">
        <v>0</v>
      </c>
      <c r="F355" s="15">
        <v>0</v>
      </c>
      <c r="G355" s="15"/>
      <c r="H355" s="16"/>
      <c r="I355" s="16"/>
      <c r="J355" s="16"/>
      <c r="K355" s="15"/>
      <c r="L355" s="52" t="s">
        <v>277</v>
      </c>
      <c r="M355" s="57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spans="1:36" ht="13.5" thickBot="1">
      <c r="A356" s="12">
        <v>41177</v>
      </c>
      <c r="B356" s="18">
        <v>0</v>
      </c>
      <c r="C356" s="18">
        <v>0</v>
      </c>
      <c r="D356" s="18">
        <v>0</v>
      </c>
      <c r="E356" s="18">
        <v>0</v>
      </c>
      <c r="F356" s="18">
        <v>0</v>
      </c>
      <c r="G356" s="18"/>
      <c r="H356" s="19"/>
      <c r="I356" s="19"/>
      <c r="J356" s="19"/>
      <c r="K356" s="18"/>
      <c r="L356" s="53" t="s">
        <v>274</v>
      </c>
      <c r="M356" s="58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spans="1:36">
      <c r="A357" s="11">
        <v>41092</v>
      </c>
      <c r="B357" s="31">
        <v>0</v>
      </c>
      <c r="C357" s="31">
        <v>0</v>
      </c>
      <c r="D357" s="31">
        <v>0</v>
      </c>
      <c r="E357" s="31">
        <v>0</v>
      </c>
      <c r="F357" s="93"/>
      <c r="G357" s="31"/>
      <c r="H357" s="34"/>
      <c r="I357" s="34"/>
      <c r="J357" s="32"/>
      <c r="K357" s="31"/>
      <c r="L357" s="52" t="s">
        <v>90</v>
      </c>
      <c r="M357" s="34"/>
      <c r="N357" s="32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spans="1:36">
      <c r="A358" s="11">
        <v>41096</v>
      </c>
      <c r="B358" s="31">
        <v>0</v>
      </c>
      <c r="C358" s="31">
        <v>0</v>
      </c>
      <c r="D358" s="31">
        <v>0</v>
      </c>
      <c r="E358" s="31">
        <v>0</v>
      </c>
      <c r="F358" s="93"/>
      <c r="G358" s="31"/>
      <c r="H358" s="34"/>
      <c r="I358" s="34"/>
      <c r="J358" s="32"/>
      <c r="K358" s="31"/>
      <c r="L358" s="78" t="s">
        <v>88</v>
      </c>
      <c r="M358" s="61"/>
      <c r="N358" s="32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spans="1:36">
      <c r="A359" s="11">
        <v>41100</v>
      </c>
      <c r="B359" s="31">
        <v>0</v>
      </c>
      <c r="C359" s="31">
        <v>0</v>
      </c>
      <c r="D359" s="31">
        <v>0</v>
      </c>
      <c r="E359" s="31">
        <v>0</v>
      </c>
      <c r="F359" s="93"/>
      <c r="G359" s="31"/>
      <c r="H359" s="34"/>
      <c r="I359" s="34"/>
      <c r="J359" s="32"/>
      <c r="K359" s="31"/>
      <c r="L359" s="78" t="s">
        <v>116</v>
      </c>
      <c r="M359" s="61"/>
      <c r="N359" s="32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spans="1:36">
      <c r="A360" s="11">
        <v>41101</v>
      </c>
      <c r="B360" s="31">
        <v>0</v>
      </c>
      <c r="C360" s="31">
        <v>0</v>
      </c>
      <c r="D360" s="31">
        <v>0</v>
      </c>
      <c r="E360" s="31">
        <v>0</v>
      </c>
      <c r="F360" s="93"/>
      <c r="G360" s="31"/>
      <c r="H360" s="34"/>
      <c r="I360" s="34"/>
      <c r="J360" s="32"/>
      <c r="K360" s="31"/>
      <c r="L360" s="52" t="s">
        <v>103</v>
      </c>
      <c r="M360" s="34"/>
      <c r="N360" s="32"/>
      <c r="O360" s="34"/>
      <c r="P360" s="34"/>
      <c r="Q360" s="34"/>
      <c r="R360" s="34"/>
      <c r="S360" s="34"/>
      <c r="T360" s="34"/>
      <c r="U360" s="34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spans="1:36" ht="15">
      <c r="A361" s="11">
        <v>41102</v>
      </c>
      <c r="B361" s="31">
        <v>0</v>
      </c>
      <c r="C361" s="31">
        <v>0</v>
      </c>
      <c r="D361" s="31">
        <v>0</v>
      </c>
      <c r="E361" s="31">
        <v>0</v>
      </c>
      <c r="F361" s="93"/>
      <c r="G361" s="31"/>
      <c r="H361" s="34"/>
      <c r="I361" s="34"/>
      <c r="J361" s="32"/>
      <c r="K361" s="31"/>
      <c r="L361" s="184" t="s">
        <v>299</v>
      </c>
      <c r="M361" s="57" t="s">
        <v>297</v>
      </c>
      <c r="N361" s="32"/>
      <c r="O361" s="34"/>
      <c r="P361" s="34"/>
      <c r="Q361" s="34"/>
      <c r="R361" s="34"/>
      <c r="S361" s="34"/>
      <c r="T361" s="34"/>
      <c r="U361" s="34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spans="1:36" ht="15">
      <c r="A362" s="11">
        <v>41102</v>
      </c>
      <c r="B362" s="31">
        <v>0</v>
      </c>
      <c r="C362" s="31">
        <v>0</v>
      </c>
      <c r="D362" s="31">
        <v>0</v>
      </c>
      <c r="E362" s="31">
        <v>0</v>
      </c>
      <c r="F362" s="93"/>
      <c r="G362" s="15"/>
      <c r="H362" s="16"/>
      <c r="I362" s="16"/>
      <c r="J362" s="16"/>
      <c r="K362" s="15"/>
      <c r="L362" s="184" t="s">
        <v>299</v>
      </c>
      <c r="M362" s="57" t="s">
        <v>298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spans="1:36">
      <c r="A363" s="11">
        <v>41107</v>
      </c>
      <c r="B363" s="31">
        <v>0</v>
      </c>
      <c r="C363" s="31">
        <v>0</v>
      </c>
      <c r="D363" s="31">
        <v>0</v>
      </c>
      <c r="E363" s="31">
        <v>0</v>
      </c>
      <c r="F363" s="93"/>
      <c r="G363" s="31"/>
      <c r="H363" s="34"/>
      <c r="I363" s="34"/>
      <c r="J363" s="32"/>
      <c r="K363" s="31"/>
      <c r="L363" s="52" t="s">
        <v>110</v>
      </c>
      <c r="M363" s="34"/>
      <c r="N363" s="32"/>
      <c r="O363" s="34"/>
      <c r="P363" s="34"/>
      <c r="Q363" s="34"/>
      <c r="R363" s="34"/>
      <c r="S363" s="34"/>
      <c r="T363" s="34"/>
      <c r="U363" s="34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spans="1:36">
      <c r="A364" s="11">
        <v>41110</v>
      </c>
      <c r="B364" s="31">
        <v>0</v>
      </c>
      <c r="C364" s="31">
        <v>0</v>
      </c>
      <c r="D364" s="31">
        <v>0</v>
      </c>
      <c r="E364" s="31">
        <v>0</v>
      </c>
      <c r="F364" s="127"/>
      <c r="G364" s="31"/>
      <c r="H364" s="34"/>
      <c r="I364" s="34"/>
      <c r="J364" s="32"/>
      <c r="K364" s="31"/>
      <c r="L364" s="52" t="s">
        <v>127</v>
      </c>
      <c r="M364" s="34"/>
      <c r="N364" s="32"/>
      <c r="O364" s="34"/>
      <c r="P364" s="34"/>
      <c r="Q364" s="34"/>
      <c r="R364" s="34"/>
      <c r="S364" s="34"/>
      <c r="T364" s="34"/>
      <c r="U364" s="34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spans="1:36">
      <c r="A365" s="11">
        <v>41114</v>
      </c>
      <c r="B365" s="31">
        <v>0</v>
      </c>
      <c r="C365" s="31">
        <v>0</v>
      </c>
      <c r="D365" s="31">
        <v>0</v>
      </c>
      <c r="E365" s="31">
        <v>0</v>
      </c>
      <c r="F365" s="127"/>
      <c r="G365" s="31"/>
      <c r="H365" s="34"/>
      <c r="I365" s="34"/>
      <c r="J365" s="32"/>
      <c r="K365" s="31"/>
      <c r="L365" s="52" t="s">
        <v>129</v>
      </c>
      <c r="M365" s="32"/>
      <c r="N365" s="32"/>
      <c r="O365" s="34"/>
      <c r="P365" s="34"/>
      <c r="Q365" s="34"/>
      <c r="R365" s="34"/>
      <c r="S365" s="34"/>
      <c r="T365" s="34"/>
      <c r="U365" s="34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spans="1:36">
      <c r="A366" s="11">
        <v>41116</v>
      </c>
      <c r="B366" s="31">
        <v>0</v>
      </c>
      <c r="C366" s="31">
        <v>0</v>
      </c>
      <c r="D366" s="31">
        <v>0</v>
      </c>
      <c r="E366" s="31">
        <v>0</v>
      </c>
      <c r="F366" s="127"/>
      <c r="G366" s="31"/>
      <c r="H366" s="34"/>
      <c r="I366" s="34"/>
      <c r="J366" s="32"/>
      <c r="K366" s="31"/>
      <c r="L366" s="52" t="s">
        <v>139</v>
      </c>
      <c r="M366" s="32"/>
      <c r="N366" s="32"/>
      <c r="O366" s="34"/>
      <c r="P366" s="34"/>
      <c r="Q366" s="34"/>
      <c r="R366" s="34"/>
      <c r="S366" s="34"/>
      <c r="T366" s="34"/>
      <c r="U366" s="34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 spans="1:36">
      <c r="A367" s="11">
        <v>41121</v>
      </c>
      <c r="B367" s="31">
        <v>0</v>
      </c>
      <c r="C367" s="31">
        <v>0</v>
      </c>
      <c r="D367" s="31">
        <v>0</v>
      </c>
      <c r="E367" s="31">
        <v>0</v>
      </c>
      <c r="F367" s="93"/>
      <c r="G367" s="31"/>
      <c r="H367" s="34"/>
      <c r="I367" s="34"/>
      <c r="J367" s="32"/>
      <c r="K367" s="31"/>
      <c r="L367" s="52" t="s">
        <v>150</v>
      </c>
      <c r="M367" s="32"/>
      <c r="N367" s="32"/>
      <c r="O367" s="34"/>
      <c r="P367" s="34"/>
      <c r="Q367" s="34"/>
      <c r="R367" s="34"/>
      <c r="S367" s="34"/>
      <c r="T367" s="34"/>
      <c r="U367" s="34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  <row r="368" spans="1:36">
      <c r="A368" s="11">
        <v>41122</v>
      </c>
      <c r="B368" s="31">
        <v>0</v>
      </c>
      <c r="C368" s="31">
        <v>0</v>
      </c>
      <c r="D368" s="31">
        <v>0</v>
      </c>
      <c r="E368" s="31">
        <v>0</v>
      </c>
      <c r="F368" s="93"/>
      <c r="G368" s="31"/>
      <c r="H368" s="34"/>
      <c r="I368" s="34"/>
      <c r="J368" s="32"/>
      <c r="K368" s="31"/>
      <c r="L368" s="52" t="s">
        <v>187</v>
      </c>
      <c r="M368" s="51" t="s">
        <v>144</v>
      </c>
      <c r="N368" s="32"/>
      <c r="O368" s="34"/>
      <c r="P368" s="34"/>
      <c r="Q368" s="34"/>
      <c r="R368" s="34"/>
      <c r="S368" s="34"/>
      <c r="T368" s="34"/>
      <c r="U368" s="34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</row>
    <row r="369" spans="1:39">
      <c r="A369" s="11">
        <v>41127</v>
      </c>
      <c r="B369" s="31">
        <v>0</v>
      </c>
      <c r="C369" s="31">
        <v>0</v>
      </c>
      <c r="D369" s="31">
        <v>0</v>
      </c>
      <c r="E369" s="31">
        <v>0</v>
      </c>
      <c r="F369" s="93"/>
      <c r="G369" s="31"/>
      <c r="H369" s="34"/>
      <c r="I369" s="34"/>
      <c r="J369" s="32"/>
      <c r="K369" s="31"/>
      <c r="L369" s="52" t="s">
        <v>156</v>
      </c>
      <c r="M369" s="32"/>
      <c r="N369" s="32"/>
      <c r="O369" s="34"/>
      <c r="P369" s="34"/>
      <c r="Q369" s="34"/>
      <c r="R369" s="34"/>
      <c r="S369" s="34"/>
      <c r="T369" s="34"/>
      <c r="U369" s="34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</row>
    <row r="370" spans="1:39">
      <c r="A370" s="11">
        <v>41129</v>
      </c>
      <c r="B370" s="31">
        <v>0</v>
      </c>
      <c r="C370" s="31">
        <v>0</v>
      </c>
      <c r="D370" s="31">
        <v>0</v>
      </c>
      <c r="E370" s="31">
        <v>0</v>
      </c>
      <c r="F370" s="93"/>
      <c r="G370" s="31"/>
      <c r="H370" s="34"/>
      <c r="I370" s="34"/>
      <c r="J370" s="32"/>
      <c r="K370" s="31"/>
      <c r="L370" s="52" t="s">
        <v>145</v>
      </c>
      <c r="M370" s="32"/>
      <c r="N370" s="32"/>
      <c r="O370" s="34"/>
      <c r="P370" s="34"/>
      <c r="Q370" s="34"/>
      <c r="R370" s="34"/>
      <c r="S370" s="34"/>
      <c r="T370" s="34"/>
      <c r="U370" s="34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</row>
    <row r="371" spans="1:39">
      <c r="A371" s="11">
        <v>41134</v>
      </c>
      <c r="B371" s="31">
        <v>0</v>
      </c>
      <c r="C371" s="31">
        <v>0</v>
      </c>
      <c r="D371" s="31">
        <v>0</v>
      </c>
      <c r="E371" s="31">
        <v>0</v>
      </c>
      <c r="F371" s="127"/>
      <c r="G371" s="31"/>
      <c r="H371" s="34"/>
      <c r="I371" s="34"/>
      <c r="J371" s="32"/>
      <c r="K371" s="31"/>
      <c r="L371" s="60" t="s">
        <v>186</v>
      </c>
      <c r="M371" s="34"/>
      <c r="N371" s="32"/>
      <c r="O371" s="34"/>
      <c r="P371" s="34"/>
      <c r="Q371" s="34"/>
      <c r="R371" s="34"/>
      <c r="S371" s="34"/>
      <c r="T371" s="34"/>
      <c r="U371" s="34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</row>
    <row r="372" spans="1:39">
      <c r="A372" s="11">
        <v>41138</v>
      </c>
      <c r="B372" s="31">
        <v>0</v>
      </c>
      <c r="C372" s="31">
        <v>0</v>
      </c>
      <c r="D372" s="31">
        <v>0</v>
      </c>
      <c r="E372" s="31">
        <v>0</v>
      </c>
      <c r="F372" s="93"/>
      <c r="G372" s="31"/>
      <c r="H372" s="34"/>
      <c r="I372" s="34"/>
      <c r="J372" s="32"/>
      <c r="K372" s="31"/>
      <c r="L372" s="52" t="s">
        <v>183</v>
      </c>
      <c r="M372" s="34"/>
      <c r="N372" s="32"/>
      <c r="O372" s="34"/>
      <c r="P372" s="34"/>
      <c r="Q372" s="34"/>
      <c r="R372" s="34"/>
      <c r="S372" s="34"/>
      <c r="T372" s="34"/>
      <c r="U372" s="34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</row>
    <row r="373" spans="1:39">
      <c r="A373" s="11">
        <v>41141</v>
      </c>
      <c r="B373" s="31">
        <v>0</v>
      </c>
      <c r="C373" s="31">
        <v>0</v>
      </c>
      <c r="D373" s="31">
        <v>0</v>
      </c>
      <c r="E373" s="31">
        <v>0</v>
      </c>
      <c r="F373" s="93"/>
      <c r="G373" s="31"/>
      <c r="H373" s="34"/>
      <c r="I373" s="34"/>
      <c r="J373" s="32"/>
      <c r="K373" s="31"/>
      <c r="L373" s="52" t="s">
        <v>215</v>
      </c>
      <c r="M373" s="34"/>
      <c r="N373" s="32"/>
      <c r="O373" s="34"/>
      <c r="P373" s="34"/>
      <c r="Q373" s="34"/>
      <c r="R373" s="34"/>
      <c r="S373" s="34"/>
      <c r="T373" s="34"/>
      <c r="U373" s="34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</row>
    <row r="374" spans="1:39">
      <c r="A374" s="11">
        <v>41143</v>
      </c>
      <c r="B374" s="31">
        <v>0</v>
      </c>
      <c r="C374" s="31">
        <v>0</v>
      </c>
      <c r="D374" s="31">
        <v>0</v>
      </c>
      <c r="E374" s="31">
        <v>0</v>
      </c>
      <c r="F374" s="93"/>
      <c r="G374" s="31"/>
      <c r="H374" s="34"/>
      <c r="I374" s="34"/>
      <c r="J374" s="32"/>
      <c r="K374" s="31"/>
      <c r="L374" s="52" t="s">
        <v>188</v>
      </c>
      <c r="M374" s="34"/>
      <c r="N374" s="32"/>
      <c r="O374" s="34"/>
      <c r="P374" s="34"/>
      <c r="Q374" s="34"/>
      <c r="R374" s="34"/>
      <c r="S374" s="34"/>
      <c r="T374" s="34"/>
      <c r="U374" s="34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</row>
    <row r="375" spans="1:39">
      <c r="A375" s="11">
        <v>41152</v>
      </c>
      <c r="B375" s="129">
        <v>0</v>
      </c>
      <c r="C375" s="129">
        <v>0</v>
      </c>
      <c r="D375" s="129">
        <v>0</v>
      </c>
      <c r="E375" s="129">
        <v>0</v>
      </c>
      <c r="F375" s="127"/>
      <c r="G375" s="31"/>
      <c r="H375" s="34"/>
      <c r="I375" s="34"/>
      <c r="J375" s="32"/>
      <c r="K375" s="31"/>
      <c r="L375" s="52" t="s">
        <v>225</v>
      </c>
      <c r="M375" s="34"/>
      <c r="N375" s="32"/>
      <c r="O375" s="34"/>
      <c r="P375" s="34"/>
      <c r="Q375" s="34"/>
      <c r="R375" s="34"/>
      <c r="S375" s="34"/>
      <c r="T375" s="34"/>
      <c r="U375" s="34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</row>
    <row r="376" spans="1:39">
      <c r="A376" s="11">
        <v>41156</v>
      </c>
      <c r="B376" s="129">
        <v>0</v>
      </c>
      <c r="C376" s="129">
        <v>0</v>
      </c>
      <c r="D376" s="129">
        <v>0</v>
      </c>
      <c r="E376" s="129">
        <v>0</v>
      </c>
      <c r="F376" s="127"/>
      <c r="G376" s="31"/>
      <c r="H376" s="34"/>
      <c r="I376" s="34"/>
      <c r="J376" s="32"/>
      <c r="K376" s="31"/>
      <c r="L376" s="52" t="s">
        <v>219</v>
      </c>
      <c r="M376" s="34"/>
      <c r="N376" s="32"/>
      <c r="O376" s="34"/>
      <c r="P376" s="34"/>
      <c r="Q376" s="34"/>
      <c r="R376" s="34"/>
      <c r="S376" s="34"/>
      <c r="T376" s="34"/>
      <c r="U376" s="34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</row>
    <row r="377" spans="1:39">
      <c r="A377" s="11">
        <v>41159</v>
      </c>
      <c r="B377" s="129">
        <v>0</v>
      </c>
      <c r="C377" s="129">
        <v>0</v>
      </c>
      <c r="D377" s="129">
        <v>0</v>
      </c>
      <c r="E377" s="129">
        <v>0</v>
      </c>
      <c r="F377" s="127"/>
      <c r="G377" s="31"/>
      <c r="H377" s="34"/>
      <c r="I377" s="34"/>
      <c r="J377" s="32"/>
      <c r="K377" s="31"/>
      <c r="L377" s="54" t="s">
        <v>252</v>
      </c>
      <c r="M377" s="31"/>
      <c r="N377" s="34"/>
      <c r="O377" s="34"/>
      <c r="P377" s="34"/>
      <c r="Q377" s="34"/>
      <c r="R377" s="34"/>
      <c r="S377" s="34"/>
      <c r="T377" s="34"/>
      <c r="U377" s="34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</row>
    <row r="378" spans="1:39">
      <c r="A378" s="11">
        <v>41164</v>
      </c>
      <c r="B378" s="128">
        <v>0</v>
      </c>
      <c r="C378" s="128">
        <v>0</v>
      </c>
      <c r="D378" s="128">
        <v>0</v>
      </c>
      <c r="E378" s="128">
        <v>0</v>
      </c>
      <c r="F378" s="127"/>
      <c r="G378" s="31"/>
      <c r="H378" s="34"/>
      <c r="I378" s="34"/>
      <c r="J378" s="32"/>
      <c r="K378" s="31"/>
      <c r="L378" s="54" t="s">
        <v>257</v>
      </c>
      <c r="M378" s="31"/>
      <c r="N378" s="34"/>
      <c r="O378" s="34"/>
      <c r="P378" s="34"/>
      <c r="Q378" s="34"/>
      <c r="R378" s="34"/>
      <c r="S378" s="34"/>
      <c r="T378" s="34"/>
      <c r="U378" s="34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</row>
    <row r="379" spans="1:39">
      <c r="A379" s="11">
        <v>41166</v>
      </c>
      <c r="B379" s="128">
        <v>0</v>
      </c>
      <c r="C379" s="128">
        <v>0</v>
      </c>
      <c r="D379" s="128">
        <v>0</v>
      </c>
      <c r="E379" s="128">
        <v>0</v>
      </c>
      <c r="F379" s="93"/>
      <c r="G379" s="31"/>
      <c r="H379" s="34"/>
      <c r="I379" s="34"/>
      <c r="J379" s="32"/>
      <c r="K379" s="31"/>
      <c r="L379" s="54" t="s">
        <v>268</v>
      </c>
      <c r="M379" s="34"/>
      <c r="N379" s="34"/>
      <c r="O379" s="34"/>
      <c r="P379" s="34"/>
      <c r="Q379" s="34"/>
      <c r="R379" s="34"/>
      <c r="S379" s="34"/>
      <c r="T379" s="34"/>
      <c r="U379" s="34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</row>
    <row r="380" spans="1:39">
      <c r="A380" s="11">
        <v>41169</v>
      </c>
      <c r="B380" s="128">
        <v>0</v>
      </c>
      <c r="C380" s="128">
        <v>0</v>
      </c>
      <c r="D380" s="128">
        <v>0</v>
      </c>
      <c r="E380" s="128">
        <v>0</v>
      </c>
      <c r="F380" s="93"/>
      <c r="G380" s="31"/>
      <c r="H380" s="34"/>
      <c r="I380" s="34"/>
      <c r="J380" s="32"/>
      <c r="K380" s="31"/>
      <c r="L380" s="54" t="s">
        <v>266</v>
      </c>
      <c r="M380" s="34"/>
      <c r="N380" s="34"/>
      <c r="O380" s="34"/>
      <c r="P380" s="34"/>
      <c r="Q380" s="34"/>
      <c r="R380" s="34"/>
      <c r="S380" s="34"/>
      <c r="T380" s="34"/>
      <c r="U380" s="34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</row>
    <row r="381" spans="1:39">
      <c r="A381" s="11">
        <v>41170</v>
      </c>
      <c r="B381" s="128">
        <v>0</v>
      </c>
      <c r="C381" s="128">
        <v>0</v>
      </c>
      <c r="D381" s="128">
        <v>0</v>
      </c>
      <c r="E381" s="128">
        <v>0</v>
      </c>
      <c r="F381" s="93"/>
      <c r="G381" s="31"/>
      <c r="H381" s="34"/>
      <c r="I381" s="34"/>
      <c r="J381" s="32"/>
      <c r="K381" s="31"/>
      <c r="L381" s="54" t="s">
        <v>301</v>
      </c>
      <c r="M381" s="34"/>
      <c r="N381" s="34"/>
      <c r="O381" s="34"/>
      <c r="P381" s="34"/>
      <c r="Q381" s="34"/>
      <c r="R381" s="34"/>
      <c r="S381" s="34"/>
      <c r="T381" s="34"/>
      <c r="U381" s="34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</row>
    <row r="382" spans="1:39">
      <c r="A382" s="11">
        <v>41176</v>
      </c>
      <c r="B382" s="31">
        <v>0</v>
      </c>
      <c r="C382" s="31">
        <v>0</v>
      </c>
      <c r="D382" s="31">
        <v>0</v>
      </c>
      <c r="E382" s="31">
        <v>0</v>
      </c>
      <c r="F382" s="93"/>
      <c r="G382" s="31"/>
      <c r="H382" s="34"/>
      <c r="I382" s="34"/>
      <c r="J382" s="32"/>
      <c r="K382" s="31"/>
      <c r="L382" s="52" t="s">
        <v>277</v>
      </c>
      <c r="M382" s="34"/>
      <c r="N382" s="32"/>
      <c r="O382" s="34"/>
      <c r="P382" s="32"/>
      <c r="Q382" s="34"/>
      <c r="R382" s="34"/>
      <c r="S382" s="34"/>
      <c r="T382" s="34"/>
      <c r="U382" s="34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</row>
    <row r="383" spans="1:39" ht="13.5" thickBot="1">
      <c r="A383" s="12">
        <v>41177</v>
      </c>
      <c r="B383" s="36">
        <v>0</v>
      </c>
      <c r="C383" s="36">
        <v>0</v>
      </c>
      <c r="D383" s="36">
        <v>0</v>
      </c>
      <c r="E383" s="36">
        <v>0</v>
      </c>
      <c r="F383" s="100"/>
      <c r="G383" s="36"/>
      <c r="H383" s="37"/>
      <c r="I383" s="37"/>
      <c r="J383" s="37"/>
      <c r="K383" s="36"/>
      <c r="L383" s="53" t="s">
        <v>274</v>
      </c>
      <c r="M383" s="37"/>
      <c r="N383" s="32"/>
      <c r="O383" s="34"/>
      <c r="P383" s="32"/>
      <c r="Q383" s="34"/>
      <c r="R383" s="34"/>
      <c r="S383" s="34"/>
      <c r="T383" s="34"/>
      <c r="U383" s="34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</row>
    <row r="384" spans="1:39">
      <c r="A384" s="11"/>
      <c r="B384" s="32">
        <f>COUNT(B305:F356,B357:E383)</f>
        <v>368</v>
      </c>
      <c r="C384" s="32"/>
      <c r="D384" s="32"/>
      <c r="E384" s="32"/>
      <c r="F384" s="32"/>
      <c r="G384" s="32">
        <f>SUM(G305:G383)</f>
        <v>4</v>
      </c>
      <c r="H384" s="32">
        <f t="shared" ref="H384:J384" si="8">SUM(H305:H383)</f>
        <v>4</v>
      </c>
      <c r="I384" s="32">
        <f t="shared" si="8"/>
        <v>0</v>
      </c>
      <c r="J384" s="32">
        <f t="shared" si="8"/>
        <v>0</v>
      </c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</row>
    <row r="385" spans="1:39">
      <c r="A385" s="1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spans="1:39">
      <c r="A386" s="1" t="s">
        <v>81</v>
      </c>
      <c r="B386" s="165" t="s">
        <v>13</v>
      </c>
      <c r="C386" s="164" t="s">
        <v>13</v>
      </c>
      <c r="D386" s="165" t="s">
        <v>13</v>
      </c>
      <c r="E386" s="164" t="s">
        <v>13</v>
      </c>
      <c r="F386" s="164" t="s">
        <v>13</v>
      </c>
      <c r="G386" s="164" t="s">
        <v>16</v>
      </c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1:39">
      <c r="A387" s="164" t="s">
        <v>0</v>
      </c>
      <c r="B387" s="164" t="s">
        <v>18</v>
      </c>
      <c r="C387" s="164" t="s">
        <v>19</v>
      </c>
      <c r="D387" s="165" t="s">
        <v>20</v>
      </c>
      <c r="E387" s="164" t="s">
        <v>21</v>
      </c>
      <c r="F387" s="164" t="s">
        <v>22</v>
      </c>
      <c r="G387" s="161" t="s">
        <v>26</v>
      </c>
      <c r="H387" s="164" t="s">
        <v>27</v>
      </c>
      <c r="I387" s="164" t="s">
        <v>28</v>
      </c>
      <c r="J387" s="164" t="s">
        <v>29</v>
      </c>
      <c r="K387" s="164" t="s">
        <v>6</v>
      </c>
      <c r="L387" s="164" t="s">
        <v>7</v>
      </c>
      <c r="M387" s="164" t="s">
        <v>8</v>
      </c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1:39">
      <c r="A388" s="11">
        <v>41092</v>
      </c>
      <c r="B388" s="21">
        <v>0</v>
      </c>
      <c r="C388" s="21">
        <v>0</v>
      </c>
      <c r="D388" s="21">
        <v>0</v>
      </c>
      <c r="E388" s="21">
        <v>0</v>
      </c>
      <c r="F388" s="21">
        <v>0</v>
      </c>
      <c r="G388" s="16"/>
      <c r="H388" s="22"/>
      <c r="I388" s="22"/>
      <c r="J388" s="16"/>
      <c r="K388" s="21"/>
      <c r="L388" s="115" t="s">
        <v>90</v>
      </c>
      <c r="M388" s="131"/>
      <c r="N388" s="88"/>
      <c r="O388" s="16"/>
      <c r="P388" s="16"/>
      <c r="Q388" s="16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</row>
    <row r="389" spans="1:39">
      <c r="A389" s="11">
        <v>41095</v>
      </c>
      <c r="B389" s="15">
        <v>0</v>
      </c>
      <c r="C389" s="15">
        <v>0</v>
      </c>
      <c r="D389" s="15">
        <v>0</v>
      </c>
      <c r="E389" s="15">
        <v>0</v>
      </c>
      <c r="F389" s="132">
        <v>0</v>
      </c>
      <c r="G389" s="16"/>
      <c r="H389" s="16"/>
      <c r="I389" s="16"/>
      <c r="J389" s="16"/>
      <c r="K389" s="15"/>
      <c r="L389" s="52" t="s">
        <v>86</v>
      </c>
      <c r="M389" s="88"/>
      <c r="O389" s="16"/>
      <c r="P389" s="16"/>
      <c r="Q389" s="16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</row>
    <row r="390" spans="1:39">
      <c r="A390" s="11">
        <v>41099</v>
      </c>
      <c r="B390" s="15">
        <v>0</v>
      </c>
      <c r="C390" s="15">
        <v>0</v>
      </c>
      <c r="D390" s="15">
        <v>0</v>
      </c>
      <c r="E390" s="15">
        <v>0</v>
      </c>
      <c r="F390" s="132">
        <v>0</v>
      </c>
      <c r="G390" s="16"/>
      <c r="H390" s="16"/>
      <c r="I390" s="16"/>
      <c r="J390" s="16"/>
      <c r="K390" s="15"/>
      <c r="L390" s="52" t="s">
        <v>93</v>
      </c>
      <c r="M390" s="8"/>
      <c r="N390" s="88"/>
      <c r="O390" s="16"/>
      <c r="P390" s="16"/>
      <c r="Q390" s="16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</row>
    <row r="391" spans="1:39">
      <c r="A391" s="11">
        <v>41102</v>
      </c>
      <c r="B391" s="15">
        <v>0</v>
      </c>
      <c r="C391" s="15">
        <v>0</v>
      </c>
      <c r="D391" s="15">
        <v>0</v>
      </c>
      <c r="E391" s="15">
        <v>0</v>
      </c>
      <c r="F391" s="132">
        <v>0</v>
      </c>
      <c r="G391" s="16"/>
      <c r="H391" s="16"/>
      <c r="I391" s="16"/>
      <c r="J391" s="16"/>
      <c r="K391" s="15"/>
      <c r="L391" s="52" t="s">
        <v>101</v>
      </c>
      <c r="M391" s="8"/>
      <c r="N391" s="88"/>
      <c r="O391" s="16"/>
      <c r="P391" s="16"/>
      <c r="Q391" s="16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spans="1:39">
      <c r="A392" s="11">
        <v>41108</v>
      </c>
      <c r="B392" s="15">
        <v>0</v>
      </c>
      <c r="C392" s="15">
        <v>0</v>
      </c>
      <c r="D392" s="15">
        <v>0</v>
      </c>
      <c r="E392" s="15">
        <v>0</v>
      </c>
      <c r="F392" s="15">
        <v>0</v>
      </c>
      <c r="G392" s="16"/>
      <c r="H392" s="16"/>
      <c r="I392" s="16"/>
      <c r="J392" s="16"/>
      <c r="K392" s="15"/>
      <c r="L392" s="52" t="s">
        <v>135</v>
      </c>
      <c r="M392" s="8"/>
      <c r="N392" s="88"/>
      <c r="O392" s="16"/>
      <c r="P392" s="16"/>
      <c r="Q392" s="16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</row>
    <row r="393" spans="1:39">
      <c r="A393" s="11">
        <v>41110</v>
      </c>
      <c r="B393" s="15">
        <v>0</v>
      </c>
      <c r="C393" s="15">
        <v>0</v>
      </c>
      <c r="D393" s="15">
        <v>0</v>
      </c>
      <c r="E393" s="15">
        <v>0</v>
      </c>
      <c r="F393" s="132">
        <v>0</v>
      </c>
      <c r="G393" s="16"/>
      <c r="H393" s="16"/>
      <c r="I393" s="16"/>
      <c r="J393" s="16"/>
      <c r="K393" s="15"/>
      <c r="L393" s="52" t="s">
        <v>127</v>
      </c>
      <c r="M393" s="8"/>
      <c r="N393" s="88"/>
      <c r="O393" s="16"/>
      <c r="P393" s="16"/>
      <c r="Q393" s="16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</row>
    <row r="394" spans="1:39">
      <c r="A394" s="11">
        <v>41115</v>
      </c>
      <c r="B394" s="15">
        <v>0</v>
      </c>
      <c r="C394" s="15">
        <v>0</v>
      </c>
      <c r="D394" s="15">
        <v>0</v>
      </c>
      <c r="E394" s="15">
        <v>0</v>
      </c>
      <c r="F394" s="132">
        <v>0</v>
      </c>
      <c r="G394" s="16"/>
      <c r="H394" s="16"/>
      <c r="I394" s="16"/>
      <c r="J394" s="16"/>
      <c r="K394" s="15"/>
      <c r="L394" s="52" t="s">
        <v>131</v>
      </c>
      <c r="M394" s="8"/>
      <c r="N394" s="88"/>
      <c r="O394" s="16"/>
      <c r="P394" s="16"/>
      <c r="Q394" s="16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</row>
    <row r="395" spans="1:39">
      <c r="A395" s="11">
        <v>41116</v>
      </c>
      <c r="B395" s="15">
        <v>0</v>
      </c>
      <c r="C395" s="15">
        <v>0</v>
      </c>
      <c r="D395" s="15">
        <v>0</v>
      </c>
      <c r="E395" s="15">
        <v>0</v>
      </c>
      <c r="F395" s="132">
        <v>0</v>
      </c>
      <c r="G395" s="16"/>
      <c r="H395" s="16"/>
      <c r="I395" s="16"/>
      <c r="J395" s="16"/>
      <c r="K395" s="15"/>
      <c r="L395" s="52" t="s">
        <v>139</v>
      </c>
      <c r="M395" s="8"/>
      <c r="N395" s="88"/>
      <c r="O395" s="16"/>
      <c r="P395" s="16"/>
      <c r="Q395" s="16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</row>
    <row r="396" spans="1:39">
      <c r="A396" s="11">
        <v>41120</v>
      </c>
      <c r="B396" s="15">
        <v>0</v>
      </c>
      <c r="C396" s="15">
        <v>0</v>
      </c>
      <c r="D396" s="15">
        <v>0</v>
      </c>
      <c r="E396" s="15">
        <v>0</v>
      </c>
      <c r="F396" s="15">
        <v>0</v>
      </c>
      <c r="G396" s="16"/>
      <c r="H396" s="16"/>
      <c r="I396" s="16"/>
      <c r="J396" s="16"/>
      <c r="K396" s="15"/>
      <c r="L396" s="54" t="s">
        <v>157</v>
      </c>
      <c r="M396" s="51" t="s">
        <v>144</v>
      </c>
      <c r="N396" s="88"/>
      <c r="O396" s="16"/>
      <c r="P396" s="16"/>
      <c r="Q396" s="16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</row>
    <row r="397" spans="1:39">
      <c r="A397" s="11">
        <v>41121</v>
      </c>
      <c r="B397" s="15">
        <v>0</v>
      </c>
      <c r="C397" s="15">
        <v>0</v>
      </c>
      <c r="D397" s="15">
        <v>0</v>
      </c>
      <c r="E397" s="15">
        <v>0</v>
      </c>
      <c r="F397" s="15">
        <v>0</v>
      </c>
      <c r="G397" s="16"/>
      <c r="H397" s="16"/>
      <c r="I397" s="16"/>
      <c r="J397" s="16"/>
      <c r="K397" s="15"/>
      <c r="L397" s="52" t="s">
        <v>150</v>
      </c>
      <c r="M397" s="8"/>
      <c r="N397" s="88"/>
      <c r="O397" s="16"/>
      <c r="P397" s="16"/>
      <c r="Q397" s="16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</row>
    <row r="398" spans="1:39">
      <c r="A398" s="11">
        <v>41127</v>
      </c>
      <c r="B398" s="15">
        <v>0</v>
      </c>
      <c r="C398" s="15">
        <v>0</v>
      </c>
      <c r="D398" s="15">
        <v>0</v>
      </c>
      <c r="E398" s="15">
        <v>0</v>
      </c>
      <c r="F398" s="15">
        <v>0</v>
      </c>
      <c r="G398" s="16"/>
      <c r="H398" s="16"/>
      <c r="I398" s="16"/>
      <c r="J398" s="16"/>
      <c r="K398" s="15"/>
      <c r="L398" s="52" t="s">
        <v>156</v>
      </c>
      <c r="M398" s="8"/>
      <c r="N398" s="88"/>
      <c r="O398" s="16"/>
      <c r="P398" s="16"/>
      <c r="Q398" s="16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</row>
    <row r="399" spans="1:39">
      <c r="A399" s="11">
        <v>41128</v>
      </c>
      <c r="B399" s="15">
        <v>0</v>
      </c>
      <c r="C399" s="15">
        <v>0</v>
      </c>
      <c r="D399" s="15">
        <v>0</v>
      </c>
      <c r="E399" s="15">
        <v>0</v>
      </c>
      <c r="F399" s="15">
        <v>0</v>
      </c>
      <c r="G399" s="16"/>
      <c r="H399" s="16"/>
      <c r="I399" s="16"/>
      <c r="J399" s="16"/>
      <c r="K399" s="15"/>
      <c r="L399" s="52" t="s">
        <v>148</v>
      </c>
      <c r="M399" s="8"/>
      <c r="N399" s="88"/>
      <c r="O399" s="16"/>
      <c r="P399" s="16"/>
      <c r="Q399" s="16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</row>
    <row r="400" spans="1:39">
      <c r="A400" s="11">
        <v>41134</v>
      </c>
      <c r="B400" s="15">
        <v>0</v>
      </c>
      <c r="C400" s="15">
        <v>0</v>
      </c>
      <c r="D400" s="15">
        <v>0</v>
      </c>
      <c r="E400" s="15">
        <v>0</v>
      </c>
      <c r="F400" s="15">
        <v>0</v>
      </c>
      <c r="G400" s="16"/>
      <c r="H400" s="16"/>
      <c r="I400" s="16"/>
      <c r="J400" s="16"/>
      <c r="K400" s="15"/>
      <c r="L400" s="60" t="s">
        <v>186</v>
      </c>
      <c r="M400" s="8"/>
      <c r="N400" s="88"/>
      <c r="O400" s="16"/>
      <c r="P400" s="16"/>
      <c r="Q400" s="16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</row>
    <row r="401" spans="1:39">
      <c r="A401" s="11">
        <v>41135</v>
      </c>
      <c r="B401" s="15">
        <v>0</v>
      </c>
      <c r="C401" s="15">
        <v>0</v>
      </c>
      <c r="D401" s="15">
        <v>0</v>
      </c>
      <c r="E401" s="15">
        <v>0</v>
      </c>
      <c r="F401" s="15">
        <v>0</v>
      </c>
      <c r="G401" s="16"/>
      <c r="H401" s="16"/>
      <c r="I401" s="16"/>
      <c r="J401" s="16"/>
      <c r="K401" s="15"/>
      <c r="L401" s="52" t="s">
        <v>230</v>
      </c>
      <c r="M401" s="8"/>
      <c r="N401" s="88"/>
      <c r="O401" s="16"/>
      <c r="P401" s="16"/>
      <c r="Q401" s="16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</row>
    <row r="402" spans="1:39">
      <c r="A402" s="11">
        <v>41142</v>
      </c>
      <c r="B402" s="15">
        <v>0</v>
      </c>
      <c r="C402" s="15">
        <v>0</v>
      </c>
      <c r="D402" s="15">
        <v>0</v>
      </c>
      <c r="E402" s="15">
        <v>0</v>
      </c>
      <c r="F402" s="15">
        <v>0</v>
      </c>
      <c r="G402" s="16"/>
      <c r="H402" s="16"/>
      <c r="I402" s="16"/>
      <c r="J402" s="16"/>
      <c r="K402" s="15"/>
      <c r="L402" s="52" t="s">
        <v>193</v>
      </c>
      <c r="M402" s="8"/>
      <c r="N402" s="88"/>
      <c r="O402" s="16"/>
      <c r="P402" s="16"/>
      <c r="Q402" s="16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</row>
    <row r="403" spans="1:39">
      <c r="A403" s="11">
        <v>41143</v>
      </c>
      <c r="B403" s="15">
        <v>0</v>
      </c>
      <c r="C403" s="15">
        <v>0</v>
      </c>
      <c r="D403" s="15">
        <v>0</v>
      </c>
      <c r="E403" s="15">
        <v>0</v>
      </c>
      <c r="F403" s="15">
        <v>0</v>
      </c>
      <c r="G403" s="16"/>
      <c r="H403" s="16"/>
      <c r="I403" s="16"/>
      <c r="J403" s="16"/>
      <c r="K403" s="15"/>
      <c r="L403" s="52" t="s">
        <v>188</v>
      </c>
      <c r="M403" s="78"/>
      <c r="N403" s="88"/>
      <c r="O403" s="16"/>
      <c r="P403" s="16"/>
      <c r="Q403" s="16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</row>
    <row r="404" spans="1:39">
      <c r="A404" s="11">
        <v>41149</v>
      </c>
      <c r="B404" s="15">
        <v>0</v>
      </c>
      <c r="C404" s="15">
        <v>0</v>
      </c>
      <c r="D404" s="15">
        <v>0</v>
      </c>
      <c r="E404" s="15">
        <v>0</v>
      </c>
      <c r="F404" s="15">
        <v>0</v>
      </c>
      <c r="G404" s="16"/>
      <c r="H404" s="16"/>
      <c r="I404" s="16"/>
      <c r="J404" s="16"/>
      <c r="K404" s="16"/>
      <c r="L404" s="52" t="s">
        <v>207</v>
      </c>
      <c r="M404" s="78"/>
      <c r="N404" s="88"/>
      <c r="O404" s="16"/>
      <c r="P404" s="16"/>
      <c r="Q404" s="16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</row>
    <row r="405" spans="1:39">
      <c r="A405" s="11">
        <v>41150</v>
      </c>
      <c r="B405" s="15">
        <v>0</v>
      </c>
      <c r="C405" s="15">
        <v>0</v>
      </c>
      <c r="D405" s="15">
        <v>0</v>
      </c>
      <c r="E405" s="15">
        <v>0</v>
      </c>
      <c r="F405" s="15">
        <v>0</v>
      </c>
      <c r="G405" s="16"/>
      <c r="H405" s="16"/>
      <c r="I405" s="16"/>
      <c r="J405" s="16"/>
      <c r="K405" s="16"/>
      <c r="L405" s="52" t="s">
        <v>245</v>
      </c>
      <c r="M405" s="78"/>
      <c r="N405" s="88"/>
      <c r="O405" s="16"/>
      <c r="P405" s="16"/>
      <c r="Q405" s="16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spans="1:39">
      <c r="A406" s="11">
        <v>41156</v>
      </c>
      <c r="B406" s="31">
        <v>0</v>
      </c>
      <c r="C406" s="31">
        <v>0</v>
      </c>
      <c r="D406" s="31">
        <v>0</v>
      </c>
      <c r="E406" s="31">
        <v>0</v>
      </c>
      <c r="F406" s="31">
        <v>1</v>
      </c>
      <c r="G406" s="34">
        <v>1</v>
      </c>
      <c r="H406" s="34"/>
      <c r="I406" s="34"/>
      <c r="J406" s="34"/>
      <c r="K406" s="34"/>
      <c r="L406" s="52" t="s">
        <v>219</v>
      </c>
      <c r="M406" s="51"/>
      <c r="N406" s="88"/>
      <c r="O406" s="16"/>
      <c r="P406" s="16"/>
      <c r="Q406" s="16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</row>
    <row r="407" spans="1:39">
      <c r="A407" s="11">
        <v>41159</v>
      </c>
      <c r="B407" s="15">
        <v>0</v>
      </c>
      <c r="C407" s="15">
        <v>0</v>
      </c>
      <c r="D407" s="15">
        <v>0</v>
      </c>
      <c r="E407" s="15">
        <v>0</v>
      </c>
      <c r="F407" s="15">
        <v>0</v>
      </c>
      <c r="G407" s="16"/>
      <c r="H407" s="16"/>
      <c r="I407" s="16"/>
      <c r="J407" s="16"/>
      <c r="K407" s="15"/>
      <c r="L407" s="54" t="s">
        <v>252</v>
      </c>
      <c r="M407" s="78"/>
      <c r="N407" s="88"/>
      <c r="O407" s="16"/>
      <c r="P407" s="16"/>
      <c r="Q407" s="16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</row>
    <row r="408" spans="1:39">
      <c r="A408" s="11">
        <v>41163</v>
      </c>
      <c r="B408" s="15">
        <v>0</v>
      </c>
      <c r="C408" s="15">
        <v>0</v>
      </c>
      <c r="D408" s="15">
        <v>0</v>
      </c>
      <c r="E408" s="15">
        <v>0</v>
      </c>
      <c r="F408" s="15">
        <v>0</v>
      </c>
      <c r="G408" s="16"/>
      <c r="H408" s="16"/>
      <c r="I408" s="16"/>
      <c r="J408" s="16"/>
      <c r="K408" s="15"/>
      <c r="L408" s="54" t="s">
        <v>286</v>
      </c>
      <c r="M408" s="78"/>
      <c r="N408" s="88"/>
      <c r="O408" s="16"/>
      <c r="P408" s="16"/>
      <c r="Q408" s="16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</row>
    <row r="409" spans="1:39">
      <c r="A409" s="11">
        <v>41164</v>
      </c>
      <c r="B409" s="15">
        <v>0</v>
      </c>
      <c r="C409" s="15">
        <v>0</v>
      </c>
      <c r="D409" s="15">
        <v>0</v>
      </c>
      <c r="E409" s="15">
        <v>0</v>
      </c>
      <c r="F409" s="15">
        <v>0</v>
      </c>
      <c r="G409" s="16"/>
      <c r="H409" s="16"/>
      <c r="I409" s="16"/>
      <c r="J409" s="16"/>
      <c r="K409" s="15"/>
      <c r="L409" s="54" t="s">
        <v>257</v>
      </c>
      <c r="M409" s="78"/>
      <c r="N409" s="88"/>
      <c r="O409" s="16"/>
      <c r="P409" s="16"/>
      <c r="Q409" s="16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</row>
    <row r="410" spans="1:39">
      <c r="A410" s="11">
        <v>41169</v>
      </c>
      <c r="B410" s="15">
        <v>0</v>
      </c>
      <c r="C410" s="15">
        <v>1</v>
      </c>
      <c r="D410" s="15">
        <v>0</v>
      </c>
      <c r="E410" s="15">
        <v>0</v>
      </c>
      <c r="F410" s="133">
        <v>0</v>
      </c>
      <c r="G410" s="16">
        <v>1</v>
      </c>
      <c r="H410" s="16"/>
      <c r="I410" s="16"/>
      <c r="J410" s="16"/>
      <c r="K410" s="15"/>
      <c r="L410" s="54" t="s">
        <v>266</v>
      </c>
      <c r="M410" s="78"/>
      <c r="N410" s="88"/>
      <c r="O410" s="16"/>
      <c r="P410" s="16"/>
      <c r="Q410" s="16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</row>
    <row r="411" spans="1:39">
      <c r="A411" s="11">
        <v>41171</v>
      </c>
      <c r="B411" s="15">
        <v>0</v>
      </c>
      <c r="C411" s="15">
        <v>0</v>
      </c>
      <c r="D411" s="15">
        <v>0</v>
      </c>
      <c r="E411" s="15">
        <v>0</v>
      </c>
      <c r="F411" s="15">
        <v>0</v>
      </c>
      <c r="G411" s="16"/>
      <c r="H411" s="16"/>
      <c r="I411" s="16"/>
      <c r="J411" s="16"/>
      <c r="K411" s="15"/>
      <c r="L411" s="54" t="s">
        <v>263</v>
      </c>
      <c r="M411" s="78"/>
      <c r="N411" s="88"/>
      <c r="O411" s="16"/>
      <c r="P411" s="16"/>
      <c r="Q411" s="16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</row>
    <row r="412" spans="1:39">
      <c r="A412" s="11">
        <v>41172</v>
      </c>
      <c r="B412" s="15">
        <v>0</v>
      </c>
      <c r="C412" s="15">
        <v>0</v>
      </c>
      <c r="D412" s="15">
        <v>0</v>
      </c>
      <c r="E412" s="15">
        <v>0</v>
      </c>
      <c r="F412" s="15">
        <v>0</v>
      </c>
      <c r="G412" s="16"/>
      <c r="H412" s="16"/>
      <c r="I412" s="16"/>
      <c r="J412" s="16"/>
      <c r="K412" s="15"/>
      <c r="L412" s="54" t="s">
        <v>281</v>
      </c>
      <c r="M412" s="78"/>
      <c r="N412" s="88"/>
      <c r="O412" s="16"/>
      <c r="P412" s="16"/>
      <c r="Q412" s="16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</row>
    <row r="413" spans="1:39">
      <c r="A413" s="11">
        <v>41176</v>
      </c>
      <c r="B413" s="15">
        <v>0</v>
      </c>
      <c r="C413" s="15">
        <v>0</v>
      </c>
      <c r="D413" s="15">
        <v>0</v>
      </c>
      <c r="E413" s="15">
        <v>0</v>
      </c>
      <c r="F413" s="15">
        <v>0</v>
      </c>
      <c r="G413" s="16"/>
      <c r="H413" s="16"/>
      <c r="I413" s="16"/>
      <c r="J413" s="16"/>
      <c r="K413" s="15"/>
      <c r="L413" s="52" t="s">
        <v>277</v>
      </c>
      <c r="M413" s="78"/>
      <c r="N413" s="88"/>
      <c r="O413" s="16"/>
      <c r="P413" s="16"/>
      <c r="Q413" s="16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</row>
    <row r="414" spans="1:39" ht="13.5" thickBot="1">
      <c r="A414" s="12">
        <v>41177</v>
      </c>
      <c r="B414" s="18">
        <v>0</v>
      </c>
      <c r="C414" s="18">
        <v>0</v>
      </c>
      <c r="D414" s="18">
        <v>0</v>
      </c>
      <c r="E414" s="18">
        <v>0</v>
      </c>
      <c r="F414" s="18">
        <v>0</v>
      </c>
      <c r="G414" s="19"/>
      <c r="H414" s="19"/>
      <c r="I414" s="19"/>
      <c r="J414" s="19"/>
      <c r="K414" s="18"/>
      <c r="L414" s="53" t="s">
        <v>274</v>
      </c>
      <c r="M414" s="126"/>
      <c r="N414" s="88"/>
      <c r="O414" s="16"/>
      <c r="P414" s="16"/>
      <c r="Q414" s="16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</row>
    <row r="415" spans="1:39">
      <c r="A415" s="11">
        <v>41092</v>
      </c>
      <c r="B415" s="15">
        <v>0</v>
      </c>
      <c r="C415" s="15">
        <v>0</v>
      </c>
      <c r="D415" s="15">
        <v>0</v>
      </c>
      <c r="E415" s="15">
        <v>0</v>
      </c>
      <c r="F415" s="15">
        <v>0</v>
      </c>
      <c r="G415" s="16"/>
      <c r="H415" s="16"/>
      <c r="I415" s="16"/>
      <c r="J415" s="16"/>
      <c r="K415" s="15"/>
      <c r="L415" s="78" t="s">
        <v>90</v>
      </c>
      <c r="M415" s="87"/>
      <c r="N415" s="88"/>
      <c r="O415" s="16"/>
      <c r="P415" s="16"/>
      <c r="Q415" s="16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</row>
    <row r="416" spans="1:39">
      <c r="A416" s="11">
        <v>41095</v>
      </c>
      <c r="B416" s="15">
        <v>0</v>
      </c>
      <c r="C416" s="15">
        <v>0</v>
      </c>
      <c r="D416" s="15">
        <v>0</v>
      </c>
      <c r="E416" s="15">
        <v>0</v>
      </c>
      <c r="F416" s="90">
        <v>0</v>
      </c>
      <c r="G416" s="16"/>
      <c r="H416" s="16"/>
      <c r="I416" s="16"/>
      <c r="J416" s="16"/>
      <c r="K416" s="15"/>
      <c r="L416" s="52" t="s">
        <v>86</v>
      </c>
      <c r="M416" s="87"/>
      <c r="N416" s="88"/>
      <c r="O416" s="16"/>
      <c r="P416" s="16"/>
      <c r="Q416" s="16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</row>
    <row r="417" spans="1:39">
      <c r="A417" s="11">
        <v>41099</v>
      </c>
      <c r="B417" s="15">
        <v>0</v>
      </c>
      <c r="C417" s="15">
        <v>0</v>
      </c>
      <c r="D417" s="15">
        <v>0</v>
      </c>
      <c r="E417" s="15">
        <v>0</v>
      </c>
      <c r="F417" s="90">
        <v>0</v>
      </c>
      <c r="G417" s="16"/>
      <c r="H417" s="16"/>
      <c r="I417" s="16"/>
      <c r="J417" s="16"/>
      <c r="K417" s="15"/>
      <c r="L417" s="52" t="s">
        <v>93</v>
      </c>
      <c r="M417" s="87"/>
      <c r="N417" s="88"/>
      <c r="O417" s="16"/>
      <c r="P417" s="16"/>
      <c r="Q417" s="16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</row>
    <row r="418" spans="1:39">
      <c r="A418" s="11">
        <v>41102</v>
      </c>
      <c r="B418" s="15">
        <v>0</v>
      </c>
      <c r="C418" s="15">
        <v>0</v>
      </c>
      <c r="D418" s="15">
        <v>0</v>
      </c>
      <c r="E418" s="15">
        <v>0</v>
      </c>
      <c r="F418" s="90">
        <v>0</v>
      </c>
      <c r="G418" s="16"/>
      <c r="H418" s="16"/>
      <c r="I418" s="16"/>
      <c r="J418" s="16"/>
      <c r="K418" s="15"/>
      <c r="L418" s="52" t="s">
        <v>101</v>
      </c>
      <c r="M418" s="57"/>
      <c r="N418" s="88"/>
      <c r="O418" s="16"/>
      <c r="P418" s="16"/>
      <c r="Q418" s="16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</row>
    <row r="419" spans="1:39">
      <c r="A419" s="11">
        <v>41108</v>
      </c>
      <c r="B419" s="15">
        <v>0</v>
      </c>
      <c r="C419" s="15">
        <v>0</v>
      </c>
      <c r="D419" s="15">
        <v>0</v>
      </c>
      <c r="E419" s="15">
        <v>0</v>
      </c>
      <c r="F419" s="15">
        <v>0</v>
      </c>
      <c r="G419" s="16"/>
      <c r="H419" s="16"/>
      <c r="I419" s="16"/>
      <c r="J419" s="16"/>
      <c r="K419" s="15"/>
      <c r="L419" s="52" t="s">
        <v>135</v>
      </c>
      <c r="M419" s="87"/>
      <c r="N419" s="88"/>
      <c r="O419" s="16"/>
      <c r="P419" s="16"/>
      <c r="Q419" s="16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</row>
    <row r="420" spans="1:39">
      <c r="A420" s="11">
        <v>41110</v>
      </c>
      <c r="B420" s="15">
        <v>0</v>
      </c>
      <c r="C420" s="15">
        <v>0</v>
      </c>
      <c r="D420" s="15">
        <v>0</v>
      </c>
      <c r="E420" s="15">
        <v>0</v>
      </c>
      <c r="F420" s="132">
        <v>0</v>
      </c>
      <c r="G420" s="16"/>
      <c r="H420" s="16"/>
      <c r="I420" s="16"/>
      <c r="J420" s="16"/>
      <c r="K420" s="15"/>
      <c r="L420" s="52" t="s">
        <v>127</v>
      </c>
      <c r="M420" s="87"/>
      <c r="N420" s="88"/>
      <c r="O420" s="16"/>
      <c r="P420" s="16"/>
      <c r="Q420" s="16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</row>
    <row r="421" spans="1:39">
      <c r="A421" s="11">
        <v>41115</v>
      </c>
      <c r="B421" s="15">
        <v>0</v>
      </c>
      <c r="C421" s="15">
        <v>0</v>
      </c>
      <c r="D421" s="15">
        <v>1</v>
      </c>
      <c r="E421" s="15">
        <v>0</v>
      </c>
      <c r="F421" s="15">
        <v>0</v>
      </c>
      <c r="G421" s="16"/>
      <c r="H421" s="16"/>
      <c r="I421" s="16"/>
      <c r="J421" s="16">
        <v>1</v>
      </c>
      <c r="K421" s="15"/>
      <c r="L421" s="52" t="s">
        <v>131</v>
      </c>
      <c r="M421" s="57" t="s">
        <v>133</v>
      </c>
      <c r="N421" s="88"/>
      <c r="O421" s="16"/>
      <c r="P421" s="16"/>
      <c r="Q421" s="16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</row>
    <row r="422" spans="1:39">
      <c r="A422" s="11">
        <v>41116</v>
      </c>
      <c r="B422" s="15">
        <v>0</v>
      </c>
      <c r="C422" s="15">
        <v>0</v>
      </c>
      <c r="D422" s="15">
        <v>0</v>
      </c>
      <c r="E422" s="15">
        <v>0</v>
      </c>
      <c r="F422" s="15">
        <v>0</v>
      </c>
      <c r="G422" s="16"/>
      <c r="H422" s="16"/>
      <c r="I422" s="16"/>
      <c r="J422" s="16"/>
      <c r="K422" s="15"/>
      <c r="L422" s="52" t="s">
        <v>139</v>
      </c>
      <c r="M422" s="57"/>
      <c r="N422" s="88"/>
      <c r="O422" s="16"/>
      <c r="P422" s="16"/>
      <c r="Q422" s="16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</row>
    <row r="423" spans="1:39">
      <c r="A423" s="11">
        <v>41120</v>
      </c>
      <c r="B423" s="15">
        <v>0</v>
      </c>
      <c r="C423" s="15">
        <v>0</v>
      </c>
      <c r="D423" s="15">
        <v>0</v>
      </c>
      <c r="E423" s="15">
        <v>0</v>
      </c>
      <c r="F423" s="15">
        <v>0</v>
      </c>
      <c r="G423" s="16"/>
      <c r="H423" s="16"/>
      <c r="I423" s="16"/>
      <c r="J423" s="16"/>
      <c r="K423" s="15"/>
      <c r="L423" s="54" t="s">
        <v>157</v>
      </c>
      <c r="M423" s="51" t="s">
        <v>144</v>
      </c>
      <c r="N423" s="88"/>
      <c r="O423" s="16"/>
      <c r="P423" s="16"/>
      <c r="Q423" s="16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</row>
    <row r="424" spans="1:39">
      <c r="A424" s="11">
        <v>41121</v>
      </c>
      <c r="B424" s="15">
        <v>3</v>
      </c>
      <c r="C424" s="15">
        <v>13</v>
      </c>
      <c r="D424" s="15">
        <v>0</v>
      </c>
      <c r="E424" s="15">
        <v>1</v>
      </c>
      <c r="F424" s="90">
        <v>2</v>
      </c>
      <c r="G424" s="16"/>
      <c r="H424" s="16"/>
      <c r="I424" s="16"/>
      <c r="J424" s="16">
        <v>19</v>
      </c>
      <c r="K424" s="15" t="s">
        <v>153</v>
      </c>
      <c r="L424" s="52" t="s">
        <v>150</v>
      </c>
      <c r="M424" s="87" t="s">
        <v>154</v>
      </c>
      <c r="N424" s="88"/>
      <c r="O424" s="16"/>
      <c r="P424" s="16"/>
      <c r="Q424" s="16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</row>
    <row r="425" spans="1:39">
      <c r="A425" s="11">
        <v>41127</v>
      </c>
      <c r="B425" s="15">
        <v>0</v>
      </c>
      <c r="C425" s="15">
        <v>0</v>
      </c>
      <c r="D425" s="15">
        <v>0</v>
      </c>
      <c r="E425" s="15">
        <v>0</v>
      </c>
      <c r="F425" s="15">
        <v>0</v>
      </c>
      <c r="G425" s="16"/>
      <c r="H425" s="16"/>
      <c r="I425" s="16"/>
      <c r="J425" s="16"/>
      <c r="K425" s="15"/>
      <c r="L425" s="52" t="s">
        <v>156</v>
      </c>
      <c r="M425" s="87"/>
      <c r="N425" s="88"/>
      <c r="O425" s="16"/>
      <c r="P425" s="16"/>
      <c r="Q425" s="16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</row>
    <row r="426" spans="1:39">
      <c r="A426" s="11">
        <v>41128</v>
      </c>
      <c r="B426" s="15">
        <v>0</v>
      </c>
      <c r="C426" s="15">
        <v>0</v>
      </c>
      <c r="D426" s="15">
        <v>0</v>
      </c>
      <c r="E426" s="15">
        <v>0</v>
      </c>
      <c r="F426" s="15">
        <v>0</v>
      </c>
      <c r="G426" s="16"/>
      <c r="H426" s="16"/>
      <c r="I426" s="16"/>
      <c r="J426" s="16"/>
      <c r="K426" s="15"/>
      <c r="L426" s="52" t="s">
        <v>148</v>
      </c>
      <c r="M426" s="87"/>
      <c r="N426" s="88"/>
      <c r="O426" s="16"/>
      <c r="P426" s="16"/>
      <c r="Q426" s="16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</row>
    <row r="427" spans="1:39">
      <c r="A427" s="11">
        <v>41134</v>
      </c>
      <c r="B427" s="15">
        <v>0</v>
      </c>
      <c r="C427" s="15">
        <v>0</v>
      </c>
      <c r="D427" s="15">
        <v>0</v>
      </c>
      <c r="E427" s="15">
        <v>0</v>
      </c>
      <c r="F427" s="15">
        <v>0</v>
      </c>
      <c r="G427" s="16"/>
      <c r="H427" s="16"/>
      <c r="I427" s="16"/>
      <c r="J427" s="16"/>
      <c r="K427" s="15"/>
      <c r="L427" s="60" t="s">
        <v>186</v>
      </c>
      <c r="M427" s="87"/>
      <c r="N427" s="88"/>
      <c r="O427" s="16"/>
      <c r="P427" s="16"/>
      <c r="Q427" s="16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</row>
    <row r="428" spans="1:39">
      <c r="A428" s="11">
        <v>41135</v>
      </c>
      <c r="B428" s="15">
        <v>0</v>
      </c>
      <c r="C428" s="15">
        <v>0</v>
      </c>
      <c r="D428" s="15">
        <v>0</v>
      </c>
      <c r="E428" s="15">
        <v>0</v>
      </c>
      <c r="F428" s="15">
        <v>0</v>
      </c>
      <c r="G428" s="16"/>
      <c r="H428" s="16"/>
      <c r="I428" s="16"/>
      <c r="J428" s="16"/>
      <c r="K428" s="15"/>
      <c r="L428" s="52" t="s">
        <v>230</v>
      </c>
      <c r="M428" s="87"/>
      <c r="N428" s="88"/>
      <c r="O428" s="16"/>
      <c r="P428" s="16"/>
      <c r="Q428" s="16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</row>
    <row r="429" spans="1:39">
      <c r="A429" s="11">
        <v>41142</v>
      </c>
      <c r="B429" s="15">
        <v>0</v>
      </c>
      <c r="C429" s="15">
        <v>0</v>
      </c>
      <c r="D429" s="15">
        <v>0</v>
      </c>
      <c r="E429" s="15">
        <v>0</v>
      </c>
      <c r="F429" s="15">
        <v>0</v>
      </c>
      <c r="G429" s="16"/>
      <c r="H429" s="16"/>
      <c r="I429" s="16"/>
      <c r="J429" s="16"/>
      <c r="K429" s="15"/>
      <c r="L429" s="52" t="s">
        <v>193</v>
      </c>
      <c r="M429" s="87"/>
      <c r="N429" s="88"/>
      <c r="O429" s="16"/>
      <c r="P429" s="16"/>
      <c r="Q429" s="16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</row>
    <row r="430" spans="1:39">
      <c r="A430" s="11">
        <v>41143</v>
      </c>
      <c r="B430" s="15">
        <v>0</v>
      </c>
      <c r="C430" s="15">
        <v>0</v>
      </c>
      <c r="D430" s="15">
        <v>0</v>
      </c>
      <c r="E430" s="15">
        <v>0</v>
      </c>
      <c r="F430" s="15">
        <v>0</v>
      </c>
      <c r="G430" s="16"/>
      <c r="H430" s="16"/>
      <c r="I430" s="16"/>
      <c r="J430" s="16"/>
      <c r="K430" s="15"/>
      <c r="L430" s="52" t="s">
        <v>188</v>
      </c>
      <c r="M430" s="87"/>
      <c r="N430" s="88"/>
      <c r="O430" s="16"/>
      <c r="P430" s="16"/>
      <c r="Q430" s="16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</row>
    <row r="431" spans="1:39">
      <c r="A431" s="11">
        <v>41149</v>
      </c>
      <c r="B431" s="15">
        <v>0</v>
      </c>
      <c r="C431" s="15">
        <v>0</v>
      </c>
      <c r="D431" s="15">
        <v>0</v>
      </c>
      <c r="E431" s="15">
        <v>0</v>
      </c>
      <c r="F431" s="15">
        <v>0</v>
      </c>
      <c r="G431" s="16"/>
      <c r="H431" s="16"/>
      <c r="I431" s="16"/>
      <c r="J431" s="16"/>
      <c r="K431" s="16"/>
      <c r="L431" s="52" t="s">
        <v>207</v>
      </c>
      <c r="M431" s="87"/>
      <c r="N431" s="88"/>
      <c r="O431" s="16"/>
      <c r="P431" s="16"/>
      <c r="Q431" s="16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</row>
    <row r="432" spans="1:39">
      <c r="A432" s="11">
        <v>41150</v>
      </c>
      <c r="B432" s="15">
        <v>0</v>
      </c>
      <c r="C432" s="15">
        <v>0</v>
      </c>
      <c r="D432" s="15">
        <v>0</v>
      </c>
      <c r="E432" s="15">
        <v>0</v>
      </c>
      <c r="F432" s="15">
        <v>0</v>
      </c>
      <c r="G432" s="16"/>
      <c r="H432" s="16"/>
      <c r="I432" s="16"/>
      <c r="J432" s="16"/>
      <c r="K432" s="16"/>
      <c r="L432" s="52" t="s">
        <v>245</v>
      </c>
      <c r="M432" s="87"/>
      <c r="N432" s="88"/>
      <c r="O432" s="16"/>
      <c r="P432" s="16"/>
      <c r="Q432" s="16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</row>
    <row r="433" spans="1:39">
      <c r="A433" s="11">
        <v>41156</v>
      </c>
      <c r="B433" s="31">
        <v>0</v>
      </c>
      <c r="C433" s="31">
        <v>1</v>
      </c>
      <c r="D433" s="31">
        <v>0</v>
      </c>
      <c r="E433" s="31">
        <v>0</v>
      </c>
      <c r="F433" s="31">
        <v>0</v>
      </c>
      <c r="G433" s="34">
        <v>1</v>
      </c>
      <c r="H433" s="34"/>
      <c r="I433" s="34"/>
      <c r="J433" s="34"/>
      <c r="K433" s="34"/>
      <c r="L433" s="52" t="s">
        <v>219</v>
      </c>
      <c r="M433" s="51"/>
      <c r="N433" s="88"/>
      <c r="O433" s="16"/>
      <c r="P433" s="16"/>
      <c r="Q433" s="16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</row>
    <row r="434" spans="1:39">
      <c r="A434" s="11">
        <v>41159</v>
      </c>
      <c r="B434" s="15">
        <v>0</v>
      </c>
      <c r="C434" s="15">
        <v>0</v>
      </c>
      <c r="D434" s="15">
        <v>0</v>
      </c>
      <c r="E434" s="15">
        <v>0</v>
      </c>
      <c r="F434" s="15">
        <v>0</v>
      </c>
      <c r="G434" s="16"/>
      <c r="H434" s="16"/>
      <c r="I434" s="16"/>
      <c r="J434" s="16"/>
      <c r="K434" s="15"/>
      <c r="L434" s="54" t="s">
        <v>252</v>
      </c>
      <c r="M434" s="87"/>
      <c r="N434" s="88"/>
      <c r="O434" s="16"/>
      <c r="P434" s="16"/>
      <c r="Q434" s="16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</row>
    <row r="435" spans="1:39">
      <c r="A435" s="11">
        <v>41163</v>
      </c>
      <c r="B435" s="15">
        <v>0</v>
      </c>
      <c r="C435" s="15">
        <v>0</v>
      </c>
      <c r="D435" s="15">
        <v>0</v>
      </c>
      <c r="E435" s="15">
        <v>0</v>
      </c>
      <c r="F435" s="15">
        <v>0</v>
      </c>
      <c r="G435" s="16"/>
      <c r="H435" s="16"/>
      <c r="I435" s="16"/>
      <c r="J435" s="16"/>
      <c r="K435" s="15"/>
      <c r="L435" s="54" t="s">
        <v>286</v>
      </c>
      <c r="M435" s="87"/>
      <c r="N435" s="88"/>
      <c r="O435" s="16"/>
      <c r="P435" s="16"/>
      <c r="Q435" s="16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</row>
    <row r="436" spans="1:39">
      <c r="A436" s="11">
        <v>41164</v>
      </c>
      <c r="B436" s="15">
        <v>0</v>
      </c>
      <c r="C436" s="15">
        <v>0</v>
      </c>
      <c r="D436" s="15">
        <v>0</v>
      </c>
      <c r="E436" s="15">
        <v>0</v>
      </c>
      <c r="F436" s="15">
        <v>0</v>
      </c>
      <c r="G436" s="16"/>
      <c r="H436" s="16"/>
      <c r="I436" s="16"/>
      <c r="J436" s="16"/>
      <c r="K436" s="15"/>
      <c r="L436" s="54" t="s">
        <v>257</v>
      </c>
      <c r="M436" s="87"/>
      <c r="N436" s="88"/>
      <c r="O436" s="16"/>
      <c r="P436" s="16"/>
      <c r="Q436" s="16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</row>
    <row r="437" spans="1:39">
      <c r="A437" s="11">
        <v>41169</v>
      </c>
      <c r="B437" s="15">
        <v>0</v>
      </c>
      <c r="C437" s="15">
        <v>0</v>
      </c>
      <c r="D437" s="15">
        <v>0</v>
      </c>
      <c r="E437" s="15">
        <v>0</v>
      </c>
      <c r="F437" s="15">
        <v>0</v>
      </c>
      <c r="G437" s="16"/>
      <c r="H437" s="16"/>
      <c r="I437" s="16"/>
      <c r="J437" s="16"/>
      <c r="K437" s="15"/>
      <c r="L437" s="54" t="s">
        <v>266</v>
      </c>
      <c r="M437" s="87"/>
      <c r="N437" s="88"/>
      <c r="O437" s="16"/>
      <c r="P437" s="16"/>
      <c r="Q437" s="16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</row>
    <row r="438" spans="1:39">
      <c r="A438" s="11">
        <v>41171</v>
      </c>
      <c r="B438" s="15">
        <v>0</v>
      </c>
      <c r="C438" s="15">
        <v>0</v>
      </c>
      <c r="D438" s="15">
        <v>0</v>
      </c>
      <c r="E438" s="15">
        <v>0</v>
      </c>
      <c r="F438" s="15">
        <v>0</v>
      </c>
      <c r="G438" s="16"/>
      <c r="H438" s="16"/>
      <c r="I438" s="16"/>
      <c r="J438" s="16"/>
      <c r="K438" s="15"/>
      <c r="L438" s="54" t="s">
        <v>263</v>
      </c>
      <c r="M438" s="87"/>
      <c r="N438" s="88"/>
      <c r="O438" s="16"/>
      <c r="P438" s="16"/>
      <c r="Q438" s="16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</row>
    <row r="439" spans="1:39">
      <c r="A439" s="11">
        <v>41172</v>
      </c>
      <c r="B439" s="15">
        <v>0</v>
      </c>
      <c r="C439" s="15">
        <v>0</v>
      </c>
      <c r="D439" s="15">
        <v>0</v>
      </c>
      <c r="E439" s="15">
        <v>0</v>
      </c>
      <c r="F439" s="15">
        <v>0</v>
      </c>
      <c r="G439" s="16"/>
      <c r="H439" s="16"/>
      <c r="I439" s="16"/>
      <c r="J439" s="16"/>
      <c r="K439" s="15"/>
      <c r="L439" s="54" t="s">
        <v>281</v>
      </c>
      <c r="M439" s="87"/>
      <c r="N439" s="88"/>
      <c r="O439" s="16"/>
      <c r="P439" s="16"/>
      <c r="Q439" s="16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</row>
    <row r="440" spans="1:39">
      <c r="A440" s="11">
        <v>41176</v>
      </c>
      <c r="B440" s="15">
        <v>0</v>
      </c>
      <c r="C440" s="15">
        <v>0</v>
      </c>
      <c r="D440" s="15">
        <v>0</v>
      </c>
      <c r="E440" s="15">
        <v>0</v>
      </c>
      <c r="F440" s="15">
        <v>0</v>
      </c>
      <c r="G440" s="16"/>
      <c r="H440" s="16"/>
      <c r="I440" s="16"/>
      <c r="J440" s="16"/>
      <c r="K440" s="15"/>
      <c r="L440" s="52" t="s">
        <v>277</v>
      </c>
      <c r="M440" s="87"/>
      <c r="N440" s="88"/>
      <c r="O440" s="16"/>
      <c r="P440" s="16"/>
      <c r="Q440" s="16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</row>
    <row r="441" spans="1:39" ht="13.5" thickBot="1">
      <c r="A441" s="12">
        <v>41177</v>
      </c>
      <c r="B441" s="18">
        <v>0</v>
      </c>
      <c r="C441" s="18">
        <v>0</v>
      </c>
      <c r="D441" s="18">
        <v>0</v>
      </c>
      <c r="E441" s="18">
        <v>0</v>
      </c>
      <c r="F441" s="18">
        <v>0</v>
      </c>
      <c r="G441" s="19"/>
      <c r="H441" s="19"/>
      <c r="I441" s="19"/>
      <c r="J441" s="19"/>
      <c r="K441" s="18"/>
      <c r="L441" s="53" t="s">
        <v>274</v>
      </c>
      <c r="M441" s="185"/>
      <c r="N441" s="88"/>
      <c r="O441" s="16"/>
      <c r="P441" s="16"/>
      <c r="Q441" s="16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</row>
    <row r="442" spans="1:39">
      <c r="A442" s="11">
        <v>41092</v>
      </c>
      <c r="B442" s="15">
        <v>0</v>
      </c>
      <c r="C442" s="15">
        <v>0</v>
      </c>
      <c r="D442" s="15">
        <v>0</v>
      </c>
      <c r="E442" s="25"/>
      <c r="F442" s="117"/>
      <c r="G442" s="34"/>
      <c r="H442" s="34"/>
      <c r="I442" s="34"/>
      <c r="J442" s="8"/>
      <c r="K442" s="31"/>
      <c r="L442" s="52" t="s">
        <v>90</v>
      </c>
      <c r="M442" s="8"/>
      <c r="N442" s="61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</row>
    <row r="443" spans="1:39">
      <c r="A443" s="11">
        <v>41095</v>
      </c>
      <c r="B443" s="15">
        <v>0</v>
      </c>
      <c r="C443" s="15">
        <v>0</v>
      </c>
      <c r="D443" s="15">
        <v>0</v>
      </c>
      <c r="E443" s="25"/>
      <c r="F443" s="117"/>
      <c r="G443" s="34"/>
      <c r="H443" s="34"/>
      <c r="I443" s="34"/>
      <c r="J443" s="8"/>
      <c r="K443" s="31"/>
      <c r="L443" s="52" t="s">
        <v>86</v>
      </c>
      <c r="M443" s="88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</row>
    <row r="444" spans="1:39">
      <c r="A444" s="11">
        <v>41099</v>
      </c>
      <c r="B444" s="15">
        <v>0</v>
      </c>
      <c r="C444" s="15">
        <v>0</v>
      </c>
      <c r="D444" s="15">
        <v>0</v>
      </c>
      <c r="E444" s="25"/>
      <c r="F444" s="117"/>
      <c r="G444" s="34"/>
      <c r="H444" s="34"/>
      <c r="I444" s="34"/>
      <c r="J444" s="8"/>
      <c r="K444" s="31"/>
      <c r="L444" s="52" t="s">
        <v>93</v>
      </c>
      <c r="M444" s="8"/>
      <c r="N444" s="61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</row>
    <row r="445" spans="1:39">
      <c r="A445" s="11">
        <v>41102</v>
      </c>
      <c r="B445" s="15">
        <v>0</v>
      </c>
      <c r="C445" s="15">
        <v>0</v>
      </c>
      <c r="D445" s="15">
        <v>0</v>
      </c>
      <c r="E445" s="25"/>
      <c r="F445" s="117"/>
      <c r="G445" s="34"/>
      <c r="H445" s="34"/>
      <c r="I445" s="34"/>
      <c r="J445" s="8"/>
      <c r="K445" s="31"/>
      <c r="L445" s="52" t="s">
        <v>101</v>
      </c>
      <c r="M445" s="8"/>
      <c r="N445" s="61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</row>
    <row r="446" spans="1:39">
      <c r="A446" s="11">
        <v>41108</v>
      </c>
      <c r="B446" s="15">
        <v>0</v>
      </c>
      <c r="C446" s="15">
        <v>0</v>
      </c>
      <c r="D446" s="15">
        <v>0</v>
      </c>
      <c r="E446" s="25"/>
      <c r="F446" s="117"/>
      <c r="G446" s="34"/>
      <c r="H446" s="34"/>
      <c r="I446" s="34"/>
      <c r="J446" s="8"/>
      <c r="K446" s="31"/>
      <c r="L446" s="52" t="s">
        <v>135</v>
      </c>
      <c r="M446" s="8"/>
      <c r="N446" s="61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</row>
    <row r="447" spans="1:39">
      <c r="A447" s="11">
        <v>41110</v>
      </c>
      <c r="B447" s="15">
        <v>0</v>
      </c>
      <c r="C447" s="15">
        <v>0</v>
      </c>
      <c r="D447" s="15">
        <v>0</v>
      </c>
      <c r="E447" s="25"/>
      <c r="F447" s="117"/>
      <c r="G447" s="34"/>
      <c r="H447" s="34"/>
      <c r="I447" s="34"/>
      <c r="J447" s="8"/>
      <c r="K447" s="31"/>
      <c r="L447" s="52" t="s">
        <v>127</v>
      </c>
      <c r="M447" s="8"/>
      <c r="N447" s="61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</row>
    <row r="448" spans="1:39">
      <c r="A448" s="11">
        <v>41115</v>
      </c>
      <c r="B448" s="15">
        <v>0</v>
      </c>
      <c r="C448" s="15">
        <v>0</v>
      </c>
      <c r="D448" s="15">
        <v>0</v>
      </c>
      <c r="E448" s="25"/>
      <c r="F448" s="117"/>
      <c r="G448" s="34"/>
      <c r="H448" s="34"/>
      <c r="I448" s="34"/>
      <c r="J448" s="8"/>
      <c r="K448" s="31"/>
      <c r="L448" s="52" t="s">
        <v>131</v>
      </c>
      <c r="M448" s="8"/>
      <c r="N448" s="61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 spans="1:37">
      <c r="A449" s="11">
        <v>41116</v>
      </c>
      <c r="B449" s="15">
        <v>0</v>
      </c>
      <c r="C449" s="15">
        <v>0</v>
      </c>
      <c r="D449" s="15">
        <v>0</v>
      </c>
      <c r="E449" s="25"/>
      <c r="F449" s="117"/>
      <c r="G449" s="34"/>
      <c r="H449" s="34"/>
      <c r="I449" s="34"/>
      <c r="J449" s="8"/>
      <c r="K449" s="31"/>
      <c r="L449" s="52" t="s">
        <v>139</v>
      </c>
      <c r="M449" s="8"/>
      <c r="N449" s="61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</row>
    <row r="450" spans="1:37">
      <c r="A450" s="11">
        <v>41120</v>
      </c>
      <c r="B450" s="15">
        <v>0</v>
      </c>
      <c r="C450" s="15">
        <v>0</v>
      </c>
      <c r="D450" s="15">
        <v>0</v>
      </c>
      <c r="E450" s="25"/>
      <c r="F450" s="117"/>
      <c r="G450" s="34"/>
      <c r="H450" s="34"/>
      <c r="I450" s="34"/>
      <c r="J450" s="8"/>
      <c r="K450" s="31"/>
      <c r="L450" s="54" t="s">
        <v>157</v>
      </c>
      <c r="M450" s="51" t="s">
        <v>144</v>
      </c>
      <c r="N450" s="61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</row>
    <row r="451" spans="1:37">
      <c r="A451" s="11">
        <v>41121</v>
      </c>
      <c r="B451" s="15">
        <v>0</v>
      </c>
      <c r="C451" s="15">
        <v>0</v>
      </c>
      <c r="D451" s="15">
        <v>0</v>
      </c>
      <c r="E451" s="25"/>
      <c r="F451" s="117"/>
      <c r="G451" s="34"/>
      <c r="H451" s="34"/>
      <c r="I451" s="34"/>
      <c r="J451" s="8"/>
      <c r="K451" s="31"/>
      <c r="L451" s="52" t="s">
        <v>150</v>
      </c>
      <c r="M451" s="8"/>
      <c r="N451" s="61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</row>
    <row r="452" spans="1:37">
      <c r="A452" s="11">
        <v>41127</v>
      </c>
      <c r="B452" s="31">
        <v>0</v>
      </c>
      <c r="C452" s="31">
        <v>0</v>
      </c>
      <c r="D452" s="31">
        <v>0</v>
      </c>
      <c r="E452" s="25"/>
      <c r="F452" s="117"/>
      <c r="G452" s="34"/>
      <c r="H452" s="34"/>
      <c r="I452" s="34"/>
      <c r="J452" s="8"/>
      <c r="K452" s="31"/>
      <c r="L452" s="52" t="s">
        <v>156</v>
      </c>
      <c r="M452" s="8"/>
      <c r="N452" s="61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</row>
    <row r="453" spans="1:37">
      <c r="A453" s="11">
        <v>41128</v>
      </c>
      <c r="B453" s="31">
        <v>0</v>
      </c>
      <c r="C453" s="31">
        <v>0</v>
      </c>
      <c r="D453" s="31">
        <v>0</v>
      </c>
      <c r="E453" s="25"/>
      <c r="F453" s="117"/>
      <c r="G453" s="34"/>
      <c r="H453" s="34"/>
      <c r="I453" s="34"/>
      <c r="J453" s="8"/>
      <c r="K453" s="31"/>
      <c r="L453" s="52" t="s">
        <v>148</v>
      </c>
      <c r="M453" s="8"/>
      <c r="N453" s="61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</row>
    <row r="454" spans="1:37">
      <c r="A454" s="11">
        <v>41134</v>
      </c>
      <c r="B454" s="15">
        <v>0</v>
      </c>
      <c r="C454" s="15">
        <v>0</v>
      </c>
      <c r="D454" s="15">
        <v>0</v>
      </c>
      <c r="E454" s="25"/>
      <c r="F454" s="117"/>
      <c r="G454" s="34"/>
      <c r="H454" s="34"/>
      <c r="I454" s="34"/>
      <c r="J454" s="8"/>
      <c r="K454" s="31"/>
      <c r="L454" s="60" t="s">
        <v>186</v>
      </c>
      <c r="M454" s="8"/>
      <c r="N454" s="61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</row>
    <row r="455" spans="1:37">
      <c r="A455" s="11">
        <v>41135</v>
      </c>
      <c r="B455" s="15">
        <v>0</v>
      </c>
      <c r="C455" s="15">
        <v>0</v>
      </c>
      <c r="D455" s="15">
        <v>0</v>
      </c>
      <c r="E455" s="25"/>
      <c r="F455" s="117"/>
      <c r="G455" s="34"/>
      <c r="H455" s="34"/>
      <c r="I455" s="34"/>
      <c r="J455" s="8"/>
      <c r="K455" s="31"/>
      <c r="L455" s="52" t="s">
        <v>230</v>
      </c>
      <c r="M455" s="8"/>
      <c r="N455" s="61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</row>
    <row r="456" spans="1:37">
      <c r="A456" s="11">
        <v>41142</v>
      </c>
      <c r="B456" s="15">
        <v>0</v>
      </c>
      <c r="C456" s="15">
        <v>0</v>
      </c>
      <c r="D456" s="15">
        <v>0</v>
      </c>
      <c r="E456" s="25"/>
      <c r="F456" s="117"/>
      <c r="G456" s="34"/>
      <c r="H456" s="34"/>
      <c r="I456" s="34"/>
      <c r="J456" s="8"/>
      <c r="K456" s="31"/>
      <c r="L456" s="52" t="s">
        <v>193</v>
      </c>
      <c r="M456" s="8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</row>
    <row r="457" spans="1:37">
      <c r="A457" s="11">
        <v>41143</v>
      </c>
      <c r="B457" s="31">
        <v>0</v>
      </c>
      <c r="C457" s="31">
        <v>0</v>
      </c>
      <c r="D457" s="31">
        <v>0</v>
      </c>
      <c r="E457" s="25"/>
      <c r="F457" s="117"/>
      <c r="G457" s="34"/>
      <c r="H457" s="34"/>
      <c r="I457" s="34"/>
      <c r="J457" s="34"/>
      <c r="K457" s="77"/>
      <c r="L457" s="52" t="s">
        <v>188</v>
      </c>
      <c r="M457" s="54"/>
      <c r="N457" s="34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</row>
    <row r="458" spans="1:37">
      <c r="A458" s="11">
        <v>41149</v>
      </c>
      <c r="B458" s="31">
        <v>0</v>
      </c>
      <c r="C458" s="31">
        <v>0</v>
      </c>
      <c r="D458" s="31">
        <v>0</v>
      </c>
      <c r="E458" s="25"/>
      <c r="F458" s="117"/>
      <c r="G458" s="34"/>
      <c r="H458" s="34"/>
      <c r="I458" s="34"/>
      <c r="J458" s="34"/>
      <c r="K458" s="54"/>
      <c r="L458" s="52" t="s">
        <v>207</v>
      </c>
      <c r="M458" s="54"/>
      <c r="N458" s="34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</row>
    <row r="459" spans="1:37">
      <c r="A459" s="11">
        <v>41150</v>
      </c>
      <c r="B459" s="31">
        <v>0</v>
      </c>
      <c r="C459" s="31">
        <v>0</v>
      </c>
      <c r="D459" s="31">
        <v>0</v>
      </c>
      <c r="E459" s="25"/>
      <c r="F459" s="117"/>
      <c r="G459" s="34"/>
      <c r="H459" s="34"/>
      <c r="I459" s="34"/>
      <c r="J459" s="34"/>
      <c r="K459" s="54"/>
      <c r="L459" s="52" t="s">
        <v>245</v>
      </c>
      <c r="M459" s="54"/>
      <c r="N459" s="34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</row>
    <row r="460" spans="1:37">
      <c r="A460" s="11">
        <v>41156</v>
      </c>
      <c r="B460" s="31">
        <v>0</v>
      </c>
      <c r="C460" s="31">
        <v>0</v>
      </c>
      <c r="D460" s="31">
        <v>0</v>
      </c>
      <c r="E460" s="25"/>
      <c r="F460" s="117"/>
      <c r="G460" s="34"/>
      <c r="H460" s="34"/>
      <c r="I460" s="34"/>
      <c r="J460" s="34"/>
      <c r="K460" s="77"/>
      <c r="L460" s="52" t="s">
        <v>219</v>
      </c>
      <c r="M460" s="51"/>
      <c r="N460" s="34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</row>
    <row r="461" spans="1:37">
      <c r="A461" s="11">
        <v>41159</v>
      </c>
      <c r="B461" s="31">
        <v>0</v>
      </c>
      <c r="C461" s="31">
        <v>0</v>
      </c>
      <c r="D461" s="31">
        <v>0</v>
      </c>
      <c r="E461" s="25"/>
      <c r="F461" s="117"/>
      <c r="G461" s="34"/>
      <c r="H461" s="34"/>
      <c r="I461" s="34"/>
      <c r="J461" s="34"/>
      <c r="K461" s="77"/>
      <c r="L461" s="54" t="s">
        <v>252</v>
      </c>
      <c r="M461" s="54"/>
      <c r="N461" s="34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</row>
    <row r="462" spans="1:37">
      <c r="A462" s="11">
        <v>41163</v>
      </c>
      <c r="B462" s="31">
        <v>0</v>
      </c>
      <c r="C462" s="31">
        <v>0</v>
      </c>
      <c r="D462" s="31">
        <v>0</v>
      </c>
      <c r="E462" s="25"/>
      <c r="F462" s="117"/>
      <c r="G462" s="34"/>
      <c r="H462" s="34"/>
      <c r="I462" s="34"/>
      <c r="J462" s="34"/>
      <c r="K462" s="77"/>
      <c r="L462" s="54" t="s">
        <v>286</v>
      </c>
      <c r="M462" s="54"/>
      <c r="N462" s="34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</row>
    <row r="463" spans="1:37">
      <c r="A463" s="11">
        <v>41164</v>
      </c>
      <c r="B463" s="31">
        <v>0</v>
      </c>
      <c r="C463" s="31">
        <v>0</v>
      </c>
      <c r="D463" s="31">
        <v>0</v>
      </c>
      <c r="E463" s="25"/>
      <c r="F463" s="117"/>
      <c r="G463" s="34"/>
      <c r="H463" s="34"/>
      <c r="I463" s="34"/>
      <c r="J463" s="34"/>
      <c r="K463" s="77"/>
      <c r="L463" s="54" t="s">
        <v>257</v>
      </c>
      <c r="M463" s="54"/>
      <c r="N463" s="34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</row>
    <row r="464" spans="1:37">
      <c r="A464" s="11">
        <v>41169</v>
      </c>
      <c r="B464" s="31">
        <v>0</v>
      </c>
      <c r="C464" s="31">
        <v>0</v>
      </c>
      <c r="D464" s="31">
        <v>0</v>
      </c>
      <c r="E464" s="25"/>
      <c r="F464" s="117"/>
      <c r="G464" s="34"/>
      <c r="H464" s="34"/>
      <c r="I464" s="34"/>
      <c r="J464" s="34"/>
      <c r="K464" s="77"/>
      <c r="L464" s="54" t="s">
        <v>266</v>
      </c>
      <c r="M464" s="54"/>
      <c r="N464" s="34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</row>
    <row r="465" spans="1:39">
      <c r="A465" s="11">
        <v>41171</v>
      </c>
      <c r="B465" s="31">
        <v>0</v>
      </c>
      <c r="C465" s="31">
        <v>0</v>
      </c>
      <c r="D465" s="31">
        <v>0</v>
      </c>
      <c r="E465" s="25"/>
      <c r="F465" s="117"/>
      <c r="G465" s="34"/>
      <c r="H465" s="34"/>
      <c r="I465" s="34"/>
      <c r="J465" s="34"/>
      <c r="K465" s="77"/>
      <c r="L465" s="54" t="s">
        <v>263</v>
      </c>
      <c r="M465" s="54"/>
      <c r="N465" s="34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</row>
    <row r="466" spans="1:39">
      <c r="A466" s="11">
        <v>41172</v>
      </c>
      <c r="B466" s="31">
        <v>0</v>
      </c>
      <c r="C466" s="31">
        <v>0</v>
      </c>
      <c r="D466" s="31">
        <v>0</v>
      </c>
      <c r="E466" s="25"/>
      <c r="F466" s="117"/>
      <c r="G466" s="34"/>
      <c r="H466" s="34"/>
      <c r="I466" s="34"/>
      <c r="J466" s="34"/>
      <c r="K466" s="77"/>
      <c r="L466" s="54" t="s">
        <v>281</v>
      </c>
      <c r="M466" s="54"/>
      <c r="N466" s="34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</row>
    <row r="467" spans="1:39">
      <c r="A467" s="11">
        <v>41176</v>
      </c>
      <c r="B467" s="31">
        <v>0</v>
      </c>
      <c r="C467" s="31">
        <v>1</v>
      </c>
      <c r="D467" s="31">
        <v>0</v>
      </c>
      <c r="E467" s="25"/>
      <c r="F467" s="117"/>
      <c r="G467" s="34"/>
      <c r="H467" s="34"/>
      <c r="I467" s="34"/>
      <c r="J467" s="34"/>
      <c r="K467" s="77" t="s">
        <v>300</v>
      </c>
      <c r="L467" s="52" t="s">
        <v>277</v>
      </c>
      <c r="M467" s="54" t="s">
        <v>279</v>
      </c>
      <c r="N467" s="34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</row>
    <row r="468" spans="1:39" ht="13.5" thickBot="1">
      <c r="A468" s="12">
        <v>41177</v>
      </c>
      <c r="B468" s="36">
        <v>0</v>
      </c>
      <c r="C468" s="36">
        <v>0</v>
      </c>
      <c r="D468" s="36">
        <v>0</v>
      </c>
      <c r="E468" s="26"/>
      <c r="F468" s="91"/>
      <c r="G468" s="37"/>
      <c r="H468" s="37"/>
      <c r="I468" s="37"/>
      <c r="J468" s="37"/>
      <c r="K468" s="97"/>
      <c r="L468" s="53" t="s">
        <v>274</v>
      </c>
      <c r="M468" s="62"/>
      <c r="N468" s="34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</row>
    <row r="469" spans="1:39">
      <c r="A469" s="11"/>
      <c r="B469" s="34">
        <f>COUNT(B388:F468)</f>
        <v>351</v>
      </c>
      <c r="C469" s="34"/>
      <c r="D469" s="34"/>
      <c r="E469" s="34"/>
      <c r="F469" s="34"/>
      <c r="G469" s="32">
        <f>SUM(G388:G468)</f>
        <v>3</v>
      </c>
      <c r="H469" s="32">
        <f t="shared" ref="H469:J469" si="9">SUM(H388:H468)</f>
        <v>0</v>
      </c>
      <c r="I469" s="32">
        <f t="shared" si="9"/>
        <v>0</v>
      </c>
      <c r="J469" s="32">
        <f t="shared" si="9"/>
        <v>20</v>
      </c>
      <c r="K469" s="32"/>
      <c r="L469" s="34"/>
      <c r="M469" s="32"/>
      <c r="N469" s="34"/>
      <c r="O469" s="32"/>
      <c r="P469" s="34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</row>
    <row r="470" spans="1:39">
      <c r="A470" s="11"/>
      <c r="B470" s="34"/>
      <c r="C470" s="34"/>
      <c r="D470" s="34"/>
      <c r="E470" s="34"/>
      <c r="F470" s="34"/>
      <c r="G470" s="32"/>
      <c r="H470" s="34"/>
      <c r="I470" s="34"/>
      <c r="J470" s="34"/>
      <c r="K470" s="32"/>
      <c r="L470" s="34"/>
      <c r="M470" s="32"/>
      <c r="N470" s="34"/>
      <c r="O470" s="32"/>
      <c r="P470" s="34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</row>
    <row r="471" spans="1:39">
      <c r="A471" s="1" t="s">
        <v>82</v>
      </c>
      <c r="B471" s="165" t="s">
        <v>13</v>
      </c>
      <c r="C471" s="164" t="s">
        <v>13</v>
      </c>
      <c r="D471" s="165" t="s">
        <v>13</v>
      </c>
      <c r="E471" s="164" t="s">
        <v>13</v>
      </c>
      <c r="F471" s="164" t="s">
        <v>13</v>
      </c>
      <c r="G471" s="164" t="s">
        <v>13</v>
      </c>
      <c r="H471" s="164" t="s">
        <v>16</v>
      </c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</row>
    <row r="472" spans="1:39">
      <c r="A472" s="160" t="s">
        <v>0</v>
      </c>
      <c r="B472" s="164" t="s">
        <v>18</v>
      </c>
      <c r="C472" s="164" t="s">
        <v>19</v>
      </c>
      <c r="D472" s="165" t="s">
        <v>20</v>
      </c>
      <c r="E472" s="164" t="s">
        <v>21</v>
      </c>
      <c r="F472" s="161" t="s">
        <v>22</v>
      </c>
      <c r="G472" s="161" t="s">
        <v>26</v>
      </c>
      <c r="H472" s="161" t="s">
        <v>27</v>
      </c>
      <c r="I472" s="160" t="s">
        <v>28</v>
      </c>
      <c r="J472" s="160" t="s">
        <v>29</v>
      </c>
      <c r="K472" s="160" t="s">
        <v>6</v>
      </c>
      <c r="L472" s="160" t="s">
        <v>7</v>
      </c>
      <c r="M472" s="160" t="s">
        <v>8</v>
      </c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</row>
    <row r="473" spans="1:39">
      <c r="A473" s="11">
        <v>41092</v>
      </c>
      <c r="B473" s="89">
        <v>0</v>
      </c>
      <c r="C473" s="89">
        <v>0</v>
      </c>
      <c r="D473" s="89">
        <v>0</v>
      </c>
      <c r="E473" s="89">
        <v>0</v>
      </c>
      <c r="F473" s="89">
        <v>0</v>
      </c>
      <c r="G473" s="15"/>
      <c r="H473" s="16"/>
      <c r="I473" s="16"/>
      <c r="J473" s="16"/>
      <c r="K473" s="15"/>
      <c r="L473" s="52" t="s">
        <v>90</v>
      </c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</row>
    <row r="474" spans="1:39">
      <c r="A474" s="11">
        <v>41095</v>
      </c>
      <c r="B474" s="90">
        <v>0</v>
      </c>
      <c r="C474" s="17">
        <v>0</v>
      </c>
      <c r="D474" s="90">
        <v>0</v>
      </c>
      <c r="E474" s="17">
        <v>0</v>
      </c>
      <c r="F474" s="15">
        <v>0</v>
      </c>
      <c r="G474" s="15"/>
      <c r="H474" s="16"/>
      <c r="I474" s="16"/>
      <c r="J474" s="16"/>
      <c r="K474" s="15"/>
      <c r="L474" s="52" t="s">
        <v>86</v>
      </c>
      <c r="M474" s="51"/>
      <c r="N474" s="61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</row>
    <row r="475" spans="1:39">
      <c r="A475" s="11">
        <v>41099</v>
      </c>
      <c r="B475" s="90">
        <v>0</v>
      </c>
      <c r="C475" s="17">
        <v>0</v>
      </c>
      <c r="D475" s="90">
        <v>0</v>
      </c>
      <c r="E475" s="17">
        <v>0</v>
      </c>
      <c r="F475" s="15">
        <v>0</v>
      </c>
      <c r="G475" s="15"/>
      <c r="H475" s="16"/>
      <c r="I475" s="16"/>
      <c r="J475" s="16"/>
      <c r="K475" s="15"/>
      <c r="L475" s="52" t="s">
        <v>93</v>
      </c>
      <c r="M475" s="57"/>
      <c r="N475" s="16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</row>
    <row r="476" spans="1:39">
      <c r="A476" s="11">
        <v>41102</v>
      </c>
      <c r="B476" s="90">
        <v>0</v>
      </c>
      <c r="C476" s="17">
        <v>0</v>
      </c>
      <c r="D476" s="90">
        <v>0</v>
      </c>
      <c r="E476" s="17">
        <v>0</v>
      </c>
      <c r="F476" s="15">
        <v>0</v>
      </c>
      <c r="G476" s="15"/>
      <c r="H476" s="16"/>
      <c r="I476" s="16"/>
      <c r="J476" s="16"/>
      <c r="K476" s="15"/>
      <c r="L476" s="52" t="s">
        <v>101</v>
      </c>
      <c r="M476" s="57"/>
      <c r="N476" s="16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</row>
    <row r="477" spans="1:39">
      <c r="A477" s="11">
        <v>41108</v>
      </c>
      <c r="B477" s="90">
        <v>0</v>
      </c>
      <c r="C477" s="17">
        <v>0</v>
      </c>
      <c r="D477" s="90">
        <v>0</v>
      </c>
      <c r="E477" s="17">
        <v>0</v>
      </c>
      <c r="F477" s="15">
        <v>0</v>
      </c>
      <c r="G477" s="15"/>
      <c r="H477" s="16"/>
      <c r="I477" s="16"/>
      <c r="J477" s="16"/>
      <c r="K477" s="15"/>
      <c r="L477" s="52" t="s">
        <v>135</v>
      </c>
      <c r="M477" s="57"/>
      <c r="N477" s="16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</row>
    <row r="478" spans="1:39">
      <c r="A478" s="11">
        <v>41110</v>
      </c>
      <c r="B478" s="90">
        <v>0</v>
      </c>
      <c r="C478" s="90">
        <v>0</v>
      </c>
      <c r="D478" s="90">
        <v>0</v>
      </c>
      <c r="E478" s="90">
        <v>0</v>
      </c>
      <c r="F478" s="90">
        <v>0</v>
      </c>
      <c r="G478" s="15"/>
      <c r="H478" s="16"/>
      <c r="I478" s="16"/>
      <c r="J478" s="16"/>
      <c r="K478" s="15"/>
      <c r="L478" s="52" t="s">
        <v>127</v>
      </c>
      <c r="M478" s="57"/>
      <c r="N478" s="16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</row>
    <row r="479" spans="1:39">
      <c r="A479" s="11">
        <v>41115</v>
      </c>
      <c r="B479" s="90">
        <v>0</v>
      </c>
      <c r="C479" s="90">
        <v>0</v>
      </c>
      <c r="D479" s="90">
        <v>0</v>
      </c>
      <c r="E479" s="90">
        <v>0</v>
      </c>
      <c r="F479" s="90">
        <v>0</v>
      </c>
      <c r="G479" s="15"/>
      <c r="H479" s="16"/>
      <c r="I479" s="16"/>
      <c r="J479" s="16"/>
      <c r="K479" s="15"/>
      <c r="L479" s="56" t="s">
        <v>131</v>
      </c>
      <c r="M479" s="57"/>
      <c r="N479" s="16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</row>
    <row r="480" spans="1:39">
      <c r="A480" s="11">
        <v>41116</v>
      </c>
      <c r="B480" s="90">
        <v>0</v>
      </c>
      <c r="C480" s="90">
        <v>0</v>
      </c>
      <c r="D480" s="90">
        <v>0</v>
      </c>
      <c r="E480" s="90">
        <v>0</v>
      </c>
      <c r="F480" s="90">
        <v>0</v>
      </c>
      <c r="G480" s="15"/>
      <c r="H480" s="16"/>
      <c r="I480" s="16"/>
      <c r="J480" s="16"/>
      <c r="K480" s="15"/>
      <c r="L480" s="52" t="s">
        <v>139</v>
      </c>
      <c r="M480" s="57"/>
      <c r="N480" s="16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</row>
    <row r="481" spans="1:36">
      <c r="A481" s="11">
        <v>41120</v>
      </c>
      <c r="B481" s="90">
        <v>0</v>
      </c>
      <c r="C481" s="90">
        <v>0</v>
      </c>
      <c r="D481" s="90">
        <v>0</v>
      </c>
      <c r="E481" s="90">
        <v>0</v>
      </c>
      <c r="F481" s="90">
        <v>0</v>
      </c>
      <c r="G481" s="15"/>
      <c r="H481" s="16"/>
      <c r="I481" s="16"/>
      <c r="J481" s="16"/>
      <c r="K481" s="15"/>
      <c r="L481" s="54" t="s">
        <v>157</v>
      </c>
      <c r="M481" s="51" t="s">
        <v>144</v>
      </c>
      <c r="N481" s="16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</row>
    <row r="482" spans="1:36">
      <c r="A482" s="11">
        <v>41121</v>
      </c>
      <c r="B482" s="90">
        <v>0</v>
      </c>
      <c r="C482" s="90">
        <v>0</v>
      </c>
      <c r="D482" s="90">
        <v>0</v>
      </c>
      <c r="E482" s="90">
        <v>0</v>
      </c>
      <c r="F482" s="90">
        <v>0</v>
      </c>
      <c r="G482" s="15"/>
      <c r="H482" s="16"/>
      <c r="I482" s="16"/>
      <c r="J482" s="16"/>
      <c r="K482" s="15"/>
      <c r="L482" s="52" t="s">
        <v>150</v>
      </c>
      <c r="M482" s="57"/>
      <c r="N482" s="16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</row>
    <row r="483" spans="1:36">
      <c r="A483" s="11">
        <v>41128</v>
      </c>
      <c r="B483" s="90">
        <v>0</v>
      </c>
      <c r="C483" s="90">
        <v>0</v>
      </c>
      <c r="D483" s="90">
        <v>0</v>
      </c>
      <c r="E483" s="90">
        <v>0</v>
      </c>
      <c r="F483" s="90">
        <v>0</v>
      </c>
      <c r="G483" s="15"/>
      <c r="H483" s="16"/>
      <c r="I483" s="16"/>
      <c r="J483" s="16"/>
      <c r="K483" s="15"/>
      <c r="L483" s="52" t="s">
        <v>148</v>
      </c>
      <c r="M483" s="57"/>
      <c r="N483" s="16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</row>
    <row r="484" spans="1:36">
      <c r="A484" s="11">
        <v>41131</v>
      </c>
      <c r="B484" s="90">
        <v>0</v>
      </c>
      <c r="C484" s="90">
        <v>0</v>
      </c>
      <c r="D484" s="90">
        <v>0</v>
      </c>
      <c r="E484" s="90">
        <v>0</v>
      </c>
      <c r="F484" s="90">
        <v>0</v>
      </c>
      <c r="G484" s="15"/>
      <c r="H484" s="16"/>
      <c r="I484" s="16"/>
      <c r="J484" s="16"/>
      <c r="K484" s="15"/>
      <c r="L484" s="52" t="s">
        <v>159</v>
      </c>
      <c r="M484" s="57"/>
      <c r="N484" s="16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</row>
    <row r="485" spans="1:36">
      <c r="A485" s="11">
        <v>41135</v>
      </c>
      <c r="B485" s="90">
        <v>0</v>
      </c>
      <c r="C485" s="90">
        <v>0</v>
      </c>
      <c r="D485" s="90">
        <v>0</v>
      </c>
      <c r="E485" s="90">
        <v>0</v>
      </c>
      <c r="F485" s="90">
        <v>0</v>
      </c>
      <c r="G485" s="15"/>
      <c r="H485" s="16"/>
      <c r="I485" s="16"/>
      <c r="J485" s="16"/>
      <c r="K485" s="15"/>
      <c r="L485" s="52" t="s">
        <v>230</v>
      </c>
      <c r="M485" s="57"/>
      <c r="N485" s="16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</row>
    <row r="486" spans="1:36">
      <c r="A486" s="11">
        <v>41137</v>
      </c>
      <c r="B486" s="90">
        <v>0</v>
      </c>
      <c r="C486" s="90">
        <v>0</v>
      </c>
      <c r="D486" s="90">
        <v>0</v>
      </c>
      <c r="E486" s="90">
        <v>0</v>
      </c>
      <c r="F486" s="90">
        <v>0</v>
      </c>
      <c r="G486" s="15"/>
      <c r="H486" s="16"/>
      <c r="I486" s="16"/>
      <c r="J486" s="16"/>
      <c r="K486" s="15"/>
      <c r="L486" s="52" t="s">
        <v>222</v>
      </c>
      <c r="M486" s="57"/>
      <c r="N486" s="16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</row>
    <row r="487" spans="1:36">
      <c r="A487" s="11">
        <v>41142</v>
      </c>
      <c r="B487" s="90">
        <v>0</v>
      </c>
      <c r="C487" s="17">
        <v>1</v>
      </c>
      <c r="D487" s="90">
        <v>0</v>
      </c>
      <c r="E487" s="17">
        <v>0</v>
      </c>
      <c r="F487" s="15">
        <v>2</v>
      </c>
      <c r="G487" s="15">
        <v>2</v>
      </c>
      <c r="H487" s="16"/>
      <c r="I487" s="16"/>
      <c r="J487" s="16">
        <v>1</v>
      </c>
      <c r="K487" s="15"/>
      <c r="L487" s="52" t="s">
        <v>193</v>
      </c>
      <c r="M487" s="57" t="s">
        <v>197</v>
      </c>
      <c r="N487" s="16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</row>
    <row r="488" spans="1:36">
      <c r="A488" s="11">
        <v>41144</v>
      </c>
      <c r="B488" s="90">
        <v>0</v>
      </c>
      <c r="C488" s="90">
        <v>0</v>
      </c>
      <c r="D488" s="90">
        <v>0</v>
      </c>
      <c r="E488" s="90">
        <v>0</v>
      </c>
      <c r="F488" s="15">
        <v>1</v>
      </c>
      <c r="G488" s="15">
        <v>1</v>
      </c>
      <c r="H488" s="16"/>
      <c r="I488" s="16"/>
      <c r="J488" s="16"/>
      <c r="K488" s="15"/>
      <c r="L488" s="52" t="s">
        <v>211</v>
      </c>
      <c r="M488" s="57"/>
      <c r="N488" s="16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</row>
    <row r="489" spans="1:36">
      <c r="A489" s="11">
        <v>41148</v>
      </c>
      <c r="B489" s="90">
        <v>0</v>
      </c>
      <c r="C489" s="90">
        <v>0</v>
      </c>
      <c r="D489" s="90">
        <v>0</v>
      </c>
      <c r="E489" s="90">
        <v>0</v>
      </c>
      <c r="F489" s="15">
        <v>1</v>
      </c>
      <c r="G489" s="15">
        <v>1</v>
      </c>
      <c r="H489" s="16"/>
      <c r="I489" s="16"/>
      <c r="J489" s="16"/>
      <c r="K489" s="15"/>
      <c r="L489" s="52" t="s">
        <v>203</v>
      </c>
      <c r="M489" s="57"/>
      <c r="N489" s="16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</row>
    <row r="490" spans="1:36">
      <c r="A490" s="11">
        <v>41149</v>
      </c>
      <c r="B490" s="90">
        <v>0</v>
      </c>
      <c r="C490" s="90">
        <v>0</v>
      </c>
      <c r="D490" s="90">
        <v>0</v>
      </c>
      <c r="E490" s="90">
        <v>0</v>
      </c>
      <c r="F490" s="90">
        <v>0</v>
      </c>
      <c r="G490" s="15"/>
      <c r="H490" s="16"/>
      <c r="I490" s="16"/>
      <c r="J490" s="16"/>
      <c r="K490" s="15"/>
      <c r="L490" s="52" t="s">
        <v>207</v>
      </c>
      <c r="M490" s="57"/>
      <c r="N490" s="16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</row>
    <row r="491" spans="1:36">
      <c r="A491" s="11">
        <v>41150</v>
      </c>
      <c r="B491" s="90">
        <v>0</v>
      </c>
      <c r="C491" s="90">
        <v>0</v>
      </c>
      <c r="D491" s="90">
        <v>0</v>
      </c>
      <c r="E491" s="90">
        <v>0</v>
      </c>
      <c r="F491" s="90">
        <v>0</v>
      </c>
      <c r="G491" s="15"/>
      <c r="H491" s="16"/>
      <c r="I491" s="16"/>
      <c r="J491" s="16"/>
      <c r="K491" s="15"/>
      <c r="L491" s="52" t="s">
        <v>245</v>
      </c>
      <c r="M491" s="57"/>
      <c r="N491" s="16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</row>
    <row r="492" spans="1:36">
      <c r="A492" s="11">
        <v>41156</v>
      </c>
      <c r="B492" s="90">
        <v>0</v>
      </c>
      <c r="C492" s="90">
        <v>0</v>
      </c>
      <c r="D492" s="90">
        <v>0</v>
      </c>
      <c r="E492" s="90">
        <v>0</v>
      </c>
      <c r="F492" s="90">
        <v>0</v>
      </c>
      <c r="G492" s="15"/>
      <c r="H492" s="16"/>
      <c r="I492" s="16"/>
      <c r="J492" s="16"/>
      <c r="K492" s="15"/>
      <c r="L492" s="52" t="s">
        <v>219</v>
      </c>
      <c r="M492" s="57"/>
      <c r="N492" s="16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</row>
    <row r="493" spans="1:36">
      <c r="A493" s="11">
        <v>41158</v>
      </c>
      <c r="B493" s="90">
        <v>0</v>
      </c>
      <c r="C493" s="17">
        <v>1</v>
      </c>
      <c r="D493" s="90">
        <v>0</v>
      </c>
      <c r="E493" s="90">
        <v>0</v>
      </c>
      <c r="F493" s="90">
        <v>0</v>
      </c>
      <c r="G493" s="15"/>
      <c r="H493" s="16">
        <v>1</v>
      </c>
      <c r="I493" s="16"/>
      <c r="J493" s="16"/>
      <c r="K493" s="15"/>
      <c r="L493" s="52" t="s">
        <v>236</v>
      </c>
      <c r="M493" s="57"/>
      <c r="N493" s="16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</row>
    <row r="494" spans="1:36">
      <c r="A494" s="11">
        <v>41163</v>
      </c>
      <c r="B494" s="90">
        <v>0</v>
      </c>
      <c r="C494" s="90">
        <v>0</v>
      </c>
      <c r="D494" s="90">
        <v>0</v>
      </c>
      <c r="E494" s="90">
        <v>0</v>
      </c>
      <c r="F494" s="90">
        <v>0</v>
      </c>
      <c r="G494" s="15"/>
      <c r="H494" s="16"/>
      <c r="I494" s="16"/>
      <c r="J494" s="16"/>
      <c r="K494" s="15"/>
      <c r="L494" s="54" t="s">
        <v>286</v>
      </c>
      <c r="M494" s="57"/>
      <c r="N494" s="16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</row>
    <row r="495" spans="1:36">
      <c r="A495" s="11">
        <v>41165</v>
      </c>
      <c r="B495" s="90">
        <v>0</v>
      </c>
      <c r="C495" s="17">
        <v>0</v>
      </c>
      <c r="D495" s="90">
        <v>0</v>
      </c>
      <c r="E495" s="17">
        <v>0</v>
      </c>
      <c r="F495" s="15">
        <v>1</v>
      </c>
      <c r="G495" s="15"/>
      <c r="H495" s="16">
        <v>1</v>
      </c>
      <c r="I495" s="16"/>
      <c r="J495" s="16"/>
      <c r="K495" s="15"/>
      <c r="L495" s="52" t="s">
        <v>255</v>
      </c>
      <c r="M495" s="57"/>
      <c r="N495" s="16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</row>
    <row r="496" spans="1:36">
      <c r="A496" s="11">
        <v>41169</v>
      </c>
      <c r="B496" s="90">
        <v>0</v>
      </c>
      <c r="C496" s="17">
        <v>1</v>
      </c>
      <c r="D496" s="90">
        <v>0</v>
      </c>
      <c r="E496" s="17">
        <v>0</v>
      </c>
      <c r="F496" s="15">
        <v>0</v>
      </c>
      <c r="G496" s="15">
        <v>1</v>
      </c>
      <c r="H496" s="16"/>
      <c r="I496" s="16"/>
      <c r="J496" s="16"/>
      <c r="K496" s="15"/>
      <c r="L496" s="52" t="s">
        <v>266</v>
      </c>
      <c r="M496" s="57"/>
      <c r="N496" s="16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</row>
    <row r="497" spans="1:36">
      <c r="A497" s="11">
        <v>41172</v>
      </c>
      <c r="B497" s="90">
        <v>0</v>
      </c>
      <c r="C497" s="17">
        <v>1</v>
      </c>
      <c r="D497" s="90">
        <v>0</v>
      </c>
      <c r="E497" s="17">
        <v>0</v>
      </c>
      <c r="F497" s="15">
        <v>0</v>
      </c>
      <c r="G497" s="15">
        <v>1</v>
      </c>
      <c r="H497" s="16"/>
      <c r="I497" s="16"/>
      <c r="J497" s="16"/>
      <c r="K497" s="15"/>
      <c r="L497" s="54" t="s">
        <v>281</v>
      </c>
      <c r="M497" s="57"/>
      <c r="N497" s="16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</row>
    <row r="498" spans="1:36">
      <c r="A498" s="11">
        <v>41177</v>
      </c>
      <c r="B498" s="90">
        <v>0</v>
      </c>
      <c r="C498" s="17">
        <v>1</v>
      </c>
      <c r="D498" s="90">
        <v>0</v>
      </c>
      <c r="E498" s="17">
        <v>0</v>
      </c>
      <c r="F498" s="15">
        <v>0</v>
      </c>
      <c r="G498" s="15">
        <v>1</v>
      </c>
      <c r="H498" s="16"/>
      <c r="I498" s="16"/>
      <c r="J498" s="16"/>
      <c r="K498" s="15"/>
      <c r="L498" s="16" t="s">
        <v>274</v>
      </c>
      <c r="M498" s="57"/>
      <c r="N498" s="16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</row>
    <row r="499" spans="1:36" ht="13.5" thickBot="1">
      <c r="A499" s="12">
        <v>41179</v>
      </c>
      <c r="B499" s="94">
        <v>0</v>
      </c>
      <c r="C499" s="94">
        <v>0</v>
      </c>
      <c r="D499" s="94">
        <v>0</v>
      </c>
      <c r="E499" s="94">
        <v>0</v>
      </c>
      <c r="F499" s="94">
        <v>0</v>
      </c>
      <c r="G499" s="18"/>
      <c r="H499" s="19"/>
      <c r="I499" s="19"/>
      <c r="J499" s="19"/>
      <c r="K499" s="18"/>
      <c r="L499" s="53" t="s">
        <v>289</v>
      </c>
      <c r="M499" s="58"/>
      <c r="N499" s="16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</row>
    <row r="500" spans="1:36">
      <c r="A500" s="11">
        <v>41092</v>
      </c>
      <c r="B500" s="90">
        <v>0</v>
      </c>
      <c r="C500" s="90">
        <v>0</v>
      </c>
      <c r="D500" s="90">
        <v>1</v>
      </c>
      <c r="E500" s="17">
        <v>0</v>
      </c>
      <c r="F500" s="16">
        <v>0</v>
      </c>
      <c r="G500" s="31"/>
      <c r="H500" s="34"/>
      <c r="I500" s="34"/>
      <c r="J500" s="32">
        <v>1</v>
      </c>
      <c r="K500" s="31"/>
      <c r="L500" s="52" t="s">
        <v>90</v>
      </c>
      <c r="M500" s="51" t="s">
        <v>97</v>
      </c>
      <c r="N500" s="16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</row>
    <row r="501" spans="1:36">
      <c r="A501" s="11">
        <v>41095</v>
      </c>
      <c r="B501" s="90">
        <v>0</v>
      </c>
      <c r="C501" s="17">
        <v>0</v>
      </c>
      <c r="D501" s="90">
        <v>0</v>
      </c>
      <c r="E501" s="17">
        <v>0</v>
      </c>
      <c r="F501" s="16">
        <v>0</v>
      </c>
      <c r="G501" s="31"/>
      <c r="H501" s="34"/>
      <c r="I501" s="34"/>
      <c r="J501" s="32"/>
      <c r="K501" s="31"/>
      <c r="L501" s="52" t="s">
        <v>86</v>
      </c>
      <c r="M501" s="51"/>
      <c r="N501" s="16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</row>
    <row r="502" spans="1:36">
      <c r="A502" s="11">
        <v>41099</v>
      </c>
      <c r="B502" s="90">
        <v>0</v>
      </c>
      <c r="C502" s="17">
        <v>0</v>
      </c>
      <c r="D502" s="90">
        <v>0</v>
      </c>
      <c r="E502" s="17">
        <v>0</v>
      </c>
      <c r="F502" s="16">
        <v>0</v>
      </c>
      <c r="G502" s="15"/>
      <c r="H502" s="16"/>
      <c r="I502" s="16"/>
      <c r="J502" s="16"/>
      <c r="K502" s="15"/>
      <c r="L502" s="52" t="s">
        <v>93</v>
      </c>
      <c r="M502" s="57"/>
      <c r="N502" s="16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</row>
    <row r="503" spans="1:36">
      <c r="A503" s="11">
        <v>41102</v>
      </c>
      <c r="B503" s="90">
        <v>0</v>
      </c>
      <c r="C503" s="17">
        <v>0</v>
      </c>
      <c r="D503" s="90">
        <v>0</v>
      </c>
      <c r="E503" s="17">
        <v>0</v>
      </c>
      <c r="F503" s="16">
        <v>0</v>
      </c>
      <c r="G503" s="31"/>
      <c r="H503" s="34"/>
      <c r="I503" s="34"/>
      <c r="J503" s="32"/>
      <c r="K503" s="31"/>
      <c r="L503" s="52" t="s">
        <v>101</v>
      </c>
      <c r="M503" s="51"/>
      <c r="N503" s="16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</row>
    <row r="504" spans="1:36">
      <c r="A504" s="11">
        <v>41108</v>
      </c>
      <c r="B504" s="90">
        <v>0</v>
      </c>
      <c r="C504" s="17">
        <v>0</v>
      </c>
      <c r="D504" s="90">
        <v>0</v>
      </c>
      <c r="E504" s="17">
        <v>0</v>
      </c>
      <c r="F504" s="16">
        <v>0</v>
      </c>
      <c r="G504" s="31"/>
      <c r="H504" s="34"/>
      <c r="I504" s="34"/>
      <c r="J504" s="32"/>
      <c r="K504" s="31"/>
      <c r="L504" s="52" t="s">
        <v>135</v>
      </c>
      <c r="M504" s="51"/>
      <c r="N504" s="16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</row>
    <row r="505" spans="1:36">
      <c r="A505" s="11">
        <v>41110</v>
      </c>
      <c r="B505" s="90">
        <v>0</v>
      </c>
      <c r="C505" s="17">
        <v>0</v>
      </c>
      <c r="D505" s="90">
        <v>0</v>
      </c>
      <c r="E505" s="17">
        <v>0</v>
      </c>
      <c r="F505" s="16">
        <v>0</v>
      </c>
      <c r="G505" s="31"/>
      <c r="H505" s="34"/>
      <c r="I505" s="34"/>
      <c r="J505" s="32"/>
      <c r="K505" s="31"/>
      <c r="L505" s="52" t="s">
        <v>127</v>
      </c>
      <c r="M505" s="51"/>
      <c r="N505" s="16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</row>
    <row r="506" spans="1:36">
      <c r="A506" s="11">
        <v>41115</v>
      </c>
      <c r="B506" s="90">
        <v>0</v>
      </c>
      <c r="C506" s="90">
        <v>0</v>
      </c>
      <c r="D506" s="90">
        <v>0</v>
      </c>
      <c r="E506" s="90">
        <v>0</v>
      </c>
      <c r="F506" s="90">
        <v>1</v>
      </c>
      <c r="G506" s="31"/>
      <c r="H506" s="34">
        <v>1</v>
      </c>
      <c r="I506" s="34"/>
      <c r="J506" s="32"/>
      <c r="K506" s="31"/>
      <c r="L506" s="56" t="s">
        <v>131</v>
      </c>
      <c r="M506" s="51" t="s">
        <v>134</v>
      </c>
      <c r="N506" s="16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</row>
    <row r="507" spans="1:36">
      <c r="A507" s="11">
        <v>41116</v>
      </c>
      <c r="B507" s="90">
        <v>0</v>
      </c>
      <c r="C507" s="90">
        <v>0</v>
      </c>
      <c r="D507" s="90">
        <v>0</v>
      </c>
      <c r="E507" s="90">
        <v>0</v>
      </c>
      <c r="F507" s="16">
        <v>0</v>
      </c>
      <c r="G507" s="31"/>
      <c r="H507" s="34"/>
      <c r="I507" s="34"/>
      <c r="J507" s="32"/>
      <c r="K507" s="31"/>
      <c r="L507" s="52" t="s">
        <v>139</v>
      </c>
      <c r="M507" s="51"/>
      <c r="N507" s="16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</row>
    <row r="508" spans="1:36">
      <c r="A508" s="11">
        <v>41120</v>
      </c>
      <c r="B508" s="90">
        <v>0</v>
      </c>
      <c r="C508" s="90">
        <v>0</v>
      </c>
      <c r="D508" s="90">
        <v>0</v>
      </c>
      <c r="E508" s="90">
        <v>0</v>
      </c>
      <c r="F508" s="16">
        <v>0</v>
      </c>
      <c r="G508" s="31"/>
      <c r="H508" s="34"/>
      <c r="I508" s="34"/>
      <c r="J508" s="32"/>
      <c r="K508" s="31"/>
      <c r="L508" s="54" t="s">
        <v>157</v>
      </c>
      <c r="M508" s="51" t="s">
        <v>144</v>
      </c>
      <c r="N508" s="16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</row>
    <row r="509" spans="1:36">
      <c r="A509" s="11">
        <v>41121</v>
      </c>
      <c r="B509" s="35">
        <v>0</v>
      </c>
      <c r="C509" s="35">
        <v>0</v>
      </c>
      <c r="D509" s="35">
        <v>0</v>
      </c>
      <c r="E509" s="35">
        <v>0</v>
      </c>
      <c r="F509" s="35">
        <v>0</v>
      </c>
      <c r="G509" s="31"/>
      <c r="H509" s="34"/>
      <c r="I509" s="34"/>
      <c r="J509" s="32"/>
      <c r="K509" s="31"/>
      <c r="L509" s="52" t="s">
        <v>150</v>
      </c>
      <c r="M509" s="51"/>
      <c r="N509" s="16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</row>
    <row r="510" spans="1:36">
      <c r="A510" s="11">
        <v>41128</v>
      </c>
      <c r="B510" s="35">
        <v>0</v>
      </c>
      <c r="C510" s="35">
        <v>0</v>
      </c>
      <c r="D510" s="35">
        <v>0</v>
      </c>
      <c r="E510" s="35">
        <v>0</v>
      </c>
      <c r="F510" s="35">
        <v>0</v>
      </c>
      <c r="G510" s="31"/>
      <c r="H510" s="34"/>
      <c r="I510" s="34"/>
      <c r="J510" s="32"/>
      <c r="K510" s="31"/>
      <c r="L510" s="52" t="s">
        <v>148</v>
      </c>
      <c r="M510" s="51"/>
      <c r="N510" s="16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</row>
    <row r="511" spans="1:36">
      <c r="A511" s="11">
        <v>41131</v>
      </c>
      <c r="B511" s="90">
        <v>0</v>
      </c>
      <c r="C511" s="90">
        <v>0</v>
      </c>
      <c r="D511" s="90">
        <v>0</v>
      </c>
      <c r="E511" s="90">
        <v>0</v>
      </c>
      <c r="F511" s="90">
        <v>0</v>
      </c>
      <c r="G511" s="31"/>
      <c r="H511" s="34"/>
      <c r="I511" s="34"/>
      <c r="J511" s="32"/>
      <c r="K511" s="31"/>
      <c r="L511" s="52" t="s">
        <v>159</v>
      </c>
      <c r="M511" s="51"/>
      <c r="N511" s="16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</row>
    <row r="512" spans="1:36">
      <c r="A512" s="11">
        <v>41135</v>
      </c>
      <c r="B512" s="90">
        <v>0</v>
      </c>
      <c r="C512" s="90">
        <v>0</v>
      </c>
      <c r="D512" s="90">
        <v>0</v>
      </c>
      <c r="E512" s="90">
        <v>0</v>
      </c>
      <c r="F512" s="90">
        <v>0</v>
      </c>
      <c r="G512" s="31"/>
      <c r="H512" s="34"/>
      <c r="I512" s="34"/>
      <c r="J512" s="32"/>
      <c r="K512" s="31"/>
      <c r="L512" s="52" t="s">
        <v>230</v>
      </c>
      <c r="M512" s="51"/>
      <c r="N512" s="16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</row>
    <row r="513" spans="1:36">
      <c r="A513" s="11">
        <v>41137</v>
      </c>
      <c r="B513" s="35">
        <v>1</v>
      </c>
      <c r="C513" s="39">
        <v>0</v>
      </c>
      <c r="D513" s="39">
        <v>0</v>
      </c>
      <c r="E513" s="39">
        <v>0</v>
      </c>
      <c r="F513" s="39">
        <v>0</v>
      </c>
      <c r="G513" s="31"/>
      <c r="H513" s="34">
        <v>1</v>
      </c>
      <c r="I513" s="34"/>
      <c r="J513" s="32"/>
      <c r="K513" s="31"/>
      <c r="L513" s="52" t="s">
        <v>222</v>
      </c>
      <c r="M513" s="51" t="s">
        <v>166</v>
      </c>
      <c r="N513" s="16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</row>
    <row r="514" spans="1:36">
      <c r="A514" s="11">
        <v>41142</v>
      </c>
      <c r="B514" s="35">
        <v>0</v>
      </c>
      <c r="C514" s="35">
        <v>0</v>
      </c>
      <c r="D514" s="35">
        <v>0</v>
      </c>
      <c r="E514" s="35">
        <v>0</v>
      </c>
      <c r="F514" s="35">
        <v>0</v>
      </c>
      <c r="G514" s="31"/>
      <c r="H514" s="34"/>
      <c r="I514" s="34"/>
      <c r="J514" s="32"/>
      <c r="K514" s="31"/>
      <c r="L514" s="52" t="s">
        <v>193</v>
      </c>
      <c r="M514" s="51"/>
      <c r="N514" s="16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</row>
    <row r="515" spans="1:36">
      <c r="A515" s="11">
        <v>41144</v>
      </c>
      <c r="B515" s="35">
        <v>0</v>
      </c>
      <c r="C515" s="39">
        <v>0</v>
      </c>
      <c r="D515" s="35">
        <v>1</v>
      </c>
      <c r="E515" s="39">
        <v>0</v>
      </c>
      <c r="F515" s="34">
        <v>0</v>
      </c>
      <c r="G515" s="31"/>
      <c r="H515" s="34">
        <v>1</v>
      </c>
      <c r="I515" s="34"/>
      <c r="J515" s="32"/>
      <c r="K515" s="31"/>
      <c r="L515" s="52" t="s">
        <v>211</v>
      </c>
      <c r="M515" s="51"/>
      <c r="N515" s="16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</row>
    <row r="516" spans="1:36">
      <c r="A516" s="11">
        <v>41148</v>
      </c>
      <c r="B516" s="35">
        <v>0</v>
      </c>
      <c r="C516" s="35">
        <v>0</v>
      </c>
      <c r="D516" s="35">
        <v>0</v>
      </c>
      <c r="E516" s="35">
        <v>0</v>
      </c>
      <c r="F516" s="34">
        <v>1</v>
      </c>
      <c r="G516" s="31"/>
      <c r="H516" s="34">
        <v>1</v>
      </c>
      <c r="I516" s="34"/>
      <c r="J516" s="32"/>
      <c r="K516" s="31"/>
      <c r="L516" s="52" t="s">
        <v>203</v>
      </c>
      <c r="M516" s="51" t="s">
        <v>166</v>
      </c>
      <c r="N516" s="16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</row>
    <row r="517" spans="1:36">
      <c r="A517" s="11">
        <v>41149</v>
      </c>
      <c r="B517" s="35">
        <v>0</v>
      </c>
      <c r="C517" s="35">
        <v>0</v>
      </c>
      <c r="D517" s="35">
        <v>0</v>
      </c>
      <c r="E517" s="35">
        <v>0</v>
      </c>
      <c r="F517" s="35">
        <v>0</v>
      </c>
      <c r="G517" s="31"/>
      <c r="H517" s="34"/>
      <c r="I517" s="34"/>
      <c r="J517" s="32"/>
      <c r="K517" s="31"/>
      <c r="L517" s="52" t="s">
        <v>207</v>
      </c>
      <c r="M517" s="51"/>
      <c r="N517" s="16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</row>
    <row r="518" spans="1:36">
      <c r="A518" s="11">
        <v>41150</v>
      </c>
      <c r="B518" s="35">
        <v>0</v>
      </c>
      <c r="C518" s="35">
        <v>2</v>
      </c>
      <c r="D518" s="35">
        <v>1</v>
      </c>
      <c r="E518" s="35">
        <v>0</v>
      </c>
      <c r="F518" s="34">
        <v>0</v>
      </c>
      <c r="G518" s="31">
        <v>1</v>
      </c>
      <c r="H518" s="34"/>
      <c r="I518" s="34">
        <v>1</v>
      </c>
      <c r="J518" s="32"/>
      <c r="K518" s="31"/>
      <c r="L518" s="52" t="s">
        <v>245</v>
      </c>
      <c r="M518" s="51" t="s">
        <v>166</v>
      </c>
      <c r="N518" s="16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</row>
    <row r="519" spans="1:36">
      <c r="A519" s="11">
        <v>41156</v>
      </c>
      <c r="B519" s="90">
        <v>0</v>
      </c>
      <c r="C519" s="90">
        <v>0</v>
      </c>
      <c r="D519" s="90">
        <v>0</v>
      </c>
      <c r="E519" s="90">
        <v>0</v>
      </c>
      <c r="F519" s="16">
        <v>1</v>
      </c>
      <c r="G519" s="31"/>
      <c r="H519" s="34"/>
      <c r="I519" s="34">
        <v>1</v>
      </c>
      <c r="J519" s="32"/>
      <c r="K519" s="31"/>
      <c r="L519" s="52" t="s">
        <v>219</v>
      </c>
      <c r="M519" s="51"/>
      <c r="N519" s="16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</row>
    <row r="520" spans="1:36">
      <c r="A520" s="11">
        <v>41158</v>
      </c>
      <c r="B520" s="90">
        <v>0</v>
      </c>
      <c r="C520" s="90">
        <v>0</v>
      </c>
      <c r="D520" s="90">
        <v>0</v>
      </c>
      <c r="E520" s="90">
        <v>0</v>
      </c>
      <c r="F520" s="90">
        <v>0</v>
      </c>
      <c r="G520" s="31"/>
      <c r="H520" s="34"/>
      <c r="I520" s="34"/>
      <c r="J520" s="32"/>
      <c r="K520" s="31"/>
      <c r="L520" s="52" t="s">
        <v>236</v>
      </c>
      <c r="M520" s="51"/>
      <c r="N520" s="16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</row>
    <row r="521" spans="1:36">
      <c r="A521" s="11">
        <v>41163</v>
      </c>
      <c r="B521" s="35">
        <v>1</v>
      </c>
      <c r="C521" s="39">
        <v>0</v>
      </c>
      <c r="D521" s="39">
        <v>0</v>
      </c>
      <c r="E521" s="39">
        <v>0</v>
      </c>
      <c r="F521" s="39">
        <v>0</v>
      </c>
      <c r="G521" s="31">
        <v>1</v>
      </c>
      <c r="H521" s="34"/>
      <c r="I521" s="34"/>
      <c r="J521" s="32"/>
      <c r="K521" s="31"/>
      <c r="L521" s="54" t="s">
        <v>286</v>
      </c>
      <c r="M521" s="51"/>
      <c r="N521" s="16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</row>
    <row r="522" spans="1:36">
      <c r="A522" s="11">
        <v>41165</v>
      </c>
      <c r="B522" s="35">
        <v>0</v>
      </c>
      <c r="C522" s="35">
        <v>0</v>
      </c>
      <c r="D522" s="35">
        <v>0</v>
      </c>
      <c r="E522" s="35">
        <v>0</v>
      </c>
      <c r="F522" s="35">
        <v>0</v>
      </c>
      <c r="G522" s="31"/>
      <c r="H522" s="34"/>
      <c r="I522" s="34"/>
      <c r="J522" s="32"/>
      <c r="K522" s="31"/>
      <c r="L522" s="52" t="s">
        <v>255</v>
      </c>
      <c r="M522" s="51"/>
      <c r="N522" s="16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</row>
    <row r="523" spans="1:36">
      <c r="A523" s="11">
        <v>41169</v>
      </c>
      <c r="B523" s="35">
        <v>0</v>
      </c>
      <c r="C523" s="35">
        <v>0</v>
      </c>
      <c r="D523" s="35">
        <v>0</v>
      </c>
      <c r="E523" s="35">
        <v>0</v>
      </c>
      <c r="F523" s="35">
        <v>0</v>
      </c>
      <c r="G523" s="31"/>
      <c r="H523" s="34"/>
      <c r="I523" s="34"/>
      <c r="J523" s="32"/>
      <c r="K523" s="31"/>
      <c r="L523" s="52" t="s">
        <v>266</v>
      </c>
      <c r="M523" s="51"/>
      <c r="N523" s="16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</row>
    <row r="524" spans="1:36">
      <c r="A524" s="11">
        <v>41172</v>
      </c>
      <c r="B524" s="35">
        <v>1</v>
      </c>
      <c r="C524" s="39">
        <v>0</v>
      </c>
      <c r="D524" s="39">
        <v>0</v>
      </c>
      <c r="E524" s="39">
        <v>0</v>
      </c>
      <c r="F524" s="39">
        <v>0</v>
      </c>
      <c r="G524" s="31"/>
      <c r="H524" s="34">
        <v>1</v>
      </c>
      <c r="I524" s="34"/>
      <c r="J524" s="32"/>
      <c r="K524" s="31"/>
      <c r="L524" s="54" t="s">
        <v>281</v>
      </c>
      <c r="M524" s="51"/>
      <c r="N524" s="16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</row>
    <row r="525" spans="1:36">
      <c r="A525" s="11">
        <v>41177</v>
      </c>
      <c r="B525" s="35">
        <v>0</v>
      </c>
      <c r="C525" s="35">
        <v>0</v>
      </c>
      <c r="D525" s="35">
        <v>0</v>
      </c>
      <c r="E525" s="35">
        <v>0</v>
      </c>
      <c r="F525" s="35">
        <v>0</v>
      </c>
      <c r="G525" s="31"/>
      <c r="H525" s="34"/>
      <c r="I525" s="34"/>
      <c r="J525" s="32"/>
      <c r="K525" s="31"/>
      <c r="L525" s="52" t="s">
        <v>274</v>
      </c>
      <c r="M525" s="51"/>
      <c r="N525" s="16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</row>
    <row r="526" spans="1:36" ht="13.5" thickBot="1">
      <c r="A526" s="12">
        <v>41179</v>
      </c>
      <c r="B526" s="38">
        <v>1</v>
      </c>
      <c r="C526" s="40">
        <v>0</v>
      </c>
      <c r="D526" s="40">
        <v>0</v>
      </c>
      <c r="E526" s="40">
        <v>0</v>
      </c>
      <c r="F526" s="40">
        <v>0</v>
      </c>
      <c r="G526" s="36"/>
      <c r="H526" s="37">
        <v>1</v>
      </c>
      <c r="I526" s="37"/>
      <c r="J526" s="37"/>
      <c r="K526" s="36"/>
      <c r="L526" s="53" t="s">
        <v>289</v>
      </c>
      <c r="M526" s="55"/>
      <c r="N526" s="16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</row>
    <row r="527" spans="1:36">
      <c r="A527" s="11">
        <v>41092</v>
      </c>
      <c r="B527" s="90">
        <v>0</v>
      </c>
      <c r="C527" s="90">
        <v>0</v>
      </c>
      <c r="D527" s="90">
        <v>0</v>
      </c>
      <c r="E527" s="90">
        <v>0</v>
      </c>
      <c r="F527" s="23"/>
      <c r="G527" s="31"/>
      <c r="H527" s="34"/>
      <c r="I527" s="34"/>
      <c r="J527" s="32"/>
      <c r="K527" s="31"/>
      <c r="L527" s="52" t="s">
        <v>90</v>
      </c>
      <c r="M527" s="51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</row>
    <row r="528" spans="1:36">
      <c r="A528" s="11">
        <v>41095</v>
      </c>
      <c r="B528" s="90">
        <v>0</v>
      </c>
      <c r="C528" s="17">
        <v>0</v>
      </c>
      <c r="D528" s="90">
        <v>0</v>
      </c>
      <c r="E528" s="17">
        <v>0</v>
      </c>
      <c r="F528" s="23"/>
      <c r="G528" s="31"/>
      <c r="H528" s="34"/>
      <c r="I528" s="34"/>
      <c r="J528" s="32"/>
      <c r="K528" s="31"/>
      <c r="L528" s="52" t="s">
        <v>86</v>
      </c>
      <c r="M528" s="51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</row>
    <row r="529" spans="1:36">
      <c r="A529" s="11">
        <v>41099</v>
      </c>
      <c r="B529" s="90">
        <v>0</v>
      </c>
      <c r="C529" s="17">
        <v>0</v>
      </c>
      <c r="D529" s="90">
        <v>0</v>
      </c>
      <c r="E529" s="17">
        <v>0</v>
      </c>
      <c r="F529" s="23"/>
      <c r="G529" s="15"/>
      <c r="H529" s="16"/>
      <c r="I529" s="16"/>
      <c r="J529" s="16"/>
      <c r="K529" s="15"/>
      <c r="L529" s="52" t="s">
        <v>93</v>
      </c>
      <c r="M529" s="57"/>
      <c r="N529" s="16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</row>
    <row r="530" spans="1:36">
      <c r="A530" s="11">
        <v>41102</v>
      </c>
      <c r="B530" s="90">
        <v>0</v>
      </c>
      <c r="C530" s="17">
        <v>0</v>
      </c>
      <c r="D530" s="90">
        <v>0</v>
      </c>
      <c r="E530" s="17">
        <v>0</v>
      </c>
      <c r="F530" s="23"/>
      <c r="G530" s="31"/>
      <c r="H530" s="34"/>
      <c r="I530" s="34"/>
      <c r="J530" s="32"/>
      <c r="K530" s="31"/>
      <c r="L530" s="52" t="s">
        <v>101</v>
      </c>
      <c r="M530" s="51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</row>
    <row r="531" spans="1:36">
      <c r="A531" s="11">
        <v>41108</v>
      </c>
      <c r="B531" s="90">
        <v>0</v>
      </c>
      <c r="C531" s="17">
        <v>0</v>
      </c>
      <c r="D531" s="90">
        <v>0</v>
      </c>
      <c r="E531" s="17">
        <v>0</v>
      </c>
      <c r="F531" s="23"/>
      <c r="G531" s="31"/>
      <c r="H531" s="34"/>
      <c r="I531" s="34"/>
      <c r="J531" s="32"/>
      <c r="K531" s="31"/>
      <c r="L531" s="52" t="s">
        <v>135</v>
      </c>
      <c r="M531" s="51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</row>
    <row r="532" spans="1:36">
      <c r="A532" s="11">
        <v>41110</v>
      </c>
      <c r="B532" s="90">
        <v>0</v>
      </c>
      <c r="C532" s="17">
        <v>0</v>
      </c>
      <c r="D532" s="90">
        <v>0</v>
      </c>
      <c r="E532" s="17">
        <v>0</v>
      </c>
      <c r="F532" s="23"/>
      <c r="G532" s="31"/>
      <c r="H532" s="34"/>
      <c r="I532" s="34"/>
      <c r="J532" s="32"/>
      <c r="K532" s="31"/>
      <c r="L532" s="52" t="s">
        <v>127</v>
      </c>
      <c r="M532" s="51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</row>
    <row r="533" spans="1:36">
      <c r="A533" s="11">
        <v>41115</v>
      </c>
      <c r="B533" s="90">
        <v>0</v>
      </c>
      <c r="C533" s="17">
        <v>0</v>
      </c>
      <c r="D533" s="90">
        <v>0</v>
      </c>
      <c r="E533" s="17">
        <v>0</v>
      </c>
      <c r="F533" s="23"/>
      <c r="G533" s="31"/>
      <c r="H533" s="34"/>
      <c r="I533" s="34"/>
      <c r="J533" s="32"/>
      <c r="K533" s="31"/>
      <c r="L533" s="56" t="s">
        <v>131</v>
      </c>
      <c r="M533" s="51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</row>
    <row r="534" spans="1:36">
      <c r="A534" s="11">
        <v>41116</v>
      </c>
      <c r="B534" s="90">
        <v>0</v>
      </c>
      <c r="C534" s="17">
        <v>0</v>
      </c>
      <c r="D534" s="90">
        <v>0</v>
      </c>
      <c r="E534" s="17">
        <v>0</v>
      </c>
      <c r="F534" s="23"/>
      <c r="G534" s="31"/>
      <c r="H534" s="34"/>
      <c r="I534" s="34"/>
      <c r="J534" s="32"/>
      <c r="K534" s="31"/>
      <c r="L534" s="52" t="s">
        <v>139</v>
      </c>
      <c r="M534" s="51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</row>
    <row r="535" spans="1:36">
      <c r="A535" s="11">
        <v>41120</v>
      </c>
      <c r="B535" s="90">
        <v>0</v>
      </c>
      <c r="C535" s="17">
        <v>0</v>
      </c>
      <c r="D535" s="90">
        <v>0</v>
      </c>
      <c r="E535" s="17">
        <v>0</v>
      </c>
      <c r="F535" s="23"/>
      <c r="G535" s="31"/>
      <c r="H535" s="34"/>
      <c r="I535" s="34"/>
      <c r="J535" s="32"/>
      <c r="K535" s="31"/>
      <c r="L535" s="54" t="s">
        <v>157</v>
      </c>
      <c r="M535" s="51" t="s">
        <v>144</v>
      </c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</row>
    <row r="536" spans="1:36">
      <c r="A536" s="11">
        <v>41121</v>
      </c>
      <c r="B536" s="35">
        <v>0</v>
      </c>
      <c r="C536" s="35">
        <v>0</v>
      </c>
      <c r="D536" s="35">
        <v>0</v>
      </c>
      <c r="E536" s="35">
        <v>0</v>
      </c>
      <c r="F536" s="23"/>
      <c r="G536" s="31"/>
      <c r="H536" s="34"/>
      <c r="I536" s="34"/>
      <c r="J536" s="32"/>
      <c r="K536" s="31"/>
      <c r="L536" s="52" t="s">
        <v>150</v>
      </c>
      <c r="M536" s="51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</row>
    <row r="537" spans="1:36">
      <c r="A537" s="11">
        <v>41128</v>
      </c>
      <c r="B537" s="35">
        <v>0</v>
      </c>
      <c r="C537" s="35">
        <v>0</v>
      </c>
      <c r="D537" s="35">
        <v>0</v>
      </c>
      <c r="E537" s="35">
        <v>0</v>
      </c>
      <c r="F537" s="23"/>
      <c r="G537" s="31"/>
      <c r="H537" s="34"/>
      <c r="I537" s="34"/>
      <c r="J537" s="32"/>
      <c r="K537" s="31"/>
      <c r="L537" s="52" t="s">
        <v>148</v>
      </c>
      <c r="M537" s="51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</row>
    <row r="538" spans="1:36">
      <c r="A538" s="11">
        <v>41131</v>
      </c>
      <c r="B538" s="90">
        <v>0</v>
      </c>
      <c r="C538" s="90">
        <v>0</v>
      </c>
      <c r="D538" s="90">
        <v>0</v>
      </c>
      <c r="E538" s="90">
        <v>0</v>
      </c>
      <c r="F538" s="23"/>
      <c r="G538" s="31"/>
      <c r="H538" s="34"/>
      <c r="I538" s="34"/>
      <c r="J538" s="32"/>
      <c r="K538" s="31"/>
      <c r="L538" s="52" t="s">
        <v>159</v>
      </c>
      <c r="M538" s="51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</row>
    <row r="539" spans="1:36">
      <c r="A539" s="11">
        <v>41135</v>
      </c>
      <c r="B539" s="90">
        <v>0</v>
      </c>
      <c r="C539" s="90">
        <v>0</v>
      </c>
      <c r="D539" s="90">
        <v>0</v>
      </c>
      <c r="E539" s="90">
        <v>0</v>
      </c>
      <c r="F539" s="23"/>
      <c r="G539" s="31"/>
      <c r="H539" s="34"/>
      <c r="I539" s="34"/>
      <c r="J539" s="32"/>
      <c r="K539" s="31"/>
      <c r="L539" s="52" t="s">
        <v>230</v>
      </c>
      <c r="M539" s="51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</row>
    <row r="540" spans="1:36">
      <c r="A540" s="11">
        <v>41137</v>
      </c>
      <c r="B540" s="35">
        <v>0</v>
      </c>
      <c r="C540" s="35">
        <v>0</v>
      </c>
      <c r="D540" s="35">
        <v>0</v>
      </c>
      <c r="E540" s="35">
        <v>0</v>
      </c>
      <c r="F540" s="23"/>
      <c r="G540" s="31"/>
      <c r="H540" s="34"/>
      <c r="I540" s="34"/>
      <c r="J540" s="32"/>
      <c r="K540" s="31"/>
      <c r="L540" s="52" t="s">
        <v>222</v>
      </c>
      <c r="M540" s="51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</row>
    <row r="541" spans="1:36">
      <c r="A541" s="11">
        <v>41142</v>
      </c>
      <c r="B541" s="35">
        <v>0</v>
      </c>
      <c r="C541" s="35">
        <v>0</v>
      </c>
      <c r="D541" s="35">
        <v>0</v>
      </c>
      <c r="E541" s="35">
        <v>0</v>
      </c>
      <c r="F541" s="23"/>
      <c r="G541" s="31"/>
      <c r="H541" s="34"/>
      <c r="I541" s="34"/>
      <c r="J541" s="32"/>
      <c r="K541" s="31"/>
      <c r="L541" s="52" t="s">
        <v>193</v>
      </c>
      <c r="M541" s="51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</row>
    <row r="542" spans="1:36">
      <c r="A542" s="11">
        <v>41144</v>
      </c>
      <c r="B542" s="35">
        <v>0</v>
      </c>
      <c r="C542" s="35">
        <v>0</v>
      </c>
      <c r="D542" s="35">
        <v>0</v>
      </c>
      <c r="E542" s="35">
        <v>0</v>
      </c>
      <c r="F542" s="23"/>
      <c r="G542" s="31"/>
      <c r="H542" s="34"/>
      <c r="I542" s="34"/>
      <c r="J542" s="32"/>
      <c r="K542" s="31"/>
      <c r="L542" s="52" t="s">
        <v>211</v>
      </c>
      <c r="M542" s="51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</row>
    <row r="543" spans="1:36">
      <c r="A543" s="11">
        <v>41148</v>
      </c>
      <c r="B543" s="35">
        <v>0</v>
      </c>
      <c r="C543" s="35">
        <v>0</v>
      </c>
      <c r="D543" s="35">
        <v>0</v>
      </c>
      <c r="E543" s="35">
        <v>0</v>
      </c>
      <c r="F543" s="23"/>
      <c r="G543" s="31"/>
      <c r="H543" s="34"/>
      <c r="I543" s="34"/>
      <c r="J543" s="32"/>
      <c r="K543" s="31"/>
      <c r="L543" s="52" t="s">
        <v>203</v>
      </c>
      <c r="M543" s="51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</row>
    <row r="544" spans="1:36">
      <c r="A544" s="11">
        <v>41149</v>
      </c>
      <c r="B544" s="35">
        <v>0</v>
      </c>
      <c r="C544" s="35">
        <v>0</v>
      </c>
      <c r="D544" s="35">
        <v>0</v>
      </c>
      <c r="E544" s="35">
        <v>0</v>
      </c>
      <c r="F544" s="23"/>
      <c r="G544" s="31"/>
      <c r="H544" s="34"/>
      <c r="I544" s="34"/>
      <c r="J544" s="32"/>
      <c r="K544" s="31"/>
      <c r="L544" s="52" t="s">
        <v>207</v>
      </c>
      <c r="M544" s="51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</row>
    <row r="545" spans="1:40">
      <c r="A545" s="11">
        <v>41150</v>
      </c>
      <c r="B545" s="35">
        <v>1</v>
      </c>
      <c r="C545" s="35">
        <v>0</v>
      </c>
      <c r="D545" s="35">
        <v>0</v>
      </c>
      <c r="E545" s="35">
        <v>0</v>
      </c>
      <c r="F545" s="23"/>
      <c r="G545" s="31"/>
      <c r="H545" s="34"/>
      <c r="I545" s="34"/>
      <c r="J545" s="32"/>
      <c r="K545" s="31"/>
      <c r="L545" s="52" t="s">
        <v>245</v>
      </c>
      <c r="M545" s="51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</row>
    <row r="546" spans="1:40">
      <c r="A546" s="11">
        <v>41156</v>
      </c>
      <c r="B546" s="90">
        <v>0</v>
      </c>
      <c r="C546" s="90">
        <v>0</v>
      </c>
      <c r="D546" s="90">
        <v>0</v>
      </c>
      <c r="E546" s="90">
        <v>0</v>
      </c>
      <c r="F546" s="23"/>
      <c r="G546" s="31"/>
      <c r="H546" s="34"/>
      <c r="I546" s="34"/>
      <c r="J546" s="32"/>
      <c r="K546" s="31"/>
      <c r="L546" s="52" t="s">
        <v>219</v>
      </c>
      <c r="M546" s="51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</row>
    <row r="547" spans="1:40">
      <c r="A547" s="11">
        <v>41158</v>
      </c>
      <c r="B547" s="90">
        <v>0</v>
      </c>
      <c r="C547" s="90">
        <v>0</v>
      </c>
      <c r="D547" s="90">
        <v>0</v>
      </c>
      <c r="E547" s="90">
        <v>0</v>
      </c>
      <c r="F547" s="23"/>
      <c r="G547" s="31"/>
      <c r="H547" s="34"/>
      <c r="I547" s="34"/>
      <c r="J547" s="32"/>
      <c r="K547" s="31"/>
      <c r="L547" s="52" t="s">
        <v>236</v>
      </c>
      <c r="M547" s="51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</row>
    <row r="548" spans="1:40">
      <c r="A548" s="11">
        <v>41163</v>
      </c>
      <c r="B548" s="90">
        <v>0</v>
      </c>
      <c r="C548" s="90">
        <v>0</v>
      </c>
      <c r="D548" s="90">
        <v>0</v>
      </c>
      <c r="E548" s="90">
        <v>0</v>
      </c>
      <c r="F548" s="23"/>
      <c r="G548" s="31"/>
      <c r="H548" s="34"/>
      <c r="I548" s="34"/>
      <c r="J548" s="32"/>
      <c r="K548" s="31"/>
      <c r="L548" s="54" t="s">
        <v>286</v>
      </c>
      <c r="M548" s="51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</row>
    <row r="549" spans="1:40">
      <c r="A549" s="11">
        <v>41165</v>
      </c>
      <c r="B549" s="35">
        <v>0</v>
      </c>
      <c r="C549" s="35">
        <v>0</v>
      </c>
      <c r="D549" s="35">
        <v>0</v>
      </c>
      <c r="E549" s="35">
        <v>0</v>
      </c>
      <c r="F549" s="23"/>
      <c r="G549" s="31"/>
      <c r="H549" s="34"/>
      <c r="I549" s="34"/>
      <c r="J549" s="32"/>
      <c r="K549" s="31"/>
      <c r="L549" s="52" t="s">
        <v>255</v>
      </c>
      <c r="M549" s="51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</row>
    <row r="550" spans="1:40">
      <c r="A550" s="11">
        <v>41169</v>
      </c>
      <c r="B550" s="35">
        <v>0</v>
      </c>
      <c r="C550" s="35">
        <v>0</v>
      </c>
      <c r="D550" s="35">
        <v>0</v>
      </c>
      <c r="E550" s="35">
        <v>0</v>
      </c>
      <c r="F550" s="23"/>
      <c r="G550" s="31"/>
      <c r="H550" s="34"/>
      <c r="I550" s="34"/>
      <c r="J550" s="32"/>
      <c r="K550" s="31"/>
      <c r="L550" s="52" t="s">
        <v>266</v>
      </c>
      <c r="M550" s="51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</row>
    <row r="551" spans="1:40">
      <c r="A551" s="11">
        <v>41172</v>
      </c>
      <c r="B551" s="35">
        <v>0</v>
      </c>
      <c r="C551" s="35">
        <v>0</v>
      </c>
      <c r="D551" s="35">
        <v>0</v>
      </c>
      <c r="E551" s="35">
        <v>0</v>
      </c>
      <c r="F551" s="23"/>
      <c r="G551" s="31"/>
      <c r="H551" s="34"/>
      <c r="I551" s="34"/>
      <c r="J551" s="32"/>
      <c r="K551" s="31"/>
      <c r="L551" s="54" t="s">
        <v>281</v>
      </c>
      <c r="M551" s="51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</row>
    <row r="552" spans="1:40">
      <c r="A552" s="11">
        <v>41177</v>
      </c>
      <c r="B552" s="35">
        <v>0</v>
      </c>
      <c r="C552" s="35">
        <v>0</v>
      </c>
      <c r="D552" s="35">
        <v>0</v>
      </c>
      <c r="E552" s="35">
        <v>0</v>
      </c>
      <c r="F552" s="23"/>
      <c r="G552" s="31"/>
      <c r="H552" s="34"/>
      <c r="I552" s="34"/>
      <c r="J552" s="32"/>
      <c r="K552" s="31"/>
      <c r="L552" s="52" t="s">
        <v>274</v>
      </c>
      <c r="M552" s="51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</row>
    <row r="553" spans="1:40" ht="13.5" thickBot="1">
      <c r="A553" s="12">
        <v>41179</v>
      </c>
      <c r="B553" s="38">
        <v>0</v>
      </c>
      <c r="C553" s="38">
        <v>0</v>
      </c>
      <c r="D553" s="38">
        <v>0</v>
      </c>
      <c r="E553" s="38">
        <v>0</v>
      </c>
      <c r="F553" s="24"/>
      <c r="G553" s="36"/>
      <c r="H553" s="37"/>
      <c r="I553" s="37"/>
      <c r="J553" s="37"/>
      <c r="K553" s="36"/>
      <c r="L553" s="53" t="s">
        <v>289</v>
      </c>
      <c r="M553" s="55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</row>
    <row r="554" spans="1:40">
      <c r="A554" s="11"/>
      <c r="B554" s="34">
        <f>COUNT(B473:F553)</f>
        <v>378</v>
      </c>
      <c r="C554" s="34"/>
      <c r="D554" s="34"/>
      <c r="E554" s="34"/>
      <c r="F554" s="34"/>
      <c r="G554" s="34">
        <f>SUM(G473:G553)</f>
        <v>9</v>
      </c>
      <c r="H554" s="34">
        <f t="shared" ref="H554:J554" si="10">SUM(H473:H553)</f>
        <v>8</v>
      </c>
      <c r="I554" s="34">
        <f t="shared" si="10"/>
        <v>2</v>
      </c>
      <c r="J554" s="34">
        <f t="shared" si="10"/>
        <v>2</v>
      </c>
      <c r="K554" s="34"/>
      <c r="L554" s="34"/>
      <c r="M554" s="34"/>
      <c r="N554" s="34"/>
      <c r="O554" s="34"/>
      <c r="P554" s="34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</row>
    <row r="555" spans="1:40">
      <c r="A555" s="13"/>
      <c r="B555" s="34"/>
      <c r="C555" s="34"/>
      <c r="D555" s="34"/>
      <c r="E555" s="34"/>
      <c r="F555" s="34"/>
      <c r="G555" s="32"/>
      <c r="H555" s="34"/>
      <c r="I555" s="34"/>
      <c r="J555" s="34"/>
      <c r="K555" s="34"/>
      <c r="L555" s="34"/>
      <c r="M555" s="34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</row>
    <row r="556" spans="1:40">
      <c r="A556" s="11"/>
      <c r="B556" s="34"/>
      <c r="C556" s="34"/>
      <c r="D556" s="34"/>
      <c r="E556" s="34"/>
      <c r="F556" s="34"/>
      <c r="G556" s="32"/>
      <c r="H556" s="34"/>
      <c r="I556" s="34"/>
      <c r="J556" s="34"/>
      <c r="K556" s="34"/>
      <c r="L556" s="34"/>
      <c r="M556" s="34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</row>
    <row r="557" spans="1:40">
      <c r="A557" s="11"/>
      <c r="B557" s="34"/>
      <c r="C557" s="34"/>
      <c r="D557" s="34"/>
      <c r="E557" s="34"/>
      <c r="F557" s="34"/>
      <c r="G557" s="32"/>
      <c r="H557" s="34"/>
      <c r="I557" s="34"/>
      <c r="J557" s="34"/>
      <c r="K557" s="34"/>
      <c r="L557" s="34"/>
      <c r="M557" s="34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</row>
    <row r="558" spans="1:40">
      <c r="A558" s="1" t="s">
        <v>11</v>
      </c>
      <c r="B558" s="165" t="s">
        <v>13</v>
      </c>
      <c r="C558" s="164" t="s">
        <v>13</v>
      </c>
      <c r="D558" s="165" t="s">
        <v>13</v>
      </c>
      <c r="E558" s="164" t="s">
        <v>13</v>
      </c>
      <c r="F558" s="165" t="s">
        <v>13</v>
      </c>
      <c r="G558" s="164" t="s">
        <v>13</v>
      </c>
      <c r="H558" s="164" t="s">
        <v>13</v>
      </c>
      <c r="I558" s="164" t="s">
        <v>13</v>
      </c>
      <c r="J558" s="164" t="s">
        <v>16</v>
      </c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40">
      <c r="A559" s="160" t="s">
        <v>0</v>
      </c>
      <c r="B559" s="164" t="s">
        <v>18</v>
      </c>
      <c r="C559" s="163" t="s">
        <v>19</v>
      </c>
      <c r="D559" s="163" t="s">
        <v>20</v>
      </c>
      <c r="E559" s="161" t="s">
        <v>21</v>
      </c>
      <c r="F559" s="161" t="s">
        <v>23</v>
      </c>
      <c r="G559" s="161" t="s">
        <v>24</v>
      </c>
      <c r="H559" s="164" t="s">
        <v>22</v>
      </c>
      <c r="I559" s="161" t="s">
        <v>39</v>
      </c>
      <c r="J559" s="161" t="s">
        <v>26</v>
      </c>
      <c r="K559" s="160" t="s">
        <v>27</v>
      </c>
      <c r="L559" s="160" t="s">
        <v>28</v>
      </c>
      <c r="M559" s="160" t="s">
        <v>29</v>
      </c>
      <c r="N559" s="160" t="s">
        <v>6</v>
      </c>
      <c r="O559" s="160" t="s">
        <v>7</v>
      </c>
      <c r="P559" s="160" t="s">
        <v>8</v>
      </c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 spans="1:40">
      <c r="A560" s="11">
        <v>41092</v>
      </c>
      <c r="B560" s="15">
        <v>0</v>
      </c>
      <c r="C560" s="15">
        <v>0</v>
      </c>
      <c r="D560" s="15">
        <v>0</v>
      </c>
      <c r="E560" s="15">
        <v>0</v>
      </c>
      <c r="F560" s="25">
        <v>0</v>
      </c>
      <c r="G560" s="25">
        <v>0</v>
      </c>
      <c r="H560" s="68">
        <v>0</v>
      </c>
      <c r="I560" s="99">
        <v>0</v>
      </c>
      <c r="J560" s="74"/>
      <c r="K560" s="74"/>
      <c r="L560" s="74"/>
      <c r="M560" s="67"/>
      <c r="N560" s="68"/>
      <c r="O560" s="54" t="s">
        <v>90</v>
      </c>
      <c r="P560" s="68"/>
      <c r="Q560" s="66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 spans="1:31">
      <c r="A561" s="11">
        <v>41096</v>
      </c>
      <c r="B561" s="15">
        <v>0</v>
      </c>
      <c r="C561" s="15">
        <v>0</v>
      </c>
      <c r="D561" s="15">
        <v>0</v>
      </c>
      <c r="E561" s="15">
        <v>0</v>
      </c>
      <c r="F561" s="25">
        <v>0</v>
      </c>
      <c r="G561" s="25">
        <v>0</v>
      </c>
      <c r="H561" s="15">
        <v>0</v>
      </c>
      <c r="I561" s="99">
        <v>0</v>
      </c>
      <c r="J561" s="15"/>
      <c r="K561" s="16"/>
      <c r="L561" s="16"/>
      <c r="M561" s="16"/>
      <c r="N561" s="15"/>
      <c r="O561" s="52" t="s">
        <v>88</v>
      </c>
      <c r="P561" s="51"/>
      <c r="Q561" s="61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32"/>
      <c r="AC561" s="32"/>
      <c r="AD561" s="32"/>
      <c r="AE561" s="32"/>
    </row>
    <row r="562" spans="1:31">
      <c r="A562" s="11">
        <v>41099</v>
      </c>
      <c r="B562" s="15">
        <v>0</v>
      </c>
      <c r="C562" s="15">
        <v>0</v>
      </c>
      <c r="D562" s="15">
        <v>0</v>
      </c>
      <c r="E562" s="15">
        <v>0</v>
      </c>
      <c r="F562" s="25">
        <v>0</v>
      </c>
      <c r="G562" s="25">
        <v>0</v>
      </c>
      <c r="H562" s="15">
        <v>0</v>
      </c>
      <c r="I562" s="99">
        <v>0</v>
      </c>
      <c r="J562" s="15"/>
      <c r="K562" s="16"/>
      <c r="L562" s="16"/>
      <c r="M562" s="16"/>
      <c r="N562" s="15"/>
      <c r="O562" s="52" t="s">
        <v>93</v>
      </c>
      <c r="P562" s="57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32"/>
      <c r="AC562" s="32"/>
      <c r="AD562" s="32"/>
      <c r="AE562" s="32"/>
    </row>
    <row r="563" spans="1:31">
      <c r="A563" s="11">
        <v>41103</v>
      </c>
      <c r="B563" s="15">
        <v>0</v>
      </c>
      <c r="C563" s="15">
        <v>0</v>
      </c>
      <c r="D563" s="15">
        <v>0</v>
      </c>
      <c r="E563" s="15">
        <v>0</v>
      </c>
      <c r="F563" s="25">
        <v>0</v>
      </c>
      <c r="G563" s="25">
        <v>0</v>
      </c>
      <c r="H563" s="15">
        <v>0</v>
      </c>
      <c r="I563" s="99">
        <v>0</v>
      </c>
      <c r="J563" s="15"/>
      <c r="K563" s="16"/>
      <c r="L563" s="16"/>
      <c r="M563" s="16"/>
      <c r="N563" s="15"/>
      <c r="O563" s="52" t="s">
        <v>99</v>
      </c>
      <c r="P563" s="57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32"/>
      <c r="AC563" s="32"/>
      <c r="AD563" s="32"/>
      <c r="AE563" s="32"/>
    </row>
    <row r="564" spans="1:31">
      <c r="A564" s="11">
        <v>41106</v>
      </c>
      <c r="B564" s="15">
        <v>0</v>
      </c>
      <c r="C564" s="15">
        <v>0</v>
      </c>
      <c r="D564" s="15">
        <v>0</v>
      </c>
      <c r="E564" s="15">
        <v>0</v>
      </c>
      <c r="F564" s="25">
        <v>0</v>
      </c>
      <c r="G564" s="25">
        <v>0</v>
      </c>
      <c r="H564" s="15">
        <v>0</v>
      </c>
      <c r="I564" s="99">
        <v>0</v>
      </c>
      <c r="J564" s="15"/>
      <c r="K564" s="16"/>
      <c r="L564" s="16"/>
      <c r="M564" s="16"/>
      <c r="N564" s="15"/>
      <c r="O564" s="54" t="s">
        <v>170</v>
      </c>
      <c r="P564" s="57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32"/>
      <c r="AC564" s="32"/>
      <c r="AD564" s="32"/>
      <c r="AE564" s="32"/>
    </row>
    <row r="565" spans="1:31">
      <c r="A565" s="11">
        <v>41108</v>
      </c>
      <c r="B565" s="15">
        <v>0</v>
      </c>
      <c r="C565" s="15">
        <v>0</v>
      </c>
      <c r="D565" s="15">
        <v>0</v>
      </c>
      <c r="E565" s="15">
        <v>0</v>
      </c>
      <c r="F565" s="25">
        <v>0</v>
      </c>
      <c r="G565" s="25">
        <v>0</v>
      </c>
      <c r="H565" s="15">
        <v>0</v>
      </c>
      <c r="I565" s="99">
        <v>0</v>
      </c>
      <c r="J565" s="15"/>
      <c r="K565" s="16"/>
      <c r="L565" s="16"/>
      <c r="M565" s="16"/>
      <c r="N565" s="15"/>
      <c r="O565" s="52" t="s">
        <v>135</v>
      </c>
      <c r="P565" s="57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32"/>
      <c r="AC565" s="32"/>
      <c r="AD565" s="32"/>
      <c r="AE565" s="32"/>
    </row>
    <row r="566" spans="1:31">
      <c r="A566" s="11">
        <v>41113</v>
      </c>
      <c r="B566" s="15">
        <v>0</v>
      </c>
      <c r="C566" s="15">
        <v>0</v>
      </c>
      <c r="D566" s="15">
        <v>0</v>
      </c>
      <c r="E566" s="15">
        <v>0</v>
      </c>
      <c r="F566" s="25">
        <v>0</v>
      </c>
      <c r="G566" s="25">
        <v>0</v>
      </c>
      <c r="H566" s="15">
        <v>1</v>
      </c>
      <c r="I566" s="99">
        <v>0</v>
      </c>
      <c r="J566" s="15"/>
      <c r="K566" s="16">
        <v>1</v>
      </c>
      <c r="L566" s="16"/>
      <c r="M566" s="16"/>
      <c r="N566" s="15"/>
      <c r="O566" s="52" t="s">
        <v>165</v>
      </c>
      <c r="P566" s="57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32"/>
      <c r="AC566" s="32"/>
      <c r="AD566" s="32"/>
      <c r="AE566" s="32"/>
    </row>
    <row r="567" spans="1:31">
      <c r="A567" s="11">
        <v>41115</v>
      </c>
      <c r="B567" s="15">
        <v>0</v>
      </c>
      <c r="C567" s="15">
        <v>0</v>
      </c>
      <c r="D567" s="15">
        <v>0</v>
      </c>
      <c r="E567" s="15">
        <v>0</v>
      </c>
      <c r="F567" s="25">
        <v>0</v>
      </c>
      <c r="G567" s="25">
        <v>0</v>
      </c>
      <c r="H567" s="15">
        <v>0</v>
      </c>
      <c r="I567" s="99">
        <v>0</v>
      </c>
      <c r="J567" s="15"/>
      <c r="K567" s="16"/>
      <c r="L567" s="16"/>
      <c r="M567" s="16"/>
      <c r="N567" s="15"/>
      <c r="O567" s="52" t="s">
        <v>131</v>
      </c>
      <c r="P567" s="57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32"/>
      <c r="AC567" s="32"/>
      <c r="AD567" s="32"/>
      <c r="AE567" s="32"/>
    </row>
    <row r="568" spans="1:31">
      <c r="A568" s="11">
        <v>41122</v>
      </c>
      <c r="B568" s="15">
        <v>0</v>
      </c>
      <c r="C568" s="15">
        <v>0</v>
      </c>
      <c r="D568" s="15">
        <v>0</v>
      </c>
      <c r="E568" s="15">
        <v>0</v>
      </c>
      <c r="F568" s="25">
        <v>0</v>
      </c>
      <c r="G568" s="25">
        <v>0</v>
      </c>
      <c r="H568" s="15">
        <v>0</v>
      </c>
      <c r="I568" s="99">
        <v>0</v>
      </c>
      <c r="J568" s="15"/>
      <c r="K568" s="16"/>
      <c r="L568" s="16"/>
      <c r="M568" s="16"/>
      <c r="N568" s="15"/>
      <c r="O568" s="52" t="s">
        <v>187</v>
      </c>
      <c r="P568" s="51" t="s">
        <v>144</v>
      </c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32"/>
      <c r="AC568" s="32"/>
      <c r="AD568" s="32"/>
      <c r="AE568" s="32"/>
    </row>
    <row r="569" spans="1:31">
      <c r="A569" s="11">
        <v>41123</v>
      </c>
      <c r="B569" s="15">
        <v>0</v>
      </c>
      <c r="C569" s="15">
        <v>0</v>
      </c>
      <c r="D569" s="15">
        <v>0</v>
      </c>
      <c r="E569" s="15">
        <v>0</v>
      </c>
      <c r="F569" s="25">
        <v>0</v>
      </c>
      <c r="G569" s="25">
        <v>0</v>
      </c>
      <c r="H569" s="15">
        <v>0</v>
      </c>
      <c r="I569" s="99">
        <v>0</v>
      </c>
      <c r="J569" s="15"/>
      <c r="K569" s="16"/>
      <c r="L569" s="16"/>
      <c r="M569" s="16"/>
      <c r="N569" s="15"/>
      <c r="O569" s="52" t="s">
        <v>174</v>
      </c>
      <c r="P569" s="57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32"/>
      <c r="AC569" s="32"/>
      <c r="AD569" s="32"/>
      <c r="AE569" s="32"/>
    </row>
    <row r="570" spans="1:31">
      <c r="A570" s="11">
        <v>41128</v>
      </c>
      <c r="B570" s="15">
        <v>0</v>
      </c>
      <c r="C570" s="15">
        <v>0</v>
      </c>
      <c r="D570" s="15">
        <v>0</v>
      </c>
      <c r="E570" s="15">
        <v>0</v>
      </c>
      <c r="F570" s="25">
        <v>0</v>
      </c>
      <c r="G570" s="25">
        <v>0</v>
      </c>
      <c r="H570" s="15">
        <v>2</v>
      </c>
      <c r="I570" s="99">
        <v>0</v>
      </c>
      <c r="J570" s="15"/>
      <c r="K570" s="16">
        <v>2</v>
      </c>
      <c r="L570" s="16"/>
      <c r="M570" s="16"/>
      <c r="N570" s="15"/>
      <c r="O570" s="52" t="s">
        <v>148</v>
      </c>
      <c r="P570" s="57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32"/>
      <c r="AC570" s="32"/>
      <c r="AD570" s="32"/>
      <c r="AE570" s="32"/>
    </row>
    <row r="571" spans="1:31">
      <c r="A571" s="11">
        <v>41131</v>
      </c>
      <c r="B571" s="15">
        <v>0</v>
      </c>
      <c r="C571" s="15">
        <v>0</v>
      </c>
      <c r="D571" s="15">
        <v>1</v>
      </c>
      <c r="E571" s="15">
        <v>0</v>
      </c>
      <c r="F571" s="25">
        <v>0</v>
      </c>
      <c r="G571" s="25">
        <v>0</v>
      </c>
      <c r="H571" s="15">
        <v>0</v>
      </c>
      <c r="I571" s="99">
        <v>0</v>
      </c>
      <c r="J571" s="15"/>
      <c r="K571" s="16">
        <v>1</v>
      </c>
      <c r="L571" s="16"/>
      <c r="M571" s="16"/>
      <c r="N571" s="15"/>
      <c r="O571" s="52" t="s">
        <v>159</v>
      </c>
      <c r="P571" s="57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32"/>
      <c r="AC571" s="32"/>
      <c r="AD571" s="32"/>
      <c r="AE571" s="32"/>
    </row>
    <row r="572" spans="1:31">
      <c r="A572" s="11">
        <v>41135</v>
      </c>
      <c r="B572" s="15">
        <v>0</v>
      </c>
      <c r="C572" s="15">
        <v>0</v>
      </c>
      <c r="D572" s="15">
        <v>0</v>
      </c>
      <c r="E572" s="15">
        <v>0</v>
      </c>
      <c r="F572" s="25">
        <v>0</v>
      </c>
      <c r="G572" s="25">
        <v>0</v>
      </c>
      <c r="H572" s="15">
        <v>0</v>
      </c>
      <c r="I572" s="99">
        <v>0</v>
      </c>
      <c r="J572" s="15"/>
      <c r="K572" s="16"/>
      <c r="L572" s="16"/>
      <c r="M572" s="16"/>
      <c r="N572" s="15"/>
      <c r="O572" s="52" t="s">
        <v>230</v>
      </c>
      <c r="P572" s="57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32"/>
      <c r="AC572" s="32"/>
      <c r="AD572" s="32"/>
      <c r="AE572" s="32"/>
    </row>
    <row r="573" spans="1:31">
      <c r="A573" s="11">
        <v>41137</v>
      </c>
      <c r="B573" s="15">
        <v>0</v>
      </c>
      <c r="C573" s="15">
        <v>0</v>
      </c>
      <c r="D573" s="15">
        <v>0</v>
      </c>
      <c r="E573" s="15">
        <v>0</v>
      </c>
      <c r="F573" s="25">
        <v>0</v>
      </c>
      <c r="G573" s="25">
        <v>0</v>
      </c>
      <c r="H573" s="15">
        <v>0</v>
      </c>
      <c r="I573" s="99">
        <v>0</v>
      </c>
      <c r="J573" s="15"/>
      <c r="K573" s="16"/>
      <c r="L573" s="16"/>
      <c r="M573" s="16"/>
      <c r="N573" s="15"/>
      <c r="O573" s="52" t="s">
        <v>222</v>
      </c>
      <c r="P573" s="57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32"/>
      <c r="AC573" s="32"/>
      <c r="AD573" s="32"/>
      <c r="AE573" s="32"/>
    </row>
    <row r="574" spans="1:31">
      <c r="A574" s="11">
        <v>41142</v>
      </c>
      <c r="B574" s="15">
        <v>0</v>
      </c>
      <c r="C574" s="15">
        <v>0</v>
      </c>
      <c r="D574" s="15">
        <v>0</v>
      </c>
      <c r="E574" s="15">
        <v>0</v>
      </c>
      <c r="F574" s="25">
        <v>0</v>
      </c>
      <c r="G574" s="25">
        <v>0</v>
      </c>
      <c r="H574" s="15">
        <v>2</v>
      </c>
      <c r="I574" s="99">
        <v>0</v>
      </c>
      <c r="J574" s="15"/>
      <c r="K574" s="16">
        <v>2</v>
      </c>
      <c r="L574" s="16"/>
      <c r="M574" s="16"/>
      <c r="N574" s="15"/>
      <c r="O574" s="52" t="s">
        <v>193</v>
      </c>
      <c r="P574" s="57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32"/>
      <c r="AC574" s="32"/>
      <c r="AD574" s="32"/>
      <c r="AE574" s="32"/>
    </row>
    <row r="575" spans="1:31">
      <c r="A575" s="11">
        <v>41144</v>
      </c>
      <c r="B575" s="15">
        <v>0</v>
      </c>
      <c r="C575" s="15">
        <v>0</v>
      </c>
      <c r="D575" s="15">
        <v>0</v>
      </c>
      <c r="E575" s="15">
        <v>1</v>
      </c>
      <c r="F575" s="25">
        <v>0</v>
      </c>
      <c r="G575" s="25">
        <v>0</v>
      </c>
      <c r="H575" s="15">
        <v>0</v>
      </c>
      <c r="I575" s="99">
        <v>0</v>
      </c>
      <c r="J575" s="15"/>
      <c r="K575" s="16"/>
      <c r="L575" s="16"/>
      <c r="M575" s="16">
        <v>1</v>
      </c>
      <c r="N575" s="15"/>
      <c r="O575" s="52" t="s">
        <v>211</v>
      </c>
      <c r="P575" s="57" t="s">
        <v>213</v>
      </c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32"/>
      <c r="AC575" s="32"/>
      <c r="AD575" s="32"/>
      <c r="AE575" s="32"/>
    </row>
    <row r="576" spans="1:31">
      <c r="A576" s="11">
        <v>41148</v>
      </c>
      <c r="B576" s="15">
        <v>0</v>
      </c>
      <c r="C576" s="15">
        <v>0</v>
      </c>
      <c r="D576" s="15">
        <v>0</v>
      </c>
      <c r="E576" s="15">
        <v>0</v>
      </c>
      <c r="F576" s="25">
        <v>0</v>
      </c>
      <c r="G576" s="25">
        <v>0</v>
      </c>
      <c r="H576" s="15">
        <v>0</v>
      </c>
      <c r="I576" s="99">
        <v>0</v>
      </c>
      <c r="J576" s="15"/>
      <c r="K576" s="16"/>
      <c r="L576" s="16"/>
      <c r="M576" s="16"/>
      <c r="N576" s="15"/>
      <c r="O576" s="52" t="s">
        <v>203</v>
      </c>
      <c r="P576" s="57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32"/>
      <c r="AC576" s="32"/>
      <c r="AD576" s="32"/>
      <c r="AE576" s="32"/>
    </row>
    <row r="577" spans="1:31">
      <c r="A577" s="11">
        <v>41149</v>
      </c>
      <c r="B577" s="15">
        <v>0</v>
      </c>
      <c r="C577" s="15">
        <v>0</v>
      </c>
      <c r="D577" s="15">
        <v>0</v>
      </c>
      <c r="E577" s="15">
        <v>0</v>
      </c>
      <c r="F577" s="25">
        <v>0</v>
      </c>
      <c r="G577" s="25">
        <v>0</v>
      </c>
      <c r="H577" s="15">
        <v>0</v>
      </c>
      <c r="I577" s="99">
        <v>0</v>
      </c>
      <c r="J577" s="15"/>
      <c r="K577" s="16"/>
      <c r="L577" s="16"/>
      <c r="M577" s="16"/>
      <c r="N577" s="15"/>
      <c r="O577" s="52" t="s">
        <v>207</v>
      </c>
      <c r="P577" s="57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32"/>
      <c r="AC577" s="32"/>
      <c r="AD577" s="32"/>
      <c r="AE577" s="32"/>
    </row>
    <row r="578" spans="1:31">
      <c r="A578" s="11">
        <v>41150</v>
      </c>
      <c r="B578" s="15">
        <v>0</v>
      </c>
      <c r="C578" s="15">
        <v>0</v>
      </c>
      <c r="D578" s="15">
        <v>0</v>
      </c>
      <c r="E578" s="15">
        <v>0</v>
      </c>
      <c r="F578" s="25">
        <v>0</v>
      </c>
      <c r="G578" s="25">
        <v>0</v>
      </c>
      <c r="H578" s="15">
        <v>0</v>
      </c>
      <c r="I578" s="99">
        <v>0</v>
      </c>
      <c r="J578" s="15"/>
      <c r="K578" s="16"/>
      <c r="L578" s="16"/>
      <c r="M578" s="16"/>
      <c r="N578" s="15"/>
      <c r="O578" s="52" t="s">
        <v>245</v>
      </c>
      <c r="P578" s="57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32"/>
      <c r="AC578" s="32"/>
      <c r="AD578" s="32"/>
      <c r="AE578" s="32"/>
    </row>
    <row r="579" spans="1:31">
      <c r="A579" s="11">
        <v>41156</v>
      </c>
      <c r="B579" s="15">
        <v>0</v>
      </c>
      <c r="C579" s="15">
        <v>1</v>
      </c>
      <c r="D579" s="15">
        <v>0</v>
      </c>
      <c r="E579" s="15">
        <v>0</v>
      </c>
      <c r="F579" s="25">
        <v>0</v>
      </c>
      <c r="G579" s="25">
        <v>0</v>
      </c>
      <c r="H579" s="15">
        <v>0</v>
      </c>
      <c r="I579" s="99">
        <v>0</v>
      </c>
      <c r="J579" s="15"/>
      <c r="K579" s="16">
        <v>1</v>
      </c>
      <c r="L579" s="16"/>
      <c r="M579" s="16"/>
      <c r="N579" s="15"/>
      <c r="O579" s="52" t="s">
        <v>219</v>
      </c>
      <c r="P579" s="57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32"/>
      <c r="AC579" s="32"/>
      <c r="AD579" s="32"/>
      <c r="AE579" s="32"/>
    </row>
    <row r="580" spans="1:31">
      <c r="A580" s="11">
        <v>41159</v>
      </c>
      <c r="B580" s="15">
        <v>0</v>
      </c>
      <c r="C580" s="15">
        <v>0</v>
      </c>
      <c r="D580" s="15">
        <v>0</v>
      </c>
      <c r="E580" s="15">
        <v>0</v>
      </c>
      <c r="F580" s="25">
        <v>0</v>
      </c>
      <c r="G580" s="25">
        <v>0</v>
      </c>
      <c r="H580" s="15">
        <v>0</v>
      </c>
      <c r="I580" s="99">
        <v>0</v>
      </c>
      <c r="J580" s="15"/>
      <c r="K580" s="16"/>
      <c r="L580" s="16"/>
      <c r="M580" s="16"/>
      <c r="N580" s="15"/>
      <c r="O580" s="54" t="s">
        <v>252</v>
      </c>
      <c r="P580" s="51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32"/>
      <c r="AC580" s="32"/>
      <c r="AD580" s="32"/>
      <c r="AE580" s="32"/>
    </row>
    <row r="581" spans="1:31">
      <c r="A581" s="11">
        <v>41163</v>
      </c>
      <c r="B581" s="15">
        <v>0</v>
      </c>
      <c r="C581" s="15">
        <v>0</v>
      </c>
      <c r="D581" s="15">
        <v>0</v>
      </c>
      <c r="E581" s="15">
        <v>0</v>
      </c>
      <c r="F581" s="25">
        <v>0</v>
      </c>
      <c r="G581" s="25">
        <v>0</v>
      </c>
      <c r="H581" s="15">
        <v>0</v>
      </c>
      <c r="I581" s="99">
        <v>0</v>
      </c>
      <c r="J581" s="15"/>
      <c r="K581" s="16"/>
      <c r="L581" s="16"/>
      <c r="M581" s="16"/>
      <c r="N581" s="15"/>
      <c r="O581" s="54" t="s">
        <v>286</v>
      </c>
      <c r="P581" s="57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32"/>
      <c r="AC581" s="32"/>
      <c r="AD581" s="32"/>
      <c r="AE581" s="32"/>
    </row>
    <row r="582" spans="1:31">
      <c r="A582" s="11">
        <v>41165</v>
      </c>
      <c r="B582" s="15">
        <v>0</v>
      </c>
      <c r="C582" s="15">
        <v>0</v>
      </c>
      <c r="D582" s="15">
        <v>0</v>
      </c>
      <c r="E582" s="15">
        <v>0</v>
      </c>
      <c r="F582" s="25">
        <v>0</v>
      </c>
      <c r="G582" s="25">
        <v>0</v>
      </c>
      <c r="H582" s="15">
        <v>0</v>
      </c>
      <c r="I582" s="99">
        <v>0</v>
      </c>
      <c r="J582" s="15"/>
      <c r="K582" s="16"/>
      <c r="L582" s="16"/>
      <c r="M582" s="16"/>
      <c r="N582" s="15"/>
      <c r="O582" s="54" t="s">
        <v>255</v>
      </c>
      <c r="P582" s="57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32"/>
      <c r="AC582" s="32"/>
      <c r="AD582" s="32"/>
      <c r="AE582" s="32"/>
    </row>
    <row r="583" spans="1:31">
      <c r="A583" s="11">
        <v>41169</v>
      </c>
      <c r="B583" s="15">
        <v>0</v>
      </c>
      <c r="C583" s="15">
        <v>0</v>
      </c>
      <c r="D583" s="15">
        <v>0</v>
      </c>
      <c r="E583" s="15">
        <v>0</v>
      </c>
      <c r="F583" s="25">
        <v>0</v>
      </c>
      <c r="G583" s="25">
        <v>0</v>
      </c>
      <c r="H583" s="15">
        <v>0</v>
      </c>
      <c r="I583" s="99">
        <v>0</v>
      </c>
      <c r="J583" s="15"/>
      <c r="K583" s="16"/>
      <c r="L583" s="16"/>
      <c r="M583" s="16"/>
      <c r="N583" s="15"/>
      <c r="O583" s="52" t="s">
        <v>266</v>
      </c>
      <c r="P583" s="57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32"/>
      <c r="AC583" s="32"/>
      <c r="AD583" s="32"/>
      <c r="AE583" s="32"/>
    </row>
    <row r="584" spans="1:31">
      <c r="A584" s="11">
        <v>41172</v>
      </c>
      <c r="B584" s="15">
        <v>0</v>
      </c>
      <c r="C584" s="15">
        <v>0</v>
      </c>
      <c r="D584" s="15">
        <v>0</v>
      </c>
      <c r="E584" s="15">
        <v>0</v>
      </c>
      <c r="F584" s="25">
        <v>0</v>
      </c>
      <c r="G584" s="25">
        <v>0</v>
      </c>
      <c r="H584" s="15">
        <v>0</v>
      </c>
      <c r="I584" s="99">
        <v>0</v>
      </c>
      <c r="J584" s="15"/>
      <c r="K584" s="16"/>
      <c r="L584" s="16"/>
      <c r="M584" s="16"/>
      <c r="N584" s="15"/>
      <c r="O584" s="54" t="s">
        <v>281</v>
      </c>
      <c r="P584" s="57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32"/>
      <c r="AC584" s="32"/>
      <c r="AD584" s="32"/>
      <c r="AE584" s="32"/>
    </row>
    <row r="585" spans="1:31">
      <c r="A585" s="11">
        <v>41179</v>
      </c>
      <c r="B585" s="15">
        <v>0</v>
      </c>
      <c r="C585" s="15">
        <v>0</v>
      </c>
      <c r="D585" s="15">
        <v>0</v>
      </c>
      <c r="E585" s="15">
        <v>0</v>
      </c>
      <c r="F585" s="25">
        <v>0</v>
      </c>
      <c r="G585" s="25">
        <v>0</v>
      </c>
      <c r="H585" s="15">
        <v>0</v>
      </c>
      <c r="I585" s="99">
        <v>0</v>
      </c>
      <c r="J585" s="15"/>
      <c r="K585" s="16"/>
      <c r="L585" s="16"/>
      <c r="M585" s="16"/>
      <c r="N585" s="15"/>
      <c r="O585" s="52" t="s">
        <v>289</v>
      </c>
      <c r="P585" s="57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32"/>
      <c r="AC585" s="32"/>
      <c r="AD585" s="32"/>
      <c r="AE585" s="32"/>
    </row>
    <row r="586" spans="1:31" ht="13.5" thickBot="1">
      <c r="A586" s="12">
        <v>41180</v>
      </c>
      <c r="B586" s="18">
        <v>0</v>
      </c>
      <c r="C586" s="18">
        <v>0</v>
      </c>
      <c r="D586" s="18">
        <v>0</v>
      </c>
      <c r="E586" s="18">
        <v>0</v>
      </c>
      <c r="F586" s="25">
        <v>0</v>
      </c>
      <c r="G586" s="25">
        <v>0</v>
      </c>
      <c r="H586" s="18">
        <v>0</v>
      </c>
      <c r="I586" s="99">
        <v>0</v>
      </c>
      <c r="J586" s="18"/>
      <c r="K586" s="19"/>
      <c r="L586" s="19"/>
      <c r="M586" s="19"/>
      <c r="N586" s="18"/>
      <c r="O586" s="62" t="s">
        <v>292</v>
      </c>
      <c r="P586" s="58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32"/>
      <c r="AC586" s="32"/>
      <c r="AD586" s="32"/>
      <c r="AE586" s="32"/>
    </row>
    <row r="587" spans="1:31">
      <c r="A587" s="11">
        <v>41092</v>
      </c>
      <c r="B587" s="15">
        <v>0</v>
      </c>
      <c r="C587" s="15">
        <v>0</v>
      </c>
      <c r="D587" s="15">
        <v>0</v>
      </c>
      <c r="E587" s="15">
        <v>0</v>
      </c>
      <c r="F587" s="15">
        <v>0</v>
      </c>
      <c r="G587" s="15">
        <v>0</v>
      </c>
      <c r="H587" s="15">
        <v>0</v>
      </c>
      <c r="I587" s="15">
        <v>0</v>
      </c>
      <c r="J587" s="15"/>
      <c r="K587" s="16"/>
      <c r="L587" s="16"/>
      <c r="M587" s="16"/>
      <c r="N587" s="15"/>
      <c r="O587" s="54" t="s">
        <v>90</v>
      </c>
      <c r="P587" s="57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32"/>
      <c r="AC587" s="32"/>
      <c r="AD587" s="32"/>
      <c r="AE587" s="32"/>
    </row>
    <row r="588" spans="1:31">
      <c r="A588" s="11">
        <v>41096</v>
      </c>
      <c r="B588" s="15">
        <v>0</v>
      </c>
      <c r="C588" s="15">
        <v>0</v>
      </c>
      <c r="D588" s="15">
        <v>0</v>
      </c>
      <c r="E588" s="15">
        <v>0</v>
      </c>
      <c r="F588" s="15">
        <v>0</v>
      </c>
      <c r="G588" s="15">
        <v>0</v>
      </c>
      <c r="H588" s="15">
        <v>0</v>
      </c>
      <c r="I588" s="15">
        <v>0</v>
      </c>
      <c r="J588" s="31"/>
      <c r="K588" s="34"/>
      <c r="L588" s="34"/>
      <c r="M588" s="32"/>
      <c r="N588" s="31"/>
      <c r="O588" s="52" t="s">
        <v>88</v>
      </c>
      <c r="P588" s="51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2"/>
      <c r="AB588" s="32"/>
      <c r="AC588" s="32"/>
      <c r="AD588" s="32"/>
      <c r="AE588" s="32"/>
    </row>
    <row r="589" spans="1:31">
      <c r="A589" s="11">
        <v>41099</v>
      </c>
      <c r="B589" s="15">
        <v>0</v>
      </c>
      <c r="C589" s="15">
        <v>0</v>
      </c>
      <c r="D589" s="15">
        <v>0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31"/>
      <c r="K589" s="34"/>
      <c r="L589" s="34"/>
      <c r="M589" s="32"/>
      <c r="N589" s="31"/>
      <c r="O589" s="52" t="s">
        <v>93</v>
      </c>
      <c r="P589" s="51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2"/>
      <c r="AB589" s="32"/>
      <c r="AC589" s="32"/>
      <c r="AD589" s="32"/>
      <c r="AE589" s="32"/>
    </row>
    <row r="590" spans="1:31">
      <c r="A590" s="11">
        <v>41103</v>
      </c>
      <c r="B590" s="15">
        <v>0</v>
      </c>
      <c r="C590" s="15">
        <v>0</v>
      </c>
      <c r="D590" s="15">
        <v>0</v>
      </c>
      <c r="E590" s="15">
        <v>0</v>
      </c>
      <c r="F590" s="15">
        <v>0</v>
      </c>
      <c r="G590" s="15">
        <v>0</v>
      </c>
      <c r="H590" s="15">
        <v>0</v>
      </c>
      <c r="I590" s="15">
        <v>0</v>
      </c>
      <c r="J590" s="31"/>
      <c r="K590" s="34"/>
      <c r="L590" s="34"/>
      <c r="M590" s="32"/>
      <c r="N590" s="31"/>
      <c r="O590" s="52" t="s">
        <v>99</v>
      </c>
      <c r="P590" s="51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2"/>
      <c r="AB590" s="32"/>
      <c r="AC590" s="32"/>
      <c r="AD590" s="32"/>
      <c r="AE590" s="32"/>
    </row>
    <row r="591" spans="1:31">
      <c r="A591" s="11">
        <v>41106</v>
      </c>
      <c r="B591" s="15">
        <v>0</v>
      </c>
      <c r="C591" s="15">
        <v>0</v>
      </c>
      <c r="D591" s="15">
        <v>0</v>
      </c>
      <c r="E591" s="15">
        <v>0</v>
      </c>
      <c r="F591" s="15">
        <v>0</v>
      </c>
      <c r="G591" s="15">
        <v>0</v>
      </c>
      <c r="H591" s="15">
        <v>0</v>
      </c>
      <c r="I591" s="15">
        <v>0</v>
      </c>
      <c r="J591" s="31"/>
      <c r="K591" s="34"/>
      <c r="L591" s="34"/>
      <c r="M591" s="32"/>
      <c r="N591" s="31"/>
      <c r="O591" s="54" t="s">
        <v>170</v>
      </c>
      <c r="P591" s="51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2"/>
      <c r="AB591" s="32"/>
      <c r="AC591" s="32"/>
      <c r="AD591" s="32"/>
      <c r="AE591" s="32"/>
    </row>
    <row r="592" spans="1:31">
      <c r="A592" s="11">
        <v>41108</v>
      </c>
      <c r="B592" s="15">
        <v>0</v>
      </c>
      <c r="C592" s="15">
        <v>0</v>
      </c>
      <c r="D592" s="15">
        <v>0</v>
      </c>
      <c r="E592" s="15">
        <v>0</v>
      </c>
      <c r="F592" s="15">
        <v>0</v>
      </c>
      <c r="G592" s="15">
        <v>0</v>
      </c>
      <c r="H592" s="15">
        <v>0</v>
      </c>
      <c r="I592" s="31">
        <v>2</v>
      </c>
      <c r="J592" s="31"/>
      <c r="K592" s="34"/>
      <c r="L592" s="34">
        <v>2</v>
      </c>
      <c r="M592" s="32"/>
      <c r="N592" s="31"/>
      <c r="O592" s="52" t="s">
        <v>135</v>
      </c>
      <c r="P592" s="51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2"/>
      <c r="AB592" s="32"/>
      <c r="AC592" s="32"/>
      <c r="AD592" s="32"/>
      <c r="AE592" s="32"/>
    </row>
    <row r="593" spans="1:31">
      <c r="A593" s="11">
        <v>41113</v>
      </c>
      <c r="B593" s="15">
        <v>0</v>
      </c>
      <c r="C593" s="15">
        <v>0</v>
      </c>
      <c r="D593" s="15">
        <v>0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31"/>
      <c r="K593" s="34"/>
      <c r="L593" s="34"/>
      <c r="M593" s="32"/>
      <c r="N593" s="31"/>
      <c r="O593" s="52" t="s">
        <v>165</v>
      </c>
      <c r="P593" s="51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2"/>
      <c r="AB593" s="32"/>
      <c r="AC593" s="32"/>
      <c r="AD593" s="32"/>
      <c r="AE593" s="32"/>
    </row>
    <row r="594" spans="1:31">
      <c r="A594" s="11">
        <v>41115</v>
      </c>
      <c r="B594" s="15">
        <v>0</v>
      </c>
      <c r="C594" s="15">
        <v>0</v>
      </c>
      <c r="D594" s="15">
        <v>0</v>
      </c>
      <c r="E594" s="15">
        <v>0</v>
      </c>
      <c r="F594" s="15">
        <v>0</v>
      </c>
      <c r="G594" s="15">
        <v>0</v>
      </c>
      <c r="H594" s="15">
        <v>0</v>
      </c>
      <c r="I594" s="15">
        <v>0</v>
      </c>
      <c r="J594" s="31"/>
      <c r="K594" s="34"/>
      <c r="L594" s="34"/>
      <c r="M594" s="32"/>
      <c r="N594" s="31"/>
      <c r="O594" s="52" t="s">
        <v>131</v>
      </c>
      <c r="P594" s="51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2"/>
      <c r="AB594" s="32"/>
      <c r="AC594" s="32"/>
      <c r="AD594" s="32"/>
      <c r="AE594" s="32"/>
    </row>
    <row r="595" spans="1:31">
      <c r="A595" s="11">
        <v>41122</v>
      </c>
      <c r="B595" s="15">
        <v>0</v>
      </c>
      <c r="C595" s="15">
        <v>0</v>
      </c>
      <c r="D595" s="15">
        <v>0</v>
      </c>
      <c r="E595" s="15">
        <v>0</v>
      </c>
      <c r="F595" s="15">
        <v>0</v>
      </c>
      <c r="G595" s="15">
        <v>0</v>
      </c>
      <c r="H595" s="15">
        <v>0</v>
      </c>
      <c r="I595" s="15">
        <v>0</v>
      </c>
      <c r="J595" s="31"/>
      <c r="K595" s="34"/>
      <c r="L595" s="34"/>
      <c r="M595" s="32"/>
      <c r="N595" s="31"/>
      <c r="O595" s="52" t="s">
        <v>187</v>
      </c>
      <c r="P595" s="51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2"/>
      <c r="AB595" s="32"/>
      <c r="AC595" s="32"/>
      <c r="AD595" s="32"/>
      <c r="AE595" s="32"/>
    </row>
    <row r="596" spans="1:31">
      <c r="A596" s="11">
        <v>41123</v>
      </c>
      <c r="B596" s="15">
        <v>0</v>
      </c>
      <c r="C596" s="15">
        <v>0</v>
      </c>
      <c r="D596" s="15">
        <v>0</v>
      </c>
      <c r="E596" s="15">
        <v>0</v>
      </c>
      <c r="F596" s="15">
        <v>0</v>
      </c>
      <c r="G596" s="15">
        <v>0</v>
      </c>
      <c r="H596" s="15">
        <v>0</v>
      </c>
      <c r="I596" s="15">
        <v>0</v>
      </c>
      <c r="J596" s="31"/>
      <c r="K596" s="34"/>
      <c r="L596" s="34"/>
      <c r="M596" s="32"/>
      <c r="N596" s="31"/>
      <c r="O596" s="52" t="s">
        <v>174</v>
      </c>
      <c r="P596" s="51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2"/>
      <c r="AB596" s="32"/>
      <c r="AC596" s="32"/>
      <c r="AD596" s="32"/>
      <c r="AE596" s="32"/>
    </row>
    <row r="597" spans="1:31">
      <c r="A597" s="11">
        <v>41128</v>
      </c>
      <c r="B597" s="15">
        <v>0</v>
      </c>
      <c r="C597" s="15">
        <v>0</v>
      </c>
      <c r="D597" s="15">
        <v>0</v>
      </c>
      <c r="E597" s="15">
        <v>0</v>
      </c>
      <c r="F597" s="15">
        <v>0</v>
      </c>
      <c r="G597" s="15">
        <v>0</v>
      </c>
      <c r="H597" s="15">
        <v>0</v>
      </c>
      <c r="I597" s="31">
        <v>1</v>
      </c>
      <c r="J597" s="31"/>
      <c r="K597" s="34">
        <v>1</v>
      </c>
      <c r="L597" s="34"/>
      <c r="M597" s="32"/>
      <c r="N597" s="31"/>
      <c r="O597" s="52" t="s">
        <v>148</v>
      </c>
      <c r="P597" s="51" t="s">
        <v>134</v>
      </c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2"/>
      <c r="AB597" s="32"/>
      <c r="AC597" s="32"/>
      <c r="AD597" s="32"/>
      <c r="AE597" s="32"/>
    </row>
    <row r="598" spans="1:31">
      <c r="A598" s="11">
        <v>41131</v>
      </c>
      <c r="B598" s="15">
        <v>0</v>
      </c>
      <c r="C598" s="15">
        <v>0</v>
      </c>
      <c r="D598" s="15">
        <v>0</v>
      </c>
      <c r="E598" s="15">
        <v>0</v>
      </c>
      <c r="F598" s="15">
        <v>0</v>
      </c>
      <c r="G598" s="15">
        <v>0</v>
      </c>
      <c r="H598" s="31">
        <v>1</v>
      </c>
      <c r="I598" s="31">
        <v>0</v>
      </c>
      <c r="J598" s="31"/>
      <c r="K598" s="34"/>
      <c r="L598" s="34"/>
      <c r="M598" s="32">
        <v>1</v>
      </c>
      <c r="N598" s="31"/>
      <c r="O598" s="52" t="s">
        <v>159</v>
      </c>
      <c r="P598" s="51" t="s">
        <v>133</v>
      </c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2"/>
      <c r="AB598" s="32"/>
      <c r="AC598" s="32"/>
      <c r="AD598" s="32"/>
      <c r="AE598" s="32"/>
    </row>
    <row r="599" spans="1:31">
      <c r="A599" s="11">
        <v>41135</v>
      </c>
      <c r="B599" s="15">
        <v>0</v>
      </c>
      <c r="C599" s="15">
        <v>0</v>
      </c>
      <c r="D599" s="15">
        <v>0</v>
      </c>
      <c r="E599" s="15">
        <v>0</v>
      </c>
      <c r="F599" s="15">
        <v>0</v>
      </c>
      <c r="G599" s="15">
        <v>0</v>
      </c>
      <c r="H599" s="15">
        <v>0</v>
      </c>
      <c r="I599" s="15">
        <v>0</v>
      </c>
      <c r="J599" s="31"/>
      <c r="K599" s="34"/>
      <c r="L599" s="34"/>
      <c r="M599" s="32"/>
      <c r="N599" s="31"/>
      <c r="O599" s="52" t="s">
        <v>230</v>
      </c>
      <c r="P599" s="51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2"/>
      <c r="AB599" s="32"/>
      <c r="AC599" s="32"/>
      <c r="AD599" s="32"/>
      <c r="AE599" s="32"/>
    </row>
    <row r="600" spans="1:31">
      <c r="A600" s="11">
        <v>41137</v>
      </c>
      <c r="B600" s="15">
        <v>0</v>
      </c>
      <c r="C600" s="15">
        <v>0</v>
      </c>
      <c r="D600" s="15">
        <v>0</v>
      </c>
      <c r="E600" s="15">
        <v>0</v>
      </c>
      <c r="F600" s="15">
        <v>0</v>
      </c>
      <c r="G600" s="15">
        <v>0</v>
      </c>
      <c r="H600" s="15">
        <v>0</v>
      </c>
      <c r="I600" s="15">
        <v>0</v>
      </c>
      <c r="J600" s="31"/>
      <c r="K600" s="34"/>
      <c r="L600" s="34"/>
      <c r="M600" s="32"/>
      <c r="N600" s="31"/>
      <c r="O600" s="52" t="s">
        <v>222</v>
      </c>
      <c r="P600" s="51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2"/>
      <c r="AB600" s="32"/>
      <c r="AC600" s="32"/>
      <c r="AD600" s="32"/>
      <c r="AE600" s="32"/>
    </row>
    <row r="601" spans="1:31">
      <c r="A601" s="11">
        <v>41142</v>
      </c>
      <c r="B601" s="15">
        <v>0</v>
      </c>
      <c r="C601" s="15">
        <v>0</v>
      </c>
      <c r="D601" s="15">
        <v>0</v>
      </c>
      <c r="E601" s="15">
        <v>0</v>
      </c>
      <c r="F601" s="15">
        <v>0</v>
      </c>
      <c r="G601" s="15">
        <v>0</v>
      </c>
      <c r="H601" s="15">
        <v>0</v>
      </c>
      <c r="I601" s="31">
        <v>1</v>
      </c>
      <c r="J601" s="31"/>
      <c r="K601" s="34">
        <v>1</v>
      </c>
      <c r="L601" s="34"/>
      <c r="M601" s="32"/>
      <c r="N601" s="31"/>
      <c r="O601" s="52" t="s">
        <v>193</v>
      </c>
      <c r="P601" s="51" t="s">
        <v>194</v>
      </c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2"/>
      <c r="AB601" s="32"/>
      <c r="AC601" s="32"/>
      <c r="AD601" s="32"/>
      <c r="AE601" s="32"/>
    </row>
    <row r="602" spans="1:31">
      <c r="A602" s="11">
        <v>41144</v>
      </c>
      <c r="B602" s="15">
        <v>0</v>
      </c>
      <c r="C602" s="15">
        <v>0</v>
      </c>
      <c r="D602" s="15">
        <v>0</v>
      </c>
      <c r="E602" s="15">
        <v>0</v>
      </c>
      <c r="F602" s="15">
        <v>0</v>
      </c>
      <c r="G602" s="15">
        <v>0</v>
      </c>
      <c r="H602" s="15">
        <v>0</v>
      </c>
      <c r="I602" s="31">
        <v>1</v>
      </c>
      <c r="J602" s="31"/>
      <c r="K602" s="34"/>
      <c r="L602" s="34"/>
      <c r="M602" s="32">
        <v>1</v>
      </c>
      <c r="N602" s="31"/>
      <c r="O602" s="52" t="s">
        <v>211</v>
      </c>
      <c r="P602" s="51" t="s">
        <v>213</v>
      </c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2"/>
      <c r="AB602" s="32"/>
      <c r="AC602" s="32"/>
      <c r="AD602" s="32"/>
      <c r="AE602" s="32"/>
    </row>
    <row r="603" spans="1:31">
      <c r="A603" s="11">
        <v>41148</v>
      </c>
      <c r="B603" s="15">
        <v>0</v>
      </c>
      <c r="C603" s="15">
        <v>0</v>
      </c>
      <c r="D603" s="15">
        <v>0</v>
      </c>
      <c r="E603" s="15">
        <v>0</v>
      </c>
      <c r="F603" s="15">
        <v>0</v>
      </c>
      <c r="G603" s="15">
        <v>0</v>
      </c>
      <c r="H603" s="15">
        <v>0</v>
      </c>
      <c r="I603" s="31">
        <v>1</v>
      </c>
      <c r="J603" s="31"/>
      <c r="K603" s="34">
        <v>1</v>
      </c>
      <c r="L603" s="34"/>
      <c r="M603" s="32"/>
      <c r="N603" s="31"/>
      <c r="O603" s="52" t="s">
        <v>203</v>
      </c>
      <c r="P603" s="51" t="s">
        <v>134</v>
      </c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2"/>
      <c r="AB603" s="32"/>
      <c r="AC603" s="32"/>
      <c r="AD603" s="32"/>
      <c r="AE603" s="32"/>
    </row>
    <row r="604" spans="1:31">
      <c r="A604" s="11">
        <v>41149</v>
      </c>
      <c r="B604" s="15">
        <v>0</v>
      </c>
      <c r="C604" s="15">
        <v>0</v>
      </c>
      <c r="D604" s="15">
        <v>0</v>
      </c>
      <c r="E604" s="15">
        <v>0</v>
      </c>
      <c r="F604" s="15">
        <v>0</v>
      </c>
      <c r="G604" s="15">
        <v>0</v>
      </c>
      <c r="H604" s="15">
        <v>0</v>
      </c>
      <c r="I604" s="31">
        <v>0</v>
      </c>
      <c r="J604" s="31"/>
      <c r="K604" s="34"/>
      <c r="L604" s="34"/>
      <c r="M604" s="32"/>
      <c r="N604" s="31"/>
      <c r="O604" s="52" t="s">
        <v>207</v>
      </c>
      <c r="P604" s="51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2"/>
      <c r="AB604" s="32"/>
      <c r="AC604" s="32"/>
      <c r="AD604" s="32"/>
      <c r="AE604" s="32"/>
    </row>
    <row r="605" spans="1:31">
      <c r="A605" s="11">
        <v>41150</v>
      </c>
      <c r="B605" s="15">
        <v>0</v>
      </c>
      <c r="C605" s="15">
        <v>0</v>
      </c>
      <c r="D605" s="15">
        <v>0</v>
      </c>
      <c r="E605" s="15">
        <v>0</v>
      </c>
      <c r="F605" s="15">
        <v>0</v>
      </c>
      <c r="G605" s="15">
        <v>0</v>
      </c>
      <c r="H605" s="15">
        <v>0</v>
      </c>
      <c r="I605" s="31">
        <v>0</v>
      </c>
      <c r="J605" s="31"/>
      <c r="K605" s="34"/>
      <c r="L605" s="34"/>
      <c r="M605" s="32"/>
      <c r="N605" s="31"/>
      <c r="O605" s="52" t="s">
        <v>245</v>
      </c>
      <c r="P605" s="51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2"/>
      <c r="AB605" s="32"/>
      <c r="AC605" s="32"/>
      <c r="AD605" s="32"/>
      <c r="AE605" s="32"/>
    </row>
    <row r="606" spans="1:31">
      <c r="A606" s="11">
        <v>41156</v>
      </c>
      <c r="B606" s="15">
        <v>0</v>
      </c>
      <c r="C606" s="15">
        <v>0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0</v>
      </c>
      <c r="J606" s="31"/>
      <c r="K606" s="34"/>
      <c r="L606" s="34"/>
      <c r="M606" s="32"/>
      <c r="N606" s="31"/>
      <c r="O606" s="52" t="s">
        <v>219</v>
      </c>
      <c r="P606" s="51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2"/>
      <c r="AB606" s="32"/>
      <c r="AC606" s="32"/>
      <c r="AD606" s="32"/>
      <c r="AE606" s="32"/>
    </row>
    <row r="607" spans="1:31">
      <c r="A607" s="11">
        <v>41159</v>
      </c>
      <c r="B607" s="15">
        <v>0</v>
      </c>
      <c r="C607" s="15">
        <v>0</v>
      </c>
      <c r="D607" s="15">
        <v>0</v>
      </c>
      <c r="E607" s="15">
        <v>0</v>
      </c>
      <c r="F607" s="15">
        <v>0</v>
      </c>
      <c r="G607" s="15">
        <v>0</v>
      </c>
      <c r="H607" s="15">
        <v>0</v>
      </c>
      <c r="I607" s="15">
        <v>0</v>
      </c>
      <c r="J607" s="31"/>
      <c r="K607" s="34"/>
      <c r="L607" s="34"/>
      <c r="M607" s="32"/>
      <c r="N607" s="31"/>
      <c r="O607" s="54" t="s">
        <v>252</v>
      </c>
      <c r="P607" s="51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2"/>
      <c r="AB607" s="32"/>
      <c r="AC607" s="32"/>
      <c r="AD607" s="32"/>
      <c r="AE607" s="32"/>
    </row>
    <row r="608" spans="1:31">
      <c r="A608" s="11">
        <v>41163</v>
      </c>
      <c r="B608" s="15">
        <v>0</v>
      </c>
      <c r="C608" s="15">
        <v>0</v>
      </c>
      <c r="D608" s="15">
        <v>0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31"/>
      <c r="L608" s="34"/>
      <c r="M608" s="32"/>
      <c r="N608" s="31"/>
      <c r="O608" s="54" t="s">
        <v>286</v>
      </c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2"/>
      <c r="AB608" s="32"/>
      <c r="AC608" s="32"/>
      <c r="AD608" s="32"/>
      <c r="AE608" s="32"/>
    </row>
    <row r="609" spans="1:40">
      <c r="A609" s="11">
        <v>41165</v>
      </c>
      <c r="B609" s="15">
        <v>0</v>
      </c>
      <c r="C609" s="15">
        <v>0</v>
      </c>
      <c r="D609" s="15">
        <v>0</v>
      </c>
      <c r="E609" s="15">
        <v>0</v>
      </c>
      <c r="F609" s="15">
        <v>0</v>
      </c>
      <c r="G609" s="15">
        <v>0</v>
      </c>
      <c r="H609" s="15">
        <v>0</v>
      </c>
      <c r="I609" s="15">
        <v>0</v>
      </c>
      <c r="J609" s="31"/>
      <c r="K609" s="34"/>
      <c r="L609" s="34"/>
      <c r="M609" s="32"/>
      <c r="N609" s="31"/>
      <c r="O609" s="54" t="s">
        <v>255</v>
      </c>
      <c r="P609" s="51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2"/>
      <c r="AB609" s="32"/>
      <c r="AC609" s="32"/>
      <c r="AD609" s="32"/>
      <c r="AE609" s="32"/>
    </row>
    <row r="610" spans="1:40">
      <c r="A610" s="11">
        <v>41169</v>
      </c>
      <c r="B610" s="15">
        <v>0</v>
      </c>
      <c r="C610" s="15">
        <v>0</v>
      </c>
      <c r="D610" s="15">
        <v>0</v>
      </c>
      <c r="E610" s="15">
        <v>0</v>
      </c>
      <c r="F610" s="15">
        <v>0</v>
      </c>
      <c r="G610" s="15">
        <v>0</v>
      </c>
      <c r="H610" s="15">
        <v>0</v>
      </c>
      <c r="I610" s="15">
        <v>0</v>
      </c>
      <c r="J610" s="31"/>
      <c r="K610" s="34"/>
      <c r="L610" s="34"/>
      <c r="M610" s="32"/>
      <c r="N610" s="31"/>
      <c r="O610" s="52" t="s">
        <v>266</v>
      </c>
      <c r="P610" s="51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2"/>
      <c r="AB610" s="32"/>
      <c r="AC610" s="32"/>
      <c r="AD610" s="32"/>
      <c r="AE610" s="32"/>
    </row>
    <row r="611" spans="1:40">
      <c r="A611" s="11">
        <v>41172</v>
      </c>
      <c r="B611" s="15">
        <v>0</v>
      </c>
      <c r="C611" s="15">
        <v>0</v>
      </c>
      <c r="D611" s="15">
        <v>0</v>
      </c>
      <c r="E611" s="15">
        <v>0</v>
      </c>
      <c r="F611" s="15">
        <v>0</v>
      </c>
      <c r="G611" s="15">
        <v>0</v>
      </c>
      <c r="H611" s="15">
        <v>0</v>
      </c>
      <c r="I611" s="15">
        <v>0</v>
      </c>
      <c r="J611" s="31"/>
      <c r="K611" s="34"/>
      <c r="L611" s="34"/>
      <c r="M611" s="32"/>
      <c r="N611" s="31"/>
      <c r="O611" s="54" t="s">
        <v>281</v>
      </c>
      <c r="P611" s="51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2"/>
      <c r="AB611" s="32"/>
      <c r="AC611" s="32"/>
      <c r="AD611" s="32"/>
      <c r="AE611" s="32"/>
    </row>
    <row r="612" spans="1:40">
      <c r="A612" s="11">
        <v>41179</v>
      </c>
      <c r="B612" s="15">
        <v>0</v>
      </c>
      <c r="C612" s="15">
        <v>0</v>
      </c>
      <c r="D612" s="15">
        <v>0</v>
      </c>
      <c r="E612" s="15">
        <v>0</v>
      </c>
      <c r="F612" s="15">
        <v>0</v>
      </c>
      <c r="G612" s="15">
        <v>0</v>
      </c>
      <c r="H612" s="15">
        <v>0</v>
      </c>
      <c r="I612" s="15">
        <v>0</v>
      </c>
      <c r="J612" s="31"/>
      <c r="K612" s="34"/>
      <c r="L612" s="34"/>
      <c r="M612" s="32"/>
      <c r="N612" s="31"/>
      <c r="O612" s="52" t="s">
        <v>289</v>
      </c>
      <c r="P612" s="51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2"/>
      <c r="AB612" s="32"/>
      <c r="AC612" s="32"/>
      <c r="AD612" s="32"/>
      <c r="AE612" s="32"/>
    </row>
    <row r="613" spans="1:40" ht="13.5" thickBot="1">
      <c r="A613" s="12">
        <v>41180</v>
      </c>
      <c r="B613" s="18">
        <v>0</v>
      </c>
      <c r="C613" s="18">
        <v>0</v>
      </c>
      <c r="D613" s="18">
        <v>0</v>
      </c>
      <c r="E613" s="18">
        <v>0</v>
      </c>
      <c r="F613" s="18">
        <v>0</v>
      </c>
      <c r="G613" s="18">
        <v>0</v>
      </c>
      <c r="H613" s="18">
        <v>0</v>
      </c>
      <c r="I613" s="18">
        <v>0</v>
      </c>
      <c r="J613" s="36"/>
      <c r="K613" s="37"/>
      <c r="L613" s="37"/>
      <c r="M613" s="37"/>
      <c r="N613" s="36"/>
      <c r="O613" s="62" t="s">
        <v>292</v>
      </c>
      <c r="P613" s="55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2"/>
      <c r="AB613" s="32"/>
      <c r="AC613" s="32"/>
      <c r="AD613" s="32"/>
      <c r="AE613" s="32"/>
    </row>
    <row r="614" spans="1:40">
      <c r="B614" s="32">
        <f>COUNT(B560:E613,F587:I613,H560:H586)</f>
        <v>351</v>
      </c>
      <c r="C614" s="32"/>
      <c r="D614" s="32"/>
      <c r="E614" s="32"/>
      <c r="F614" s="32"/>
      <c r="G614" s="32"/>
      <c r="H614" s="32"/>
      <c r="I614" s="32"/>
      <c r="J614" s="32">
        <f>SUM(J560:J613)</f>
        <v>0</v>
      </c>
      <c r="K614" s="32">
        <f t="shared" ref="K614:M614" si="11">SUM(K560:K613)</f>
        <v>10</v>
      </c>
      <c r="L614" s="32">
        <f t="shared" si="11"/>
        <v>2</v>
      </c>
      <c r="M614" s="32">
        <f t="shared" si="11"/>
        <v>3</v>
      </c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4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</row>
    <row r="615" spans="1:40"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</row>
    <row r="616" spans="1:40">
      <c r="A616" s="1" t="s">
        <v>83</v>
      </c>
      <c r="B616" s="165" t="s">
        <v>13</v>
      </c>
      <c r="C616" s="164" t="s">
        <v>13</v>
      </c>
      <c r="D616" s="165" t="s">
        <v>13</v>
      </c>
      <c r="E616" s="164" t="s">
        <v>13</v>
      </c>
      <c r="F616" s="165" t="s">
        <v>13</v>
      </c>
      <c r="G616" s="164" t="s">
        <v>13</v>
      </c>
      <c r="H616" s="164" t="s">
        <v>13</v>
      </c>
      <c r="I616" s="164" t="s">
        <v>13</v>
      </c>
      <c r="J616" s="164" t="s">
        <v>13</v>
      </c>
      <c r="K616" s="164" t="s">
        <v>16</v>
      </c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</row>
    <row r="617" spans="1:40">
      <c r="A617" s="160" t="s">
        <v>0</v>
      </c>
      <c r="B617" s="161" t="s">
        <v>18</v>
      </c>
      <c r="C617" s="163" t="s">
        <v>19</v>
      </c>
      <c r="D617" s="163" t="s">
        <v>20</v>
      </c>
      <c r="E617" s="161" t="s">
        <v>21</v>
      </c>
      <c r="F617" s="161" t="s">
        <v>23</v>
      </c>
      <c r="G617" s="161" t="s">
        <v>24</v>
      </c>
      <c r="H617" s="161" t="s">
        <v>25</v>
      </c>
      <c r="I617" s="161" t="s">
        <v>22</v>
      </c>
      <c r="J617" s="161" t="s">
        <v>39</v>
      </c>
      <c r="K617" s="161" t="s">
        <v>26</v>
      </c>
      <c r="L617" s="160" t="s">
        <v>27</v>
      </c>
      <c r="M617" s="160" t="s">
        <v>28</v>
      </c>
      <c r="N617" s="160" t="s">
        <v>29</v>
      </c>
      <c r="O617" s="160" t="s">
        <v>6</v>
      </c>
      <c r="P617" s="160" t="s">
        <v>7</v>
      </c>
      <c r="Q617" s="160" t="s">
        <v>8</v>
      </c>
      <c r="R617" s="31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</row>
    <row r="618" spans="1:40">
      <c r="A618" s="11">
        <v>41092</v>
      </c>
      <c r="B618" s="15">
        <v>0</v>
      </c>
      <c r="C618" s="15">
        <v>0</v>
      </c>
      <c r="D618" s="15">
        <v>0</v>
      </c>
      <c r="E618" s="15">
        <v>0</v>
      </c>
      <c r="F618" s="25"/>
      <c r="G618" s="25"/>
      <c r="H618" s="25"/>
      <c r="I618" s="15">
        <v>0</v>
      </c>
      <c r="J618" s="25"/>
      <c r="K618" s="15"/>
      <c r="L618" s="16"/>
      <c r="M618" s="16"/>
      <c r="N618" s="16"/>
      <c r="O618" s="15"/>
      <c r="P618" s="54" t="s">
        <v>90</v>
      </c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32"/>
      <c r="AD618" s="32"/>
      <c r="AE618" s="32"/>
      <c r="AF618" s="32"/>
    </row>
    <row r="619" spans="1:40">
      <c r="A619" s="11">
        <v>41096</v>
      </c>
      <c r="B619" s="15">
        <v>0</v>
      </c>
      <c r="C619" s="15">
        <v>0</v>
      </c>
      <c r="D619" s="15">
        <v>0</v>
      </c>
      <c r="E619" s="15">
        <v>0</v>
      </c>
      <c r="F619" s="25"/>
      <c r="G619" s="25"/>
      <c r="H619" s="25"/>
      <c r="I619" s="15">
        <v>0</v>
      </c>
      <c r="J619" s="25"/>
      <c r="K619" s="15"/>
      <c r="L619" s="16"/>
      <c r="M619" s="16"/>
      <c r="N619" s="16"/>
      <c r="O619" s="15"/>
      <c r="P619" s="52" t="s">
        <v>88</v>
      </c>
      <c r="Q619" s="51"/>
      <c r="R619" s="61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32"/>
      <c r="AD619" s="32"/>
      <c r="AE619" s="32"/>
      <c r="AF619" s="32"/>
    </row>
    <row r="620" spans="1:40">
      <c r="A620" s="11">
        <v>41100</v>
      </c>
      <c r="B620" s="15">
        <v>0</v>
      </c>
      <c r="C620" s="15">
        <v>0</v>
      </c>
      <c r="D620" s="15">
        <v>0</v>
      </c>
      <c r="E620" s="15">
        <v>0</v>
      </c>
      <c r="F620" s="25"/>
      <c r="G620" s="25"/>
      <c r="H620" s="25"/>
      <c r="I620" s="15">
        <v>1</v>
      </c>
      <c r="J620" s="25"/>
      <c r="K620" s="15"/>
      <c r="L620" s="16"/>
      <c r="M620" s="16"/>
      <c r="N620" s="16"/>
      <c r="O620" s="15"/>
      <c r="P620" s="52" t="s">
        <v>116</v>
      </c>
      <c r="Q620" s="51"/>
      <c r="R620" s="61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32"/>
      <c r="AD620" s="32"/>
      <c r="AE620" s="32"/>
      <c r="AF620" s="32"/>
    </row>
    <row r="621" spans="1:40">
      <c r="A621" s="11">
        <v>41103</v>
      </c>
      <c r="B621" s="15">
        <v>0</v>
      </c>
      <c r="C621" s="15">
        <v>0</v>
      </c>
      <c r="D621" s="15">
        <v>0</v>
      </c>
      <c r="E621" s="15">
        <v>0</v>
      </c>
      <c r="F621" s="25"/>
      <c r="G621" s="25"/>
      <c r="H621" s="25"/>
      <c r="I621" s="15">
        <v>0</v>
      </c>
      <c r="J621" s="25"/>
      <c r="K621" s="15"/>
      <c r="L621" s="16"/>
      <c r="M621" s="16"/>
      <c r="N621" s="16"/>
      <c r="O621" s="15"/>
      <c r="P621" s="52" t="s">
        <v>99</v>
      </c>
      <c r="Q621" s="57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32"/>
      <c r="AD621" s="32"/>
      <c r="AE621" s="32"/>
      <c r="AF621" s="32"/>
    </row>
    <row r="622" spans="1:40">
      <c r="A622" s="11">
        <v>41106</v>
      </c>
      <c r="B622" s="15">
        <v>0</v>
      </c>
      <c r="C622" s="15">
        <v>0</v>
      </c>
      <c r="D622" s="15">
        <v>0</v>
      </c>
      <c r="E622" s="15">
        <v>0</v>
      </c>
      <c r="F622" s="25"/>
      <c r="G622" s="25"/>
      <c r="H622" s="25"/>
      <c r="I622" s="15">
        <v>0</v>
      </c>
      <c r="J622" s="25"/>
      <c r="K622" s="15"/>
      <c r="L622" s="16"/>
      <c r="M622" s="16"/>
      <c r="N622" s="16"/>
      <c r="O622" s="15"/>
      <c r="P622" s="54" t="s">
        <v>170</v>
      </c>
      <c r="Q622" s="57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32"/>
      <c r="AD622" s="32"/>
      <c r="AE622" s="32"/>
      <c r="AF622" s="32"/>
    </row>
    <row r="623" spans="1:40">
      <c r="A623" s="11">
        <v>41107</v>
      </c>
      <c r="B623" s="15">
        <v>0</v>
      </c>
      <c r="C623" s="15">
        <v>0</v>
      </c>
      <c r="D623" s="15">
        <v>0</v>
      </c>
      <c r="E623" s="15">
        <v>0</v>
      </c>
      <c r="F623" s="25"/>
      <c r="G623" s="25"/>
      <c r="H623" s="25"/>
      <c r="I623" s="15">
        <v>0</v>
      </c>
      <c r="J623" s="25"/>
      <c r="K623" s="15"/>
      <c r="L623" s="16"/>
      <c r="M623" s="16"/>
      <c r="N623" s="16"/>
      <c r="O623" s="15"/>
      <c r="P623" s="52" t="s">
        <v>110</v>
      </c>
      <c r="Q623" s="57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32"/>
      <c r="AD623" s="32"/>
      <c r="AE623" s="32"/>
      <c r="AF623" s="32"/>
    </row>
    <row r="624" spans="1:40">
      <c r="A624" s="11">
        <v>41113</v>
      </c>
      <c r="B624" s="15">
        <v>0</v>
      </c>
      <c r="C624" s="15">
        <v>0</v>
      </c>
      <c r="D624" s="15">
        <v>0</v>
      </c>
      <c r="E624" s="15">
        <v>0</v>
      </c>
      <c r="F624" s="25"/>
      <c r="G624" s="25"/>
      <c r="H624" s="25"/>
      <c r="I624" s="15">
        <v>1</v>
      </c>
      <c r="J624" s="25"/>
      <c r="K624" s="15"/>
      <c r="L624" s="16">
        <v>1</v>
      </c>
      <c r="M624" s="16"/>
      <c r="N624" s="16"/>
      <c r="O624" s="15"/>
      <c r="P624" s="52" t="s">
        <v>165</v>
      </c>
      <c r="Q624" s="57" t="s">
        <v>166</v>
      </c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32"/>
      <c r="AD624" s="32"/>
      <c r="AE624" s="32"/>
      <c r="AF624" s="32"/>
    </row>
    <row r="625" spans="1:32">
      <c r="A625" s="11">
        <v>41114</v>
      </c>
      <c r="B625" s="15">
        <v>0</v>
      </c>
      <c r="C625" s="15">
        <v>0</v>
      </c>
      <c r="D625" s="15">
        <v>0</v>
      </c>
      <c r="E625" s="15">
        <v>0</v>
      </c>
      <c r="F625" s="25"/>
      <c r="G625" s="25"/>
      <c r="H625" s="25"/>
      <c r="I625" s="15">
        <v>2</v>
      </c>
      <c r="J625" s="25"/>
      <c r="K625" s="15">
        <v>1</v>
      </c>
      <c r="L625" s="16">
        <v>1</v>
      </c>
      <c r="M625" s="16"/>
      <c r="N625" s="16"/>
      <c r="O625" s="15"/>
      <c r="P625" s="52" t="s">
        <v>129</v>
      </c>
      <c r="Q625" s="57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32"/>
      <c r="AD625" s="32"/>
      <c r="AE625" s="32"/>
      <c r="AF625" s="32"/>
    </row>
    <row r="626" spans="1:32">
      <c r="A626" s="11">
        <v>41122</v>
      </c>
      <c r="B626" s="15">
        <v>0</v>
      </c>
      <c r="C626" s="15">
        <v>0</v>
      </c>
      <c r="D626" s="15">
        <v>0</v>
      </c>
      <c r="E626" s="15">
        <v>0</v>
      </c>
      <c r="F626" s="25"/>
      <c r="G626" s="25"/>
      <c r="H626" s="25"/>
      <c r="I626" s="15">
        <v>0</v>
      </c>
      <c r="J626" s="25"/>
      <c r="K626" s="15"/>
      <c r="L626" s="16"/>
      <c r="M626" s="16"/>
      <c r="N626" s="16"/>
      <c r="O626" s="15"/>
      <c r="P626" s="52" t="s">
        <v>187</v>
      </c>
      <c r="Q626" s="51" t="s">
        <v>144</v>
      </c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32"/>
      <c r="AD626" s="32"/>
      <c r="AE626" s="32"/>
      <c r="AF626" s="32"/>
    </row>
    <row r="627" spans="1:32">
      <c r="A627" s="11">
        <v>41123</v>
      </c>
      <c r="B627" s="15">
        <v>0</v>
      </c>
      <c r="C627" s="15">
        <v>0</v>
      </c>
      <c r="D627" s="15">
        <v>0</v>
      </c>
      <c r="E627" s="15">
        <v>0</v>
      </c>
      <c r="F627" s="25"/>
      <c r="G627" s="25"/>
      <c r="H627" s="25"/>
      <c r="I627" s="15">
        <v>0</v>
      </c>
      <c r="J627" s="25"/>
      <c r="K627" s="15"/>
      <c r="L627" s="16"/>
      <c r="M627" s="16"/>
      <c r="N627" s="16"/>
      <c r="O627" s="15"/>
      <c r="P627" s="52" t="s">
        <v>174</v>
      </c>
      <c r="Q627" s="57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32"/>
      <c r="AD627" s="32"/>
      <c r="AE627" s="32"/>
      <c r="AF627" s="32"/>
    </row>
    <row r="628" spans="1:32">
      <c r="A628" s="11">
        <v>41127</v>
      </c>
      <c r="B628" s="15">
        <v>0</v>
      </c>
      <c r="C628" s="15">
        <v>0</v>
      </c>
      <c r="D628" s="15">
        <v>0</v>
      </c>
      <c r="E628" s="15">
        <v>0</v>
      </c>
      <c r="F628" s="25"/>
      <c r="G628" s="25"/>
      <c r="H628" s="25"/>
      <c r="I628" s="15">
        <v>0</v>
      </c>
      <c r="J628" s="25"/>
      <c r="K628" s="15"/>
      <c r="L628" s="16"/>
      <c r="M628" s="16"/>
      <c r="N628" s="16"/>
      <c r="O628" s="15"/>
      <c r="P628" s="52" t="s">
        <v>156</v>
      </c>
      <c r="Q628" s="57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32"/>
      <c r="AD628" s="32"/>
      <c r="AE628" s="32"/>
      <c r="AF628" s="32"/>
    </row>
    <row r="629" spans="1:32">
      <c r="A629" s="11">
        <v>41128</v>
      </c>
      <c r="B629" s="15">
        <v>0</v>
      </c>
      <c r="C629" s="15">
        <v>0</v>
      </c>
      <c r="D629" s="15">
        <v>0</v>
      </c>
      <c r="E629" s="15">
        <v>0</v>
      </c>
      <c r="F629" s="25"/>
      <c r="G629" s="25"/>
      <c r="H629" s="25"/>
      <c r="I629" s="15">
        <v>0</v>
      </c>
      <c r="J629" s="25"/>
      <c r="K629" s="15"/>
      <c r="L629" s="16"/>
      <c r="M629" s="16"/>
      <c r="N629" s="16"/>
      <c r="O629" s="15"/>
      <c r="P629" s="52" t="s">
        <v>148</v>
      </c>
      <c r="Q629" s="57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32"/>
      <c r="AD629" s="32"/>
      <c r="AE629" s="32"/>
      <c r="AF629" s="32"/>
    </row>
    <row r="630" spans="1:32">
      <c r="A630" s="11">
        <v>41134</v>
      </c>
      <c r="B630" s="15">
        <v>0</v>
      </c>
      <c r="C630" s="15">
        <v>0</v>
      </c>
      <c r="D630" s="15">
        <v>0</v>
      </c>
      <c r="E630" s="15">
        <v>0</v>
      </c>
      <c r="F630" s="25"/>
      <c r="G630" s="25"/>
      <c r="H630" s="25"/>
      <c r="I630" s="15">
        <v>0</v>
      </c>
      <c r="J630" s="25"/>
      <c r="K630" s="15"/>
      <c r="L630" s="16"/>
      <c r="M630" s="16"/>
      <c r="N630" s="16"/>
      <c r="O630" s="15"/>
      <c r="P630" s="60" t="s">
        <v>186</v>
      </c>
      <c r="Q630" s="57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32"/>
      <c r="AD630" s="32"/>
      <c r="AE630" s="32"/>
      <c r="AF630" s="32"/>
    </row>
    <row r="631" spans="1:32">
      <c r="A631" s="11">
        <v>41135</v>
      </c>
      <c r="B631" s="15">
        <v>0</v>
      </c>
      <c r="C631" s="15">
        <v>0</v>
      </c>
      <c r="D631" s="15">
        <v>0</v>
      </c>
      <c r="E631" s="15">
        <v>0</v>
      </c>
      <c r="F631" s="25"/>
      <c r="G631" s="25"/>
      <c r="H631" s="25"/>
      <c r="I631" s="15">
        <v>0</v>
      </c>
      <c r="J631" s="25"/>
      <c r="K631" s="15"/>
      <c r="L631" s="16"/>
      <c r="M631" s="16"/>
      <c r="N631" s="16"/>
      <c r="O631" s="15"/>
      <c r="P631" s="52" t="s">
        <v>230</v>
      </c>
      <c r="Q631" s="57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32"/>
      <c r="AD631" s="32"/>
      <c r="AE631" s="32"/>
      <c r="AF631" s="32"/>
    </row>
    <row r="632" spans="1:32">
      <c r="A632" s="11">
        <v>41143</v>
      </c>
      <c r="B632" s="15">
        <v>0</v>
      </c>
      <c r="C632" s="15">
        <v>0</v>
      </c>
      <c r="D632" s="15">
        <v>0</v>
      </c>
      <c r="E632" s="15">
        <v>0</v>
      </c>
      <c r="F632" s="25"/>
      <c r="G632" s="25"/>
      <c r="H632" s="25"/>
      <c r="I632" s="15">
        <v>2</v>
      </c>
      <c r="J632" s="25"/>
      <c r="K632" s="15"/>
      <c r="L632" s="16"/>
      <c r="M632" s="16"/>
      <c r="N632" s="16">
        <v>2</v>
      </c>
      <c r="O632" s="15"/>
      <c r="P632" s="52" t="s">
        <v>188</v>
      </c>
      <c r="Q632" s="57" t="s">
        <v>190</v>
      </c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32"/>
      <c r="AD632" s="32"/>
      <c r="AE632" s="32"/>
      <c r="AF632" s="32"/>
    </row>
    <row r="633" spans="1:32">
      <c r="A633" s="11">
        <v>41144</v>
      </c>
      <c r="B633" s="15">
        <v>0</v>
      </c>
      <c r="C633" s="15">
        <v>0</v>
      </c>
      <c r="D633" s="15">
        <v>0</v>
      </c>
      <c r="E633" s="15">
        <v>0</v>
      </c>
      <c r="F633" s="25"/>
      <c r="G633" s="25"/>
      <c r="H633" s="25"/>
      <c r="I633" s="15">
        <v>3</v>
      </c>
      <c r="J633" s="25"/>
      <c r="K633" s="15">
        <v>1</v>
      </c>
      <c r="L633" s="16"/>
      <c r="M633" s="16"/>
      <c r="N633" s="16">
        <v>2</v>
      </c>
      <c r="O633" s="15"/>
      <c r="P633" s="52" t="s">
        <v>211</v>
      </c>
      <c r="Q633" s="57" t="s">
        <v>214</v>
      </c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32"/>
      <c r="AD633" s="32"/>
      <c r="AE633" s="32"/>
      <c r="AF633" s="32"/>
    </row>
    <row r="634" spans="1:32">
      <c r="A634" s="11">
        <v>41149</v>
      </c>
      <c r="B634" s="15">
        <v>1</v>
      </c>
      <c r="C634" s="15">
        <v>0</v>
      </c>
      <c r="D634" s="15">
        <v>0</v>
      </c>
      <c r="E634" s="15">
        <v>0</v>
      </c>
      <c r="F634" s="25"/>
      <c r="G634" s="25"/>
      <c r="H634" s="25"/>
      <c r="I634" s="15">
        <v>12</v>
      </c>
      <c r="J634" s="25"/>
      <c r="K634" s="15">
        <v>1</v>
      </c>
      <c r="L634" s="16"/>
      <c r="M634" s="16"/>
      <c r="N634" s="16"/>
      <c r="O634" s="15" t="s">
        <v>210</v>
      </c>
      <c r="P634" s="52" t="s">
        <v>207</v>
      </c>
      <c r="Q634" s="57" t="s">
        <v>209</v>
      </c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32"/>
      <c r="AD634" s="32"/>
      <c r="AE634" s="32"/>
      <c r="AF634" s="32"/>
    </row>
    <row r="635" spans="1:32">
      <c r="A635" s="11">
        <v>41150</v>
      </c>
      <c r="B635" s="15">
        <v>0</v>
      </c>
      <c r="C635" s="15">
        <v>0</v>
      </c>
      <c r="D635" s="15">
        <v>0</v>
      </c>
      <c r="E635" s="15">
        <v>0</v>
      </c>
      <c r="F635" s="25"/>
      <c r="G635" s="25"/>
      <c r="H635" s="25"/>
      <c r="I635" s="15">
        <v>1</v>
      </c>
      <c r="J635" s="25"/>
      <c r="K635" s="15">
        <v>1</v>
      </c>
      <c r="L635" s="16"/>
      <c r="M635" s="16"/>
      <c r="N635" s="16"/>
      <c r="O635" s="15"/>
      <c r="P635" s="52" t="s">
        <v>245</v>
      </c>
      <c r="Q635" s="57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32"/>
      <c r="AD635" s="32"/>
      <c r="AE635" s="32"/>
      <c r="AF635" s="32"/>
    </row>
    <row r="636" spans="1:32">
      <c r="A636" s="11">
        <v>41151</v>
      </c>
      <c r="B636" s="15">
        <v>0</v>
      </c>
      <c r="C636" s="15">
        <v>0</v>
      </c>
      <c r="D636" s="15">
        <v>0</v>
      </c>
      <c r="E636" s="15">
        <v>0</v>
      </c>
      <c r="F636" s="25"/>
      <c r="G636" s="25"/>
      <c r="H636" s="25"/>
      <c r="I636" s="15">
        <v>3</v>
      </c>
      <c r="J636" s="25"/>
      <c r="K636" s="15">
        <v>2</v>
      </c>
      <c r="L636" s="16">
        <v>1</v>
      </c>
      <c r="M636" s="16"/>
      <c r="N636" s="16"/>
      <c r="O636" s="15"/>
      <c r="P636" s="54" t="s">
        <v>232</v>
      </c>
      <c r="Q636" s="57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32"/>
      <c r="AD636" s="32"/>
      <c r="AE636" s="32"/>
      <c r="AF636" s="32"/>
    </row>
    <row r="637" spans="1:32">
      <c r="A637" s="11">
        <v>41156</v>
      </c>
      <c r="B637" s="15">
        <v>0</v>
      </c>
      <c r="C637" s="15">
        <v>0</v>
      </c>
      <c r="D637" s="15">
        <v>0</v>
      </c>
      <c r="E637" s="15">
        <v>0</v>
      </c>
      <c r="F637" s="25"/>
      <c r="G637" s="25"/>
      <c r="H637" s="25"/>
      <c r="I637" s="15">
        <v>0</v>
      </c>
      <c r="J637" s="25"/>
      <c r="K637" s="15"/>
      <c r="L637" s="16"/>
      <c r="M637" s="16"/>
      <c r="N637" s="16"/>
      <c r="O637" s="15"/>
      <c r="P637" s="52" t="s">
        <v>219</v>
      </c>
      <c r="Q637" s="57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32"/>
      <c r="AD637" s="32"/>
      <c r="AE637" s="32"/>
      <c r="AF637" s="32"/>
    </row>
    <row r="638" spans="1:32">
      <c r="A638" s="11">
        <v>41159</v>
      </c>
      <c r="B638" s="15">
        <v>0</v>
      </c>
      <c r="C638" s="15">
        <v>0</v>
      </c>
      <c r="D638" s="15">
        <v>0</v>
      </c>
      <c r="E638" s="15">
        <v>0</v>
      </c>
      <c r="F638" s="25"/>
      <c r="G638" s="25"/>
      <c r="H638" s="25"/>
      <c r="I638" s="15">
        <v>0</v>
      </c>
      <c r="J638" s="25"/>
      <c r="K638" s="15"/>
      <c r="L638" s="16"/>
      <c r="M638" s="16"/>
      <c r="N638" s="16"/>
      <c r="O638" s="15"/>
      <c r="P638" s="54" t="s">
        <v>252</v>
      </c>
      <c r="Q638" s="51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32"/>
      <c r="AD638" s="32"/>
      <c r="AE638" s="32"/>
      <c r="AF638" s="32"/>
    </row>
    <row r="639" spans="1:32">
      <c r="A639" s="11">
        <v>41163</v>
      </c>
      <c r="B639" s="15">
        <v>0</v>
      </c>
      <c r="C639" s="15">
        <v>0</v>
      </c>
      <c r="D639" s="15">
        <v>0</v>
      </c>
      <c r="E639" s="15">
        <v>0</v>
      </c>
      <c r="F639" s="25"/>
      <c r="G639" s="25"/>
      <c r="H639" s="25"/>
      <c r="I639" s="15">
        <v>3</v>
      </c>
      <c r="J639" s="25"/>
      <c r="K639" s="15">
        <v>3</v>
      </c>
      <c r="L639" s="16"/>
      <c r="M639" s="16"/>
      <c r="N639" s="16"/>
      <c r="O639" s="15"/>
      <c r="P639" s="54"/>
      <c r="Q639" s="51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32"/>
      <c r="AD639" s="32"/>
      <c r="AE639" s="32"/>
      <c r="AF639" s="32"/>
    </row>
    <row r="640" spans="1:32">
      <c r="A640" s="11">
        <v>41164</v>
      </c>
      <c r="B640" s="15">
        <v>0</v>
      </c>
      <c r="C640" s="15">
        <v>0</v>
      </c>
      <c r="D640" s="15">
        <v>0</v>
      </c>
      <c r="E640" s="15">
        <v>0</v>
      </c>
      <c r="F640" s="25"/>
      <c r="G640" s="25"/>
      <c r="H640" s="25"/>
      <c r="I640" s="15">
        <v>2</v>
      </c>
      <c r="J640" s="25"/>
      <c r="K640" s="15">
        <v>2</v>
      </c>
      <c r="L640" s="16"/>
      <c r="M640" s="16"/>
      <c r="N640" s="16"/>
      <c r="O640" s="15"/>
      <c r="P640" s="54" t="s">
        <v>257</v>
      </c>
      <c r="Q640" s="57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32"/>
      <c r="AD640" s="32"/>
      <c r="AE640" s="32"/>
      <c r="AF640" s="32"/>
    </row>
    <row r="641" spans="1:43">
      <c r="A641" s="11">
        <v>41166</v>
      </c>
      <c r="B641" s="15">
        <v>0</v>
      </c>
      <c r="C641" s="15">
        <v>0</v>
      </c>
      <c r="D641" s="15">
        <v>0</v>
      </c>
      <c r="E641" s="15">
        <v>0</v>
      </c>
      <c r="F641" s="25"/>
      <c r="G641" s="25"/>
      <c r="H641" s="25"/>
      <c r="I641" s="15">
        <v>0</v>
      </c>
      <c r="J641" s="25"/>
      <c r="K641" s="15"/>
      <c r="L641" s="16"/>
      <c r="M641" s="16"/>
      <c r="N641" s="16"/>
      <c r="O641" s="15"/>
      <c r="P641" s="54" t="s">
        <v>268</v>
      </c>
      <c r="Q641" s="57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32"/>
      <c r="AD641" s="32"/>
      <c r="AE641" s="32"/>
      <c r="AF641" s="32"/>
    </row>
    <row r="642" spans="1:43">
      <c r="A642" s="11">
        <v>41169</v>
      </c>
      <c r="B642" s="15">
        <v>0</v>
      </c>
      <c r="C642" s="15">
        <v>0</v>
      </c>
      <c r="D642" s="15">
        <v>0</v>
      </c>
      <c r="E642" s="15">
        <v>0</v>
      </c>
      <c r="F642" s="25"/>
      <c r="G642" s="25"/>
      <c r="H642" s="25"/>
      <c r="I642" s="15">
        <v>0</v>
      </c>
      <c r="J642" s="25"/>
      <c r="K642" s="15"/>
      <c r="L642" s="16"/>
      <c r="M642" s="16"/>
      <c r="N642" s="16"/>
      <c r="O642" s="15"/>
      <c r="P642" s="52" t="s">
        <v>266</v>
      </c>
      <c r="Q642" s="57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32"/>
      <c r="AD642" s="32"/>
      <c r="AE642" s="32"/>
      <c r="AF642" s="32"/>
    </row>
    <row r="643" spans="1:43">
      <c r="A643" s="11">
        <v>41172</v>
      </c>
      <c r="B643" s="15">
        <v>0</v>
      </c>
      <c r="C643" s="15">
        <v>0</v>
      </c>
      <c r="D643" s="15">
        <v>0</v>
      </c>
      <c r="E643" s="15">
        <v>0</v>
      </c>
      <c r="F643" s="25"/>
      <c r="G643" s="25"/>
      <c r="H643" s="25"/>
      <c r="I643" s="15">
        <v>0</v>
      </c>
      <c r="J643" s="25"/>
      <c r="K643" s="15"/>
      <c r="L643" s="16"/>
      <c r="M643" s="16"/>
      <c r="N643" s="16"/>
      <c r="O643" s="15"/>
      <c r="P643" s="54" t="s">
        <v>281</v>
      </c>
      <c r="Q643" s="57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32"/>
      <c r="AD643" s="32"/>
      <c r="AE643" s="32"/>
      <c r="AF643" s="32"/>
    </row>
    <row r="644" spans="1:43">
      <c r="A644" s="11">
        <v>41179</v>
      </c>
      <c r="B644" s="15">
        <v>0</v>
      </c>
      <c r="C644" s="15">
        <v>0</v>
      </c>
      <c r="D644" s="15">
        <v>0</v>
      </c>
      <c r="E644" s="15">
        <v>0</v>
      </c>
      <c r="F644" s="25"/>
      <c r="G644" s="25"/>
      <c r="H644" s="25"/>
      <c r="I644" s="15">
        <v>0</v>
      </c>
      <c r="J644" s="25"/>
      <c r="K644" s="15"/>
      <c r="L644" s="16"/>
      <c r="M644" s="16"/>
      <c r="N644" s="16"/>
      <c r="O644" s="15"/>
      <c r="P644" s="52" t="s">
        <v>289</v>
      </c>
      <c r="Q644" s="57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32"/>
      <c r="AD644" s="32"/>
      <c r="AE644" s="32"/>
      <c r="AF644" s="32"/>
    </row>
    <row r="645" spans="1:43" ht="13.5" thickBot="1">
      <c r="A645" s="12">
        <v>41180</v>
      </c>
      <c r="B645" s="18">
        <v>0</v>
      </c>
      <c r="C645" s="18">
        <v>0</v>
      </c>
      <c r="D645" s="18">
        <v>0</v>
      </c>
      <c r="E645" s="18">
        <v>0</v>
      </c>
      <c r="F645" s="26"/>
      <c r="G645" s="26"/>
      <c r="H645" s="26"/>
      <c r="I645" s="18">
        <v>0</v>
      </c>
      <c r="J645" s="26"/>
      <c r="K645" s="18"/>
      <c r="L645" s="19"/>
      <c r="M645" s="19"/>
      <c r="N645" s="19"/>
      <c r="O645" s="18"/>
      <c r="P645" s="62" t="s">
        <v>292</v>
      </c>
      <c r="Q645" s="58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32"/>
      <c r="AD645" s="32"/>
      <c r="AE645" s="32"/>
      <c r="AF645" s="32"/>
    </row>
    <row r="646" spans="1:43">
      <c r="A646" s="11">
        <v>41092</v>
      </c>
      <c r="B646" s="31">
        <v>0</v>
      </c>
      <c r="C646" s="31">
        <v>0</v>
      </c>
      <c r="D646" s="31">
        <v>0</v>
      </c>
      <c r="E646" s="31">
        <v>0</v>
      </c>
      <c r="F646" s="31">
        <v>0</v>
      </c>
      <c r="G646" s="31">
        <v>0</v>
      </c>
      <c r="H646" s="31">
        <v>0</v>
      </c>
      <c r="I646" s="35">
        <v>0</v>
      </c>
      <c r="J646" s="34">
        <v>0</v>
      </c>
      <c r="K646" s="31"/>
      <c r="L646" s="32"/>
      <c r="M646" s="32"/>
      <c r="N646" s="32"/>
      <c r="O646" s="31"/>
      <c r="P646" s="54" t="s">
        <v>90</v>
      </c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34"/>
      <c r="AD646" s="34"/>
      <c r="AE646" s="34"/>
      <c r="AF646" s="34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</row>
    <row r="647" spans="1:43">
      <c r="A647" s="11">
        <v>41096</v>
      </c>
      <c r="B647" s="31">
        <v>0</v>
      </c>
      <c r="C647" s="31">
        <v>0</v>
      </c>
      <c r="D647" s="31">
        <v>0</v>
      </c>
      <c r="E647" s="31">
        <v>0</v>
      </c>
      <c r="F647" s="31">
        <v>0</v>
      </c>
      <c r="G647" s="31">
        <v>0</v>
      </c>
      <c r="H647" s="31">
        <v>0</v>
      </c>
      <c r="I647" s="35">
        <v>0</v>
      </c>
      <c r="J647" s="34">
        <v>0</v>
      </c>
      <c r="K647" s="31"/>
      <c r="L647" s="32"/>
      <c r="M647" s="32"/>
      <c r="N647" s="32"/>
      <c r="O647" s="31"/>
      <c r="P647" s="52" t="s">
        <v>88</v>
      </c>
      <c r="Q647" s="51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34"/>
      <c r="AD647" s="34"/>
      <c r="AE647" s="34"/>
      <c r="AF647" s="34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</row>
    <row r="648" spans="1:43">
      <c r="A648" s="11">
        <v>41100</v>
      </c>
      <c r="B648" s="31">
        <v>0</v>
      </c>
      <c r="C648" s="31">
        <v>0</v>
      </c>
      <c r="D648" s="31">
        <v>0</v>
      </c>
      <c r="E648" s="31">
        <v>0</v>
      </c>
      <c r="F648" s="31">
        <v>0</v>
      </c>
      <c r="G648" s="31">
        <v>0</v>
      </c>
      <c r="H648" s="31">
        <v>0</v>
      </c>
      <c r="I648" s="35">
        <v>1</v>
      </c>
      <c r="J648" s="34">
        <v>0</v>
      </c>
      <c r="K648" s="31">
        <v>1</v>
      </c>
      <c r="L648" s="32"/>
      <c r="M648" s="32"/>
      <c r="N648" s="32"/>
      <c r="O648" s="31"/>
      <c r="P648" s="52" t="s">
        <v>116</v>
      </c>
      <c r="Q648" s="51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34"/>
      <c r="AD648" s="34"/>
      <c r="AE648" s="34"/>
      <c r="AF648" s="34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</row>
    <row r="649" spans="1:43">
      <c r="A649" s="11">
        <v>41103</v>
      </c>
      <c r="B649" s="31">
        <v>0</v>
      </c>
      <c r="C649" s="31">
        <v>0</v>
      </c>
      <c r="D649" s="31">
        <v>0</v>
      </c>
      <c r="E649" s="31">
        <v>0</v>
      </c>
      <c r="F649" s="31">
        <v>0</v>
      </c>
      <c r="G649" s="31">
        <v>0</v>
      </c>
      <c r="H649" s="31">
        <v>0</v>
      </c>
      <c r="I649" s="35">
        <v>0</v>
      </c>
      <c r="J649" s="34">
        <v>0</v>
      </c>
      <c r="K649" s="31"/>
      <c r="L649" s="32"/>
      <c r="M649" s="32"/>
      <c r="N649" s="32"/>
      <c r="O649" s="31"/>
      <c r="P649" s="52" t="s">
        <v>99</v>
      </c>
      <c r="Q649" s="51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34"/>
      <c r="AD649" s="34"/>
      <c r="AE649" s="34"/>
      <c r="AF649" s="34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</row>
    <row r="650" spans="1:43">
      <c r="A650" s="11">
        <v>41106</v>
      </c>
      <c r="B650" s="31">
        <v>0</v>
      </c>
      <c r="C650" s="31">
        <v>0</v>
      </c>
      <c r="D650" s="31">
        <v>0</v>
      </c>
      <c r="E650" s="31">
        <v>0</v>
      </c>
      <c r="F650" s="31">
        <v>0</v>
      </c>
      <c r="G650" s="31">
        <v>0</v>
      </c>
      <c r="H650" s="31">
        <v>0</v>
      </c>
      <c r="I650" s="35">
        <v>0</v>
      </c>
      <c r="J650" s="34">
        <v>0</v>
      </c>
      <c r="K650" s="31"/>
      <c r="L650" s="32"/>
      <c r="M650" s="32"/>
      <c r="N650" s="32"/>
      <c r="O650" s="31"/>
      <c r="P650" s="54" t="s">
        <v>170</v>
      </c>
      <c r="Q650" s="51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34"/>
      <c r="AD650" s="34"/>
      <c r="AE650" s="34"/>
      <c r="AF650" s="34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</row>
    <row r="651" spans="1:43">
      <c r="A651" s="11">
        <v>41107</v>
      </c>
      <c r="B651" s="31">
        <v>0</v>
      </c>
      <c r="C651" s="31">
        <v>0</v>
      </c>
      <c r="D651" s="31">
        <v>0</v>
      </c>
      <c r="E651" s="31">
        <v>0</v>
      </c>
      <c r="F651" s="31">
        <v>0</v>
      </c>
      <c r="G651" s="31">
        <v>0</v>
      </c>
      <c r="H651" s="31">
        <v>0</v>
      </c>
      <c r="I651" s="35">
        <v>0</v>
      </c>
      <c r="J651" s="34">
        <v>0</v>
      </c>
      <c r="K651" s="31"/>
      <c r="L651" s="32"/>
      <c r="M651" s="32"/>
      <c r="N651" s="32"/>
      <c r="O651" s="31"/>
      <c r="P651" s="52" t="s">
        <v>110</v>
      </c>
      <c r="Q651" s="51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34"/>
      <c r="AD651" s="34"/>
      <c r="AE651" s="34"/>
      <c r="AF651" s="34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</row>
    <row r="652" spans="1:43">
      <c r="A652" s="11">
        <v>41113</v>
      </c>
      <c r="B652" s="31">
        <v>0</v>
      </c>
      <c r="C652" s="31">
        <v>0</v>
      </c>
      <c r="D652" s="31">
        <v>2</v>
      </c>
      <c r="E652" s="31">
        <v>0</v>
      </c>
      <c r="F652" s="31">
        <v>0</v>
      </c>
      <c r="G652" s="31">
        <v>0</v>
      </c>
      <c r="H652" s="31">
        <v>0</v>
      </c>
      <c r="I652" s="31">
        <v>0</v>
      </c>
      <c r="J652" s="31">
        <v>0</v>
      </c>
      <c r="K652" s="31"/>
      <c r="L652" s="32"/>
      <c r="M652" s="32"/>
      <c r="N652" s="32">
        <v>2</v>
      </c>
      <c r="O652" s="31"/>
      <c r="P652" s="52" t="s">
        <v>165</v>
      </c>
      <c r="Q652" s="51" t="s">
        <v>167</v>
      </c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34"/>
      <c r="AD652" s="34"/>
      <c r="AE652" s="34"/>
      <c r="AF652" s="34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</row>
    <row r="653" spans="1:43">
      <c r="A653" s="11">
        <v>41114</v>
      </c>
      <c r="B653" s="31">
        <v>0</v>
      </c>
      <c r="C653" s="31">
        <v>0</v>
      </c>
      <c r="D653" s="31">
        <v>0</v>
      </c>
      <c r="E653" s="31">
        <v>0</v>
      </c>
      <c r="F653" s="31">
        <v>0</v>
      </c>
      <c r="G653" s="31">
        <v>0</v>
      </c>
      <c r="H653" s="31">
        <v>0</v>
      </c>
      <c r="I653" s="35">
        <v>0</v>
      </c>
      <c r="J653" s="34">
        <v>0</v>
      </c>
      <c r="K653" s="31"/>
      <c r="L653" s="32"/>
      <c r="M653" s="32"/>
      <c r="N653" s="32"/>
      <c r="O653" s="31"/>
      <c r="P653" s="52" t="s">
        <v>129</v>
      </c>
      <c r="Q653" s="51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34"/>
      <c r="AD653" s="34"/>
      <c r="AE653" s="34"/>
      <c r="AF653" s="34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</row>
    <row r="654" spans="1:43">
      <c r="A654" s="11">
        <v>41122</v>
      </c>
      <c r="B654" s="31">
        <v>0</v>
      </c>
      <c r="C654" s="31">
        <v>0</v>
      </c>
      <c r="D654" s="31">
        <v>0</v>
      </c>
      <c r="E654" s="31">
        <v>0</v>
      </c>
      <c r="F654" s="31">
        <v>0</v>
      </c>
      <c r="G654" s="31">
        <v>0</v>
      </c>
      <c r="H654" s="31">
        <v>0</v>
      </c>
      <c r="I654" s="31">
        <v>0</v>
      </c>
      <c r="J654" s="31">
        <v>0</v>
      </c>
      <c r="K654" s="31"/>
      <c r="L654" s="32"/>
      <c r="M654" s="32"/>
      <c r="N654" s="32"/>
      <c r="O654" s="31"/>
      <c r="P654" s="52" t="s">
        <v>187</v>
      </c>
      <c r="Q654" s="51" t="s">
        <v>144</v>
      </c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34"/>
      <c r="AD654" s="34"/>
      <c r="AE654" s="34"/>
      <c r="AF654" s="34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</row>
    <row r="655" spans="1:43">
      <c r="A655" s="11">
        <v>41123</v>
      </c>
      <c r="B655" s="31">
        <v>0</v>
      </c>
      <c r="C655" s="31">
        <v>0</v>
      </c>
      <c r="D655" s="31">
        <v>2</v>
      </c>
      <c r="E655" s="31">
        <v>0</v>
      </c>
      <c r="F655" s="31">
        <v>0</v>
      </c>
      <c r="G655" s="31">
        <v>0</v>
      </c>
      <c r="H655" s="31">
        <v>0</v>
      </c>
      <c r="I655" s="31">
        <v>1</v>
      </c>
      <c r="J655" s="31">
        <v>0</v>
      </c>
      <c r="K655" s="31"/>
      <c r="L655" s="32">
        <v>1</v>
      </c>
      <c r="M655" s="32"/>
      <c r="N655" s="32"/>
      <c r="O655" s="31"/>
      <c r="P655" s="52" t="s">
        <v>174</v>
      </c>
      <c r="Q655" s="51" t="s">
        <v>176</v>
      </c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34"/>
      <c r="AD655" s="34"/>
      <c r="AE655" s="34"/>
      <c r="AF655" s="34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</row>
    <row r="656" spans="1:43">
      <c r="A656" s="11">
        <v>41127</v>
      </c>
      <c r="B656" s="31">
        <v>0</v>
      </c>
      <c r="C656" s="31">
        <v>0</v>
      </c>
      <c r="D656" s="31">
        <v>0</v>
      </c>
      <c r="E656" s="31">
        <v>0</v>
      </c>
      <c r="F656" s="31">
        <v>0</v>
      </c>
      <c r="G656" s="31">
        <v>0</v>
      </c>
      <c r="H656" s="31">
        <v>0</v>
      </c>
      <c r="I656" s="31">
        <v>0</v>
      </c>
      <c r="J656" s="31">
        <v>0</v>
      </c>
      <c r="K656" s="31"/>
      <c r="L656" s="32"/>
      <c r="M656" s="32"/>
      <c r="N656" s="32"/>
      <c r="O656" s="31"/>
      <c r="P656" s="52" t="s">
        <v>156</v>
      </c>
      <c r="Q656" s="51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34"/>
      <c r="AD656" s="34"/>
      <c r="AE656" s="34"/>
      <c r="AF656" s="34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</row>
    <row r="657" spans="1:43">
      <c r="A657" s="11">
        <v>41128</v>
      </c>
      <c r="B657" s="31">
        <v>0</v>
      </c>
      <c r="C657" s="31">
        <v>0</v>
      </c>
      <c r="D657" s="31">
        <v>0</v>
      </c>
      <c r="E657" s="31">
        <v>0</v>
      </c>
      <c r="F657" s="31">
        <v>0</v>
      </c>
      <c r="G657" s="31">
        <v>0</v>
      </c>
      <c r="H657" s="31">
        <v>0</v>
      </c>
      <c r="I657" s="31">
        <v>0</v>
      </c>
      <c r="J657" s="31">
        <v>0</v>
      </c>
      <c r="K657" s="31"/>
      <c r="L657" s="32"/>
      <c r="M657" s="32"/>
      <c r="N657" s="32"/>
      <c r="O657" s="31"/>
      <c r="P657" s="52" t="s">
        <v>148</v>
      </c>
      <c r="Q657" s="51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34"/>
      <c r="AD657" s="34"/>
      <c r="AE657" s="34"/>
      <c r="AF657" s="34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</row>
    <row r="658" spans="1:43">
      <c r="A658" s="11">
        <v>41134</v>
      </c>
      <c r="B658" s="31">
        <v>0</v>
      </c>
      <c r="C658" s="31">
        <v>0</v>
      </c>
      <c r="D658" s="31">
        <v>0</v>
      </c>
      <c r="E658" s="31">
        <v>0</v>
      </c>
      <c r="F658" s="31">
        <v>0</v>
      </c>
      <c r="G658" s="31">
        <v>0</v>
      </c>
      <c r="H658" s="31">
        <v>0</v>
      </c>
      <c r="I658" s="31">
        <v>0</v>
      </c>
      <c r="J658" s="31">
        <v>0</v>
      </c>
      <c r="K658" s="31"/>
      <c r="L658" s="32"/>
      <c r="M658" s="32"/>
      <c r="N658" s="32"/>
      <c r="O658" s="31"/>
      <c r="P658" s="60" t="s">
        <v>186</v>
      </c>
      <c r="Q658" s="51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34"/>
      <c r="AD658" s="34"/>
      <c r="AE658" s="34"/>
      <c r="AF658" s="34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</row>
    <row r="659" spans="1:43">
      <c r="A659" s="11">
        <v>41135</v>
      </c>
      <c r="B659" s="31">
        <v>0</v>
      </c>
      <c r="C659" s="31">
        <v>0</v>
      </c>
      <c r="D659" s="31">
        <v>0</v>
      </c>
      <c r="E659" s="31">
        <v>0</v>
      </c>
      <c r="F659" s="31">
        <v>0</v>
      </c>
      <c r="G659" s="31">
        <v>0</v>
      </c>
      <c r="H659" s="31">
        <v>0</v>
      </c>
      <c r="I659" s="31">
        <v>0</v>
      </c>
      <c r="J659" s="31">
        <v>0</v>
      </c>
      <c r="K659" s="31"/>
      <c r="L659" s="32"/>
      <c r="M659" s="32"/>
      <c r="N659" s="32"/>
      <c r="O659" s="31"/>
      <c r="P659" s="52" t="s">
        <v>230</v>
      </c>
      <c r="Q659" s="51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34"/>
      <c r="AD659" s="34"/>
      <c r="AE659" s="34"/>
      <c r="AF659" s="34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</row>
    <row r="660" spans="1:43">
      <c r="A660" s="11">
        <v>41143</v>
      </c>
      <c r="B660" s="31">
        <v>0</v>
      </c>
      <c r="C660" s="31">
        <v>0</v>
      </c>
      <c r="D660" s="31">
        <v>22</v>
      </c>
      <c r="E660" s="31">
        <v>0</v>
      </c>
      <c r="F660" s="31">
        <v>0</v>
      </c>
      <c r="G660" s="31">
        <v>0</v>
      </c>
      <c r="H660" s="31">
        <v>1</v>
      </c>
      <c r="I660" s="35">
        <v>0</v>
      </c>
      <c r="J660" s="34">
        <v>1</v>
      </c>
      <c r="K660" s="31">
        <v>1</v>
      </c>
      <c r="L660" s="32"/>
      <c r="M660" s="32"/>
      <c r="N660" s="32">
        <v>1</v>
      </c>
      <c r="O660" s="31" t="s">
        <v>192</v>
      </c>
      <c r="P660" s="52" t="s">
        <v>188</v>
      </c>
      <c r="Q660" s="51" t="s">
        <v>191</v>
      </c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34"/>
      <c r="AD660" s="34"/>
      <c r="AE660" s="34"/>
      <c r="AF660" s="34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</row>
    <row r="661" spans="1:43">
      <c r="A661" s="11">
        <v>41144</v>
      </c>
      <c r="B661" s="31">
        <v>0</v>
      </c>
      <c r="C661" s="31">
        <v>0</v>
      </c>
      <c r="D661" s="31">
        <v>0</v>
      </c>
      <c r="E661" s="31">
        <v>0</v>
      </c>
      <c r="F661" s="31">
        <v>0</v>
      </c>
      <c r="G661" s="31">
        <v>0</v>
      </c>
      <c r="H661" s="31">
        <v>0</v>
      </c>
      <c r="I661" s="31">
        <v>0</v>
      </c>
      <c r="J661" s="31">
        <v>0</v>
      </c>
      <c r="K661" s="31"/>
      <c r="L661" s="32"/>
      <c r="M661" s="32"/>
      <c r="N661" s="32"/>
      <c r="O661" s="31"/>
      <c r="P661" s="52" t="s">
        <v>211</v>
      </c>
      <c r="Q661" s="51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34"/>
      <c r="AD661" s="34"/>
      <c r="AE661" s="34"/>
      <c r="AF661" s="34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</row>
    <row r="662" spans="1:43">
      <c r="A662" s="11">
        <v>41149</v>
      </c>
      <c r="B662" s="31">
        <v>0</v>
      </c>
      <c r="C662" s="31">
        <v>0</v>
      </c>
      <c r="D662" s="31">
        <v>2</v>
      </c>
      <c r="E662" s="31">
        <v>0</v>
      </c>
      <c r="F662" s="31">
        <v>0</v>
      </c>
      <c r="G662" s="31">
        <v>0</v>
      </c>
      <c r="H662" s="31">
        <v>1</v>
      </c>
      <c r="I662" s="35">
        <v>0</v>
      </c>
      <c r="J662" s="34">
        <v>0</v>
      </c>
      <c r="K662" s="31">
        <v>1</v>
      </c>
      <c r="L662" s="32"/>
      <c r="M662" s="32"/>
      <c r="N662" s="32">
        <v>2</v>
      </c>
      <c r="O662" s="31"/>
      <c r="P662" s="52" t="s">
        <v>207</v>
      </c>
      <c r="Q662" s="51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34"/>
      <c r="AD662" s="34"/>
      <c r="AE662" s="34"/>
      <c r="AF662" s="34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</row>
    <row r="663" spans="1:43">
      <c r="A663" s="11">
        <v>41150</v>
      </c>
      <c r="B663" s="31">
        <v>0</v>
      </c>
      <c r="C663" s="31">
        <v>0</v>
      </c>
      <c r="D663" s="31">
        <v>49</v>
      </c>
      <c r="E663" s="31">
        <v>0</v>
      </c>
      <c r="F663" s="31">
        <v>0</v>
      </c>
      <c r="G663" s="31">
        <v>0</v>
      </c>
      <c r="H663" s="31">
        <v>0</v>
      </c>
      <c r="I663" s="31">
        <v>0</v>
      </c>
      <c r="J663" s="31">
        <v>0</v>
      </c>
      <c r="K663" s="31"/>
      <c r="L663" s="32"/>
      <c r="M663" s="32"/>
      <c r="N663" s="32"/>
      <c r="O663" s="31" t="s">
        <v>246</v>
      </c>
      <c r="P663" s="52" t="s">
        <v>245</v>
      </c>
      <c r="Q663" s="51" t="s">
        <v>247</v>
      </c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34"/>
      <c r="AD663" s="34"/>
      <c r="AE663" s="34"/>
      <c r="AF663" s="34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</row>
    <row r="664" spans="1:43">
      <c r="A664" s="11">
        <v>41151</v>
      </c>
      <c r="B664" s="31">
        <v>0</v>
      </c>
      <c r="C664" s="31">
        <v>0</v>
      </c>
      <c r="D664" s="31">
        <v>79</v>
      </c>
      <c r="E664" s="31">
        <v>0</v>
      </c>
      <c r="F664" s="31">
        <v>1</v>
      </c>
      <c r="G664" s="31">
        <v>0</v>
      </c>
      <c r="H664" s="31">
        <v>0</v>
      </c>
      <c r="I664" s="31">
        <v>0</v>
      </c>
      <c r="J664" s="31">
        <v>0</v>
      </c>
      <c r="K664" s="31"/>
      <c r="L664" s="32">
        <v>1</v>
      </c>
      <c r="M664" s="32"/>
      <c r="N664" s="32">
        <v>79</v>
      </c>
      <c r="O664" s="31" t="s">
        <v>233</v>
      </c>
      <c r="P664" s="54" t="s">
        <v>232</v>
      </c>
      <c r="Q664" s="51" t="s">
        <v>234</v>
      </c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34"/>
      <c r="AD664" s="34"/>
      <c r="AE664" s="34"/>
      <c r="AF664" s="34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</row>
    <row r="665" spans="1:43">
      <c r="A665" s="11">
        <v>41152</v>
      </c>
      <c r="B665" s="31">
        <v>0</v>
      </c>
      <c r="C665" s="31">
        <v>0</v>
      </c>
      <c r="D665" s="31">
        <v>0</v>
      </c>
      <c r="E665" s="31">
        <v>0</v>
      </c>
      <c r="F665" s="31">
        <v>0</v>
      </c>
      <c r="G665" s="31">
        <v>0</v>
      </c>
      <c r="H665" s="31">
        <v>0</v>
      </c>
      <c r="I665" s="31">
        <v>0</v>
      </c>
      <c r="J665" s="31">
        <v>0</v>
      </c>
      <c r="K665" s="31"/>
      <c r="L665" s="32"/>
      <c r="M665" s="32"/>
      <c r="N665" s="32"/>
      <c r="O665" s="31"/>
      <c r="P665" s="52" t="s">
        <v>225</v>
      </c>
      <c r="Q665" s="51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34"/>
      <c r="AD665" s="34"/>
      <c r="AE665" s="34"/>
      <c r="AF665" s="34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</row>
    <row r="666" spans="1:43">
      <c r="A666" s="11">
        <v>41156</v>
      </c>
      <c r="B666" s="31">
        <v>0</v>
      </c>
      <c r="C666" s="31">
        <v>0</v>
      </c>
      <c r="D666" s="31">
        <v>1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31"/>
      <c r="L666" s="32"/>
      <c r="M666" s="32"/>
      <c r="N666" s="32">
        <v>1</v>
      </c>
      <c r="O666" s="31"/>
      <c r="P666" s="52" t="s">
        <v>219</v>
      </c>
      <c r="Q666" s="51" t="s">
        <v>220</v>
      </c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34"/>
      <c r="AD666" s="34"/>
      <c r="AE666" s="34"/>
      <c r="AF666" s="34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</row>
    <row r="667" spans="1:43">
      <c r="A667" s="11">
        <v>41159</v>
      </c>
      <c r="B667" s="31">
        <v>0</v>
      </c>
      <c r="C667" s="31">
        <v>0</v>
      </c>
      <c r="D667" s="31">
        <v>0</v>
      </c>
      <c r="E667" s="31">
        <v>0</v>
      </c>
      <c r="F667" s="31">
        <v>0</v>
      </c>
      <c r="G667" s="31">
        <v>0</v>
      </c>
      <c r="H667" s="31">
        <v>0</v>
      </c>
      <c r="I667" s="31">
        <v>0</v>
      </c>
      <c r="J667" s="31">
        <v>0</v>
      </c>
      <c r="K667" s="31"/>
      <c r="L667" s="32"/>
      <c r="M667" s="32"/>
      <c r="N667" s="32"/>
      <c r="O667" s="31"/>
      <c r="P667" s="54" t="s">
        <v>252</v>
      </c>
      <c r="Q667" s="51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34"/>
      <c r="AD667" s="34"/>
      <c r="AE667" s="34"/>
      <c r="AF667" s="34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</row>
    <row r="668" spans="1:43">
      <c r="A668" s="11">
        <v>41163</v>
      </c>
      <c r="B668" s="31">
        <v>1</v>
      </c>
      <c r="C668" s="31">
        <v>150</v>
      </c>
      <c r="D668" s="31"/>
      <c r="E668" s="31">
        <v>0</v>
      </c>
      <c r="F668" s="31">
        <v>0</v>
      </c>
      <c r="G668" s="31">
        <v>0</v>
      </c>
      <c r="H668" s="31">
        <v>1</v>
      </c>
      <c r="I668" s="31">
        <v>0</v>
      </c>
      <c r="J668" s="34">
        <v>2</v>
      </c>
      <c r="K668" s="31">
        <v>2</v>
      </c>
      <c r="L668" s="32">
        <v>1</v>
      </c>
      <c r="M668" s="32"/>
      <c r="N668" s="32">
        <v>1</v>
      </c>
      <c r="O668" s="31" t="s">
        <v>287</v>
      </c>
      <c r="P668" s="54" t="s">
        <v>286</v>
      </c>
      <c r="Q668" s="51" t="s">
        <v>288</v>
      </c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34"/>
      <c r="AD668" s="34"/>
      <c r="AE668" s="34"/>
      <c r="AF668" s="34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</row>
    <row r="669" spans="1:43">
      <c r="A669" s="11">
        <v>41164</v>
      </c>
      <c r="B669" s="31">
        <v>0</v>
      </c>
      <c r="C669" s="31">
        <v>0</v>
      </c>
      <c r="D669" s="31">
        <v>24</v>
      </c>
      <c r="E669" s="31">
        <v>0</v>
      </c>
      <c r="F669" s="31">
        <v>0</v>
      </c>
      <c r="G669" s="31">
        <v>0</v>
      </c>
      <c r="H669" s="31">
        <v>0</v>
      </c>
      <c r="I669" s="35">
        <v>1</v>
      </c>
      <c r="J669" s="34">
        <v>1</v>
      </c>
      <c r="K669" s="31"/>
      <c r="L669" s="32">
        <v>2</v>
      </c>
      <c r="M669" s="32"/>
      <c r="N669" s="32"/>
      <c r="O669" s="31"/>
      <c r="P669" s="54" t="s">
        <v>257</v>
      </c>
      <c r="Q669" s="51" t="s">
        <v>260</v>
      </c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34"/>
      <c r="AD669" s="34"/>
      <c r="AE669" s="34"/>
      <c r="AF669" s="34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</row>
    <row r="670" spans="1:43">
      <c r="A670" s="11">
        <v>41166</v>
      </c>
      <c r="B670" s="31">
        <v>0</v>
      </c>
      <c r="C670" s="31">
        <v>0</v>
      </c>
      <c r="D670" s="31">
        <v>2</v>
      </c>
      <c r="E670" s="31">
        <v>0</v>
      </c>
      <c r="F670" s="31">
        <v>0</v>
      </c>
      <c r="G670" s="31">
        <v>0</v>
      </c>
      <c r="H670" s="31">
        <v>0</v>
      </c>
      <c r="I670" s="31">
        <v>0</v>
      </c>
      <c r="J670" s="31">
        <v>0</v>
      </c>
      <c r="K670" s="31"/>
      <c r="L670" s="32"/>
      <c r="M670" s="32"/>
      <c r="N670" s="32"/>
      <c r="O670" s="31"/>
      <c r="P670" s="54" t="s">
        <v>268</v>
      </c>
      <c r="Q670" s="51" t="s">
        <v>270</v>
      </c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34"/>
      <c r="AD670" s="34"/>
      <c r="AE670" s="34"/>
      <c r="AF670" s="34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</row>
    <row r="671" spans="1:43">
      <c r="A671" s="11">
        <v>41169</v>
      </c>
      <c r="B671" s="31">
        <v>0</v>
      </c>
      <c r="C671" s="31">
        <v>0</v>
      </c>
      <c r="D671" s="31">
        <v>0</v>
      </c>
      <c r="E671" s="31">
        <v>0</v>
      </c>
      <c r="F671" s="31">
        <v>0</v>
      </c>
      <c r="G671" s="31">
        <v>0</v>
      </c>
      <c r="H671" s="31">
        <v>0</v>
      </c>
      <c r="I671" s="31">
        <v>0</v>
      </c>
      <c r="J671" s="31">
        <v>0</v>
      </c>
      <c r="K671" s="31"/>
      <c r="L671" s="32"/>
      <c r="M671" s="32"/>
      <c r="N671" s="32"/>
      <c r="O671" s="31"/>
      <c r="P671" s="52" t="s">
        <v>266</v>
      </c>
      <c r="Q671" s="51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34"/>
      <c r="AD671" s="34"/>
      <c r="AE671" s="34"/>
      <c r="AF671" s="34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</row>
    <row r="672" spans="1:43">
      <c r="A672" s="11">
        <v>41172</v>
      </c>
      <c r="B672" s="31">
        <v>0</v>
      </c>
      <c r="C672" s="31">
        <v>0</v>
      </c>
      <c r="D672" s="31">
        <v>1</v>
      </c>
      <c r="E672" s="31">
        <v>0</v>
      </c>
      <c r="F672" s="31">
        <v>0</v>
      </c>
      <c r="G672" s="31">
        <v>0</v>
      </c>
      <c r="H672" s="31">
        <v>0</v>
      </c>
      <c r="I672" s="31">
        <v>0</v>
      </c>
      <c r="J672" s="31">
        <v>0</v>
      </c>
      <c r="K672" s="31"/>
      <c r="L672" s="32">
        <v>1</v>
      </c>
      <c r="M672" s="32"/>
      <c r="N672" s="32"/>
      <c r="O672" s="31"/>
      <c r="P672" s="54" t="s">
        <v>281</v>
      </c>
      <c r="Q672" s="51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34"/>
      <c r="AD672" s="34"/>
      <c r="AE672" s="34"/>
      <c r="AF672" s="34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</row>
    <row r="673" spans="1:43">
      <c r="A673" s="11">
        <v>41179</v>
      </c>
      <c r="B673" s="31">
        <v>0</v>
      </c>
      <c r="C673" s="31">
        <v>0</v>
      </c>
      <c r="D673" s="31">
        <v>5</v>
      </c>
      <c r="E673" s="31">
        <v>0</v>
      </c>
      <c r="F673" s="31">
        <v>0</v>
      </c>
      <c r="G673" s="31">
        <v>0</v>
      </c>
      <c r="H673" s="31">
        <v>0</v>
      </c>
      <c r="I673" s="31">
        <v>0</v>
      </c>
      <c r="J673" s="31">
        <v>0</v>
      </c>
      <c r="K673" s="31"/>
      <c r="L673" s="32"/>
      <c r="M673" s="32"/>
      <c r="N673" s="32"/>
      <c r="O673" s="2" t="s">
        <v>305</v>
      </c>
      <c r="P673" s="52" t="s">
        <v>289</v>
      </c>
      <c r="Q673" s="31" t="s">
        <v>290</v>
      </c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34"/>
      <c r="AD673" s="34"/>
      <c r="AE673" s="34"/>
      <c r="AF673" s="34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</row>
    <row r="674" spans="1:43" ht="13.5" thickBot="1">
      <c r="A674" s="12">
        <v>41180</v>
      </c>
      <c r="B674" s="36">
        <v>0</v>
      </c>
      <c r="C674" s="36">
        <v>0</v>
      </c>
      <c r="D674" s="36">
        <v>0</v>
      </c>
      <c r="E674" s="36">
        <v>0</v>
      </c>
      <c r="F674" s="36">
        <v>0</v>
      </c>
      <c r="G674" s="36">
        <v>0</v>
      </c>
      <c r="H674" s="36">
        <v>0</v>
      </c>
      <c r="I674" s="36">
        <v>0</v>
      </c>
      <c r="J674" s="36">
        <v>0</v>
      </c>
      <c r="K674" s="36"/>
      <c r="L674" s="37"/>
      <c r="M674" s="37"/>
      <c r="N674" s="37"/>
      <c r="O674" s="65"/>
      <c r="P674" s="62" t="s">
        <v>292</v>
      </c>
      <c r="Q674" s="3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34"/>
      <c r="AD674" s="34"/>
      <c r="AE674" s="34"/>
      <c r="AF674" s="34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</row>
    <row r="675" spans="1:43">
      <c r="A675" s="11">
        <v>41092</v>
      </c>
      <c r="B675" s="31">
        <v>0</v>
      </c>
      <c r="C675" s="31">
        <v>0</v>
      </c>
      <c r="D675" s="31">
        <v>0</v>
      </c>
      <c r="E675" s="25"/>
      <c r="F675" s="23"/>
      <c r="G675" s="23"/>
      <c r="H675" s="23"/>
      <c r="I675" s="23"/>
      <c r="J675" s="117"/>
      <c r="K675" s="31"/>
      <c r="L675" s="32"/>
      <c r="M675" s="32"/>
      <c r="N675" s="32"/>
      <c r="O675" s="31"/>
      <c r="P675" s="54" t="s">
        <v>90</v>
      </c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</row>
    <row r="676" spans="1:43">
      <c r="A676" s="11">
        <v>41096</v>
      </c>
      <c r="B676" s="31">
        <v>0</v>
      </c>
      <c r="C676" s="31">
        <v>0</v>
      </c>
      <c r="D676" s="31">
        <v>0</v>
      </c>
      <c r="E676" s="25"/>
      <c r="F676" s="23"/>
      <c r="G676" s="23"/>
      <c r="H676" s="23"/>
      <c r="I676" s="23"/>
      <c r="J676" s="117"/>
      <c r="K676" s="31"/>
      <c r="L676" s="32"/>
      <c r="M676" s="32"/>
      <c r="N676" s="32"/>
      <c r="O676" s="31"/>
      <c r="P676" s="52" t="s">
        <v>88</v>
      </c>
      <c r="Q676" s="51"/>
      <c r="R676" s="61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</row>
    <row r="677" spans="1:43">
      <c r="A677" s="11">
        <v>41100</v>
      </c>
      <c r="B677" s="31">
        <v>0</v>
      </c>
      <c r="C677" s="31">
        <v>0</v>
      </c>
      <c r="D677" s="31">
        <v>0</v>
      </c>
      <c r="E677" s="25"/>
      <c r="F677" s="23"/>
      <c r="G677" s="23"/>
      <c r="H677" s="23"/>
      <c r="I677" s="23"/>
      <c r="J677" s="117"/>
      <c r="K677" s="31"/>
      <c r="L677" s="32"/>
      <c r="M677" s="32"/>
      <c r="N677" s="32"/>
      <c r="O677" s="31"/>
      <c r="P677" s="52" t="s">
        <v>116</v>
      </c>
      <c r="Q677" s="51"/>
      <c r="R677" s="61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</row>
    <row r="678" spans="1:43">
      <c r="A678" s="11">
        <v>41103</v>
      </c>
      <c r="B678" s="31">
        <v>0</v>
      </c>
      <c r="C678" s="31">
        <v>0</v>
      </c>
      <c r="D678" s="31">
        <v>0</v>
      </c>
      <c r="E678" s="25"/>
      <c r="F678" s="23"/>
      <c r="G678" s="23"/>
      <c r="H678" s="23"/>
      <c r="I678" s="23"/>
      <c r="J678" s="117"/>
      <c r="K678" s="31"/>
      <c r="L678" s="32"/>
      <c r="M678" s="32"/>
      <c r="N678" s="32"/>
      <c r="O678" s="31"/>
      <c r="P678" s="52" t="s">
        <v>99</v>
      </c>
      <c r="Q678" s="51"/>
      <c r="R678" s="34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</row>
    <row r="679" spans="1:43">
      <c r="A679" s="11">
        <v>41106</v>
      </c>
      <c r="B679" s="31">
        <v>0</v>
      </c>
      <c r="C679" s="31">
        <v>0</v>
      </c>
      <c r="D679" s="31">
        <v>0</v>
      </c>
      <c r="E679" s="25"/>
      <c r="F679" s="23"/>
      <c r="G679" s="23"/>
      <c r="H679" s="23"/>
      <c r="I679" s="23"/>
      <c r="J679" s="117"/>
      <c r="K679" s="31"/>
      <c r="L679" s="32"/>
      <c r="M679" s="32"/>
      <c r="N679" s="32"/>
      <c r="O679" s="31"/>
      <c r="P679" s="54" t="s">
        <v>170</v>
      </c>
      <c r="Q679" s="51"/>
      <c r="R679" s="34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</row>
    <row r="680" spans="1:43">
      <c r="A680" s="11">
        <v>41107</v>
      </c>
      <c r="B680" s="31">
        <v>0</v>
      </c>
      <c r="C680" s="31">
        <v>0</v>
      </c>
      <c r="D680" s="31">
        <v>0</v>
      </c>
      <c r="E680" s="25"/>
      <c r="F680" s="23"/>
      <c r="G680" s="23"/>
      <c r="H680" s="23"/>
      <c r="I680" s="23"/>
      <c r="J680" s="117"/>
      <c r="K680" s="31"/>
      <c r="L680" s="32"/>
      <c r="M680" s="32"/>
      <c r="N680" s="32"/>
      <c r="O680" s="31"/>
      <c r="P680" s="52" t="s">
        <v>110</v>
      </c>
      <c r="Q680" s="51"/>
      <c r="R680" s="34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</row>
    <row r="681" spans="1:43">
      <c r="A681" s="11">
        <v>41113</v>
      </c>
      <c r="B681" s="31">
        <v>0</v>
      </c>
      <c r="C681" s="31">
        <v>0</v>
      </c>
      <c r="D681" s="31">
        <v>0</v>
      </c>
      <c r="E681" s="25"/>
      <c r="F681" s="23"/>
      <c r="G681" s="23"/>
      <c r="H681" s="23"/>
      <c r="I681" s="23"/>
      <c r="J681" s="117"/>
      <c r="K681" s="31"/>
      <c r="L681" s="32"/>
      <c r="M681" s="32"/>
      <c r="N681" s="32"/>
      <c r="O681" s="31"/>
      <c r="P681" s="52" t="s">
        <v>165</v>
      </c>
      <c r="Q681" s="51"/>
      <c r="R681" s="34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</row>
    <row r="682" spans="1:43">
      <c r="A682" s="11">
        <v>41114</v>
      </c>
      <c r="B682" s="31">
        <v>0</v>
      </c>
      <c r="C682" s="31">
        <v>0</v>
      </c>
      <c r="D682" s="31">
        <v>0</v>
      </c>
      <c r="E682" s="25"/>
      <c r="F682" s="23"/>
      <c r="G682" s="23"/>
      <c r="H682" s="23"/>
      <c r="I682" s="23"/>
      <c r="J682" s="117"/>
      <c r="K682" s="31"/>
      <c r="L682" s="32"/>
      <c r="M682" s="32"/>
      <c r="N682" s="32"/>
      <c r="O682" s="31"/>
      <c r="P682" s="52" t="s">
        <v>129</v>
      </c>
      <c r="Q682" s="51"/>
      <c r="R682" s="34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</row>
    <row r="683" spans="1:43">
      <c r="A683" s="11">
        <v>41122</v>
      </c>
      <c r="B683" s="31">
        <v>0</v>
      </c>
      <c r="C683" s="31">
        <v>0</v>
      </c>
      <c r="D683" s="31">
        <v>0</v>
      </c>
      <c r="E683" s="25"/>
      <c r="F683" s="23"/>
      <c r="G683" s="23"/>
      <c r="H683" s="23"/>
      <c r="I683" s="23"/>
      <c r="J683" s="117"/>
      <c r="K683" s="31"/>
      <c r="L683" s="32"/>
      <c r="M683" s="32"/>
      <c r="N683" s="32"/>
      <c r="O683" s="31"/>
      <c r="P683" s="52" t="s">
        <v>187</v>
      </c>
      <c r="Q683" s="51" t="s">
        <v>144</v>
      </c>
      <c r="R683" s="34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</row>
    <row r="684" spans="1:43">
      <c r="A684" s="11">
        <v>41124</v>
      </c>
      <c r="B684" s="31">
        <v>0</v>
      </c>
      <c r="C684" s="31">
        <v>0</v>
      </c>
      <c r="D684" s="31">
        <v>0</v>
      </c>
      <c r="E684" s="25"/>
      <c r="F684" s="23"/>
      <c r="G684" s="23"/>
      <c r="H684" s="23"/>
      <c r="I684" s="23"/>
      <c r="J684" s="117"/>
      <c r="K684" s="31"/>
      <c r="L684" s="32"/>
      <c r="M684" s="32"/>
      <c r="N684" s="32"/>
      <c r="O684" s="31"/>
      <c r="P684" s="52" t="s">
        <v>174</v>
      </c>
      <c r="Q684" s="51"/>
      <c r="R684" s="34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</row>
    <row r="685" spans="1:43">
      <c r="A685" s="11">
        <v>41127</v>
      </c>
      <c r="B685" s="31">
        <v>0</v>
      </c>
      <c r="C685" s="31">
        <v>0</v>
      </c>
      <c r="D685" s="31">
        <v>0</v>
      </c>
      <c r="E685" s="25"/>
      <c r="F685" s="23"/>
      <c r="G685" s="23"/>
      <c r="H685" s="23"/>
      <c r="I685" s="23"/>
      <c r="J685" s="117"/>
      <c r="K685" s="31"/>
      <c r="L685" s="32"/>
      <c r="M685" s="32"/>
      <c r="N685" s="32"/>
      <c r="O685" s="31"/>
      <c r="P685" s="52" t="s">
        <v>156</v>
      </c>
      <c r="Q685" s="51"/>
      <c r="R685" s="34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</row>
    <row r="686" spans="1:43">
      <c r="A686" s="11">
        <v>41128</v>
      </c>
      <c r="B686" s="31">
        <v>0</v>
      </c>
      <c r="C686" s="31">
        <v>0</v>
      </c>
      <c r="D686" s="31">
        <v>0</v>
      </c>
      <c r="E686" s="25"/>
      <c r="F686" s="23"/>
      <c r="G686" s="23"/>
      <c r="H686" s="23"/>
      <c r="I686" s="23"/>
      <c r="J686" s="117"/>
      <c r="K686" s="31"/>
      <c r="L686" s="32"/>
      <c r="M686" s="32"/>
      <c r="N686" s="32"/>
      <c r="O686" s="31"/>
      <c r="P686" s="52" t="s">
        <v>148</v>
      </c>
      <c r="Q686" s="51"/>
      <c r="R686" s="34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</row>
    <row r="687" spans="1:43">
      <c r="A687" s="11">
        <v>41134</v>
      </c>
      <c r="B687" s="31">
        <v>0</v>
      </c>
      <c r="C687" s="31">
        <v>0</v>
      </c>
      <c r="D687" s="31">
        <v>0</v>
      </c>
      <c r="E687" s="25"/>
      <c r="F687" s="23"/>
      <c r="G687" s="23"/>
      <c r="H687" s="23"/>
      <c r="I687" s="23"/>
      <c r="J687" s="117"/>
      <c r="K687" s="31"/>
      <c r="L687" s="32"/>
      <c r="M687" s="32"/>
      <c r="N687" s="32"/>
      <c r="O687" s="31"/>
      <c r="P687" s="60" t="s">
        <v>186</v>
      </c>
      <c r="Q687" s="51"/>
      <c r="R687" s="34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</row>
    <row r="688" spans="1:43">
      <c r="A688" s="11">
        <v>41135</v>
      </c>
      <c r="B688" s="31">
        <v>0</v>
      </c>
      <c r="C688" s="31">
        <v>0</v>
      </c>
      <c r="D688" s="31">
        <v>0</v>
      </c>
      <c r="E688" s="25"/>
      <c r="F688" s="23"/>
      <c r="G688" s="23"/>
      <c r="H688" s="23"/>
      <c r="I688" s="23"/>
      <c r="J688" s="117"/>
      <c r="K688" s="31"/>
      <c r="L688" s="32"/>
      <c r="M688" s="32"/>
      <c r="N688" s="32"/>
      <c r="O688" s="31"/>
      <c r="P688" s="52" t="s">
        <v>230</v>
      </c>
      <c r="Q688" s="51"/>
      <c r="R688" s="34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</row>
    <row r="689" spans="1:37">
      <c r="A689" s="11">
        <v>41143</v>
      </c>
      <c r="B689" s="31">
        <v>0</v>
      </c>
      <c r="C689" s="31">
        <v>0</v>
      </c>
      <c r="D689" s="31">
        <v>0</v>
      </c>
      <c r="E689" s="25"/>
      <c r="F689" s="23"/>
      <c r="G689" s="23"/>
      <c r="H689" s="23"/>
      <c r="I689" s="23"/>
      <c r="J689" s="117"/>
      <c r="K689" s="31"/>
      <c r="L689" s="32"/>
      <c r="M689" s="32"/>
      <c r="N689" s="32"/>
      <c r="O689" s="31"/>
      <c r="P689" s="52" t="s">
        <v>188</v>
      </c>
      <c r="Q689" s="51"/>
      <c r="R689" s="34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</row>
    <row r="690" spans="1:37">
      <c r="A690" s="11">
        <v>41144</v>
      </c>
      <c r="B690" s="31">
        <v>0</v>
      </c>
      <c r="C690" s="31">
        <v>0</v>
      </c>
      <c r="D690" s="31">
        <v>0</v>
      </c>
      <c r="E690" s="25"/>
      <c r="F690" s="23"/>
      <c r="G690" s="23"/>
      <c r="H690" s="23"/>
      <c r="I690" s="23"/>
      <c r="J690" s="117"/>
      <c r="K690" s="31"/>
      <c r="L690" s="32"/>
      <c r="M690" s="32"/>
      <c r="N690" s="32"/>
      <c r="O690" s="31"/>
      <c r="P690" s="52" t="s">
        <v>211</v>
      </c>
      <c r="Q690" s="51"/>
      <c r="R690" s="34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</row>
    <row r="691" spans="1:37">
      <c r="A691" s="11">
        <v>41149</v>
      </c>
      <c r="B691" s="31">
        <v>0</v>
      </c>
      <c r="C691" s="31">
        <v>0</v>
      </c>
      <c r="D691" s="31">
        <v>0</v>
      </c>
      <c r="E691" s="25"/>
      <c r="F691" s="23"/>
      <c r="G691" s="23"/>
      <c r="H691" s="23"/>
      <c r="I691" s="23"/>
      <c r="J691" s="117"/>
      <c r="K691" s="31"/>
      <c r="L691" s="32"/>
      <c r="M691" s="32"/>
      <c r="N691" s="32"/>
      <c r="O691" s="31"/>
      <c r="P691" s="52" t="s">
        <v>207</v>
      </c>
      <c r="Q691" s="51"/>
      <c r="R691" s="34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</row>
    <row r="692" spans="1:37">
      <c r="A692" s="11">
        <v>41150</v>
      </c>
      <c r="B692" s="31">
        <v>0</v>
      </c>
      <c r="C692" s="31">
        <v>0</v>
      </c>
      <c r="D692" s="31">
        <v>0</v>
      </c>
      <c r="E692" s="25"/>
      <c r="F692" s="23"/>
      <c r="G692" s="23"/>
      <c r="H692" s="23"/>
      <c r="I692" s="23"/>
      <c r="J692" s="117"/>
      <c r="K692" s="31"/>
      <c r="L692" s="32"/>
      <c r="M692" s="32"/>
      <c r="N692" s="32"/>
      <c r="O692" s="31"/>
      <c r="P692" s="52" t="s">
        <v>245</v>
      </c>
      <c r="Q692" s="51"/>
      <c r="R692" s="34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</row>
    <row r="693" spans="1:37">
      <c r="A693" s="11">
        <v>41151</v>
      </c>
      <c r="B693" s="31">
        <v>0</v>
      </c>
      <c r="C693" s="31">
        <v>0</v>
      </c>
      <c r="D693" s="31">
        <v>0</v>
      </c>
      <c r="E693" s="25"/>
      <c r="F693" s="23"/>
      <c r="G693" s="23"/>
      <c r="H693" s="23"/>
      <c r="I693" s="23"/>
      <c r="J693" s="117"/>
      <c r="K693" s="31"/>
      <c r="L693" s="32"/>
      <c r="M693" s="32"/>
      <c r="N693" s="32"/>
      <c r="O693" s="31"/>
      <c r="P693" s="54" t="s">
        <v>232</v>
      </c>
      <c r="Q693" s="51"/>
      <c r="R693" s="34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</row>
    <row r="694" spans="1:37">
      <c r="A694" s="11">
        <v>41152</v>
      </c>
      <c r="B694" s="31">
        <v>0</v>
      </c>
      <c r="C694" s="31">
        <v>0</v>
      </c>
      <c r="D694" s="31">
        <v>0</v>
      </c>
      <c r="E694" s="25"/>
      <c r="F694" s="23"/>
      <c r="G694" s="23"/>
      <c r="H694" s="23"/>
      <c r="I694" s="23"/>
      <c r="J694" s="117"/>
      <c r="K694" s="31"/>
      <c r="L694" s="32"/>
      <c r="M694" s="32"/>
      <c r="N694" s="32"/>
      <c r="O694" s="31"/>
      <c r="P694" s="52" t="s">
        <v>225</v>
      </c>
      <c r="Q694" s="51"/>
      <c r="R694" s="34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</row>
    <row r="695" spans="1:37">
      <c r="A695" s="11">
        <v>41156</v>
      </c>
      <c r="B695" s="31">
        <v>0</v>
      </c>
      <c r="C695" s="31">
        <v>0</v>
      </c>
      <c r="D695" s="31">
        <v>0</v>
      </c>
      <c r="E695" s="25"/>
      <c r="F695" s="23"/>
      <c r="G695" s="23"/>
      <c r="H695" s="23"/>
      <c r="I695" s="23"/>
      <c r="J695" s="117"/>
      <c r="K695" s="31"/>
      <c r="L695" s="32"/>
      <c r="M695" s="32"/>
      <c r="N695" s="32"/>
      <c r="O695" s="31"/>
      <c r="P695" s="52" t="s">
        <v>219</v>
      </c>
      <c r="Q695" s="51"/>
      <c r="R695" s="34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</row>
    <row r="696" spans="1:37">
      <c r="A696" s="11">
        <v>41159</v>
      </c>
      <c r="B696" s="31">
        <v>0</v>
      </c>
      <c r="C696" s="31">
        <v>0</v>
      </c>
      <c r="D696" s="31">
        <v>0</v>
      </c>
      <c r="E696" s="25"/>
      <c r="F696" s="23"/>
      <c r="G696" s="23"/>
      <c r="H696" s="23"/>
      <c r="I696" s="23"/>
      <c r="J696" s="117"/>
      <c r="K696" s="31"/>
      <c r="L696" s="32"/>
      <c r="M696" s="32"/>
      <c r="N696" s="32"/>
      <c r="O696" s="31"/>
      <c r="P696" s="54" t="s">
        <v>252</v>
      </c>
      <c r="Q696" s="51"/>
      <c r="R696" s="34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</row>
    <row r="697" spans="1:37">
      <c r="A697" s="11">
        <v>41164</v>
      </c>
      <c r="B697" s="31">
        <v>0</v>
      </c>
      <c r="C697" s="31">
        <v>0</v>
      </c>
      <c r="D697" s="31">
        <v>0</v>
      </c>
      <c r="E697" s="25"/>
      <c r="F697" s="23"/>
      <c r="G697" s="23"/>
      <c r="H697" s="23"/>
      <c r="I697" s="23"/>
      <c r="J697" s="117"/>
      <c r="K697" s="31"/>
      <c r="L697" s="32"/>
      <c r="M697" s="32"/>
      <c r="N697" s="32"/>
      <c r="O697" s="31"/>
      <c r="P697" s="54" t="s">
        <v>257</v>
      </c>
      <c r="Q697" s="51"/>
      <c r="R697" s="34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</row>
    <row r="698" spans="1:37">
      <c r="A698" s="11">
        <v>41166</v>
      </c>
      <c r="B698" s="31">
        <v>0</v>
      </c>
      <c r="C698" s="31">
        <v>0</v>
      </c>
      <c r="D698" s="31">
        <v>0</v>
      </c>
      <c r="E698" s="25"/>
      <c r="F698" s="23"/>
      <c r="G698" s="23"/>
      <c r="H698" s="23"/>
      <c r="I698" s="23"/>
      <c r="J698" s="117"/>
      <c r="K698" s="31"/>
      <c r="L698" s="32"/>
      <c r="M698" s="32"/>
      <c r="N698" s="32"/>
      <c r="O698" s="31"/>
      <c r="P698" s="54" t="s">
        <v>268</v>
      </c>
      <c r="Q698" s="51"/>
      <c r="R698" s="34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</row>
    <row r="699" spans="1:37">
      <c r="A699" s="11">
        <v>41169</v>
      </c>
      <c r="B699" s="31">
        <v>0</v>
      </c>
      <c r="C699" s="31">
        <v>0</v>
      </c>
      <c r="D699" s="31">
        <v>0</v>
      </c>
      <c r="E699" s="25"/>
      <c r="F699" s="23"/>
      <c r="G699" s="23"/>
      <c r="H699" s="23"/>
      <c r="I699" s="23"/>
      <c r="J699" s="117"/>
      <c r="K699" s="31"/>
      <c r="L699" s="32"/>
      <c r="M699" s="32"/>
      <c r="N699" s="32"/>
      <c r="O699" s="31"/>
      <c r="P699" s="52" t="s">
        <v>266</v>
      </c>
      <c r="Q699" s="51"/>
      <c r="R699" s="34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</row>
    <row r="700" spans="1:37">
      <c r="A700" s="11">
        <v>41172</v>
      </c>
      <c r="B700" s="31">
        <v>0</v>
      </c>
      <c r="C700" s="31">
        <v>0</v>
      </c>
      <c r="D700" s="31">
        <v>0</v>
      </c>
      <c r="E700" s="25"/>
      <c r="F700" s="23"/>
      <c r="G700" s="23"/>
      <c r="H700" s="23"/>
      <c r="I700" s="23"/>
      <c r="J700" s="117"/>
      <c r="K700" s="31"/>
      <c r="L700" s="32"/>
      <c r="M700" s="32"/>
      <c r="N700" s="32"/>
      <c r="O700" s="31"/>
      <c r="P700" s="54" t="s">
        <v>281</v>
      </c>
      <c r="Q700" s="51"/>
      <c r="R700" s="34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</row>
    <row r="701" spans="1:37">
      <c r="A701" s="11">
        <v>41179</v>
      </c>
      <c r="B701" s="31">
        <v>0</v>
      </c>
      <c r="C701" s="31">
        <v>0</v>
      </c>
      <c r="D701" s="31">
        <v>0</v>
      </c>
      <c r="E701" s="25"/>
      <c r="F701" s="23"/>
      <c r="G701" s="23"/>
      <c r="H701" s="23"/>
      <c r="I701" s="23"/>
      <c r="J701" s="117"/>
      <c r="K701" s="31"/>
      <c r="L701" s="32"/>
      <c r="M701" s="32"/>
      <c r="N701" s="32"/>
      <c r="O701" s="31"/>
      <c r="P701" s="52" t="s">
        <v>289</v>
      </c>
      <c r="Q701" s="51"/>
      <c r="R701" s="34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</row>
    <row r="702" spans="1:37" ht="13.5" thickBot="1">
      <c r="A702" s="12">
        <v>41180</v>
      </c>
      <c r="B702" s="36">
        <v>0</v>
      </c>
      <c r="C702" s="36">
        <v>0</v>
      </c>
      <c r="D702" s="36">
        <v>0</v>
      </c>
      <c r="E702" s="26"/>
      <c r="F702" s="24"/>
      <c r="G702" s="24"/>
      <c r="H702" s="24"/>
      <c r="I702" s="24"/>
      <c r="J702" s="91"/>
      <c r="K702" s="36"/>
      <c r="L702" s="37"/>
      <c r="M702" s="37"/>
      <c r="N702" s="37"/>
      <c r="O702" s="36"/>
      <c r="P702" s="62" t="s">
        <v>292</v>
      </c>
      <c r="Q702" s="55"/>
      <c r="R702" s="34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</row>
    <row r="703" spans="1:37">
      <c r="B703" s="32">
        <f>COUNT(B618:J702)</f>
        <v>484</v>
      </c>
      <c r="C703" s="32"/>
      <c r="D703" s="32"/>
      <c r="E703" s="32"/>
      <c r="F703" s="32"/>
      <c r="G703" s="32"/>
      <c r="H703" s="34"/>
      <c r="I703" s="34"/>
      <c r="J703" s="32"/>
      <c r="K703" s="32">
        <f>SUM(K618:K702)</f>
        <v>16</v>
      </c>
      <c r="L703" s="32">
        <f t="shared" ref="L703:N703" si="12">SUM(L618:L702)</f>
        <v>9</v>
      </c>
      <c r="M703" s="32">
        <f t="shared" si="12"/>
        <v>0</v>
      </c>
      <c r="N703" s="32">
        <f t="shared" si="12"/>
        <v>90</v>
      </c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</row>
    <row r="704" spans="1:37"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</row>
    <row r="705" spans="1:37">
      <c r="A705" s="1" t="s">
        <v>42</v>
      </c>
      <c r="B705" s="167" t="s">
        <v>13</v>
      </c>
      <c r="C705" s="164" t="s">
        <v>13</v>
      </c>
      <c r="D705" s="165" t="s">
        <v>13</v>
      </c>
      <c r="E705" s="164" t="s">
        <v>13</v>
      </c>
      <c r="F705" s="165" t="s">
        <v>13</v>
      </c>
      <c r="G705" s="164" t="s">
        <v>13</v>
      </c>
      <c r="H705" s="164" t="s">
        <v>13</v>
      </c>
      <c r="I705" s="164" t="s">
        <v>13</v>
      </c>
      <c r="J705" s="164" t="s">
        <v>16</v>
      </c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</row>
    <row r="706" spans="1:37">
      <c r="A706" s="160" t="s">
        <v>0</v>
      </c>
      <c r="B706" s="161" t="s">
        <v>18</v>
      </c>
      <c r="C706" s="161" t="s">
        <v>19</v>
      </c>
      <c r="D706" s="161" t="s">
        <v>20</v>
      </c>
      <c r="E706" s="161" t="s">
        <v>21</v>
      </c>
      <c r="F706" s="161" t="s">
        <v>23</v>
      </c>
      <c r="G706" s="161" t="s">
        <v>24</v>
      </c>
      <c r="H706" s="161" t="s">
        <v>22</v>
      </c>
      <c r="I706" s="161" t="s">
        <v>39</v>
      </c>
      <c r="J706" s="161" t="s">
        <v>26</v>
      </c>
      <c r="K706" s="160" t="s">
        <v>27</v>
      </c>
      <c r="L706" s="160" t="s">
        <v>28</v>
      </c>
      <c r="M706" s="160" t="s">
        <v>29</v>
      </c>
      <c r="N706" s="160" t="s">
        <v>6</v>
      </c>
      <c r="O706" s="160" t="s">
        <v>7</v>
      </c>
      <c r="P706" s="160" t="s">
        <v>8</v>
      </c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</row>
    <row r="707" spans="1:37">
      <c r="A707" s="11">
        <v>41092</v>
      </c>
      <c r="B707" s="15">
        <v>0</v>
      </c>
      <c r="C707" s="15">
        <v>0</v>
      </c>
      <c r="D707" s="15">
        <v>0</v>
      </c>
      <c r="E707" s="15">
        <v>0</v>
      </c>
      <c r="F707" s="25"/>
      <c r="G707" s="25"/>
      <c r="H707" s="15">
        <v>0</v>
      </c>
      <c r="I707" s="25"/>
      <c r="J707" s="15"/>
      <c r="K707" s="16"/>
      <c r="L707" s="16"/>
      <c r="M707" s="16"/>
      <c r="N707" s="15"/>
      <c r="O707" s="54" t="s">
        <v>90</v>
      </c>
      <c r="P707" s="51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</row>
    <row r="708" spans="1:37">
      <c r="A708" s="11">
        <v>41093</v>
      </c>
      <c r="B708" s="15">
        <v>0</v>
      </c>
      <c r="C708" s="15">
        <v>0</v>
      </c>
      <c r="D708" s="15">
        <v>0</v>
      </c>
      <c r="E708" s="15">
        <v>0</v>
      </c>
      <c r="F708" s="25"/>
      <c r="G708" s="25"/>
      <c r="H708" s="15">
        <v>0</v>
      </c>
      <c r="I708" s="25"/>
      <c r="J708" s="15"/>
      <c r="K708" s="16"/>
      <c r="L708" s="16"/>
      <c r="M708" s="16"/>
      <c r="N708" s="15"/>
      <c r="O708" s="54" t="s">
        <v>91</v>
      </c>
      <c r="P708" s="51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</row>
    <row r="709" spans="1:37">
      <c r="A709" s="11">
        <v>41101</v>
      </c>
      <c r="B709" s="15">
        <v>0</v>
      </c>
      <c r="C709" s="15">
        <v>0</v>
      </c>
      <c r="D709" s="15">
        <v>0</v>
      </c>
      <c r="E709" s="15">
        <v>0</v>
      </c>
      <c r="F709" s="25"/>
      <c r="G709" s="25"/>
      <c r="H709" s="15">
        <v>0</v>
      </c>
      <c r="I709" s="25"/>
      <c r="J709" s="15"/>
      <c r="K709" s="16"/>
      <c r="L709" s="16"/>
      <c r="M709" s="16"/>
      <c r="N709" s="15"/>
      <c r="O709" s="52" t="s">
        <v>103</v>
      </c>
      <c r="P709" s="51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</row>
    <row r="710" spans="1:37">
      <c r="A710" s="11">
        <v>41103</v>
      </c>
      <c r="B710" s="15">
        <v>0</v>
      </c>
      <c r="C710" s="15">
        <v>0</v>
      </c>
      <c r="D710" s="15">
        <v>0</v>
      </c>
      <c r="E710" s="15">
        <v>0</v>
      </c>
      <c r="F710" s="25"/>
      <c r="G710" s="25"/>
      <c r="H710" s="15">
        <v>0</v>
      </c>
      <c r="I710" s="25"/>
      <c r="J710" s="15"/>
      <c r="K710" s="16"/>
      <c r="L710" s="16"/>
      <c r="M710" s="16"/>
      <c r="N710" s="15"/>
      <c r="O710" s="52" t="s">
        <v>99</v>
      </c>
      <c r="P710" s="51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</row>
    <row r="711" spans="1:37">
      <c r="A711" s="11">
        <v>41106</v>
      </c>
      <c r="B711" s="15">
        <v>0</v>
      </c>
      <c r="C711" s="15">
        <v>0</v>
      </c>
      <c r="D711" s="15">
        <v>0</v>
      </c>
      <c r="E711" s="15">
        <v>0</v>
      </c>
      <c r="F711" s="25"/>
      <c r="G711" s="25"/>
      <c r="H711" s="15">
        <v>0</v>
      </c>
      <c r="I711" s="25"/>
      <c r="J711" s="15"/>
      <c r="K711" s="16"/>
      <c r="L711" s="16"/>
      <c r="M711" s="16"/>
      <c r="N711" s="15"/>
      <c r="O711" s="54" t="s">
        <v>170</v>
      </c>
      <c r="P711" s="51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</row>
    <row r="712" spans="1:37">
      <c r="A712" s="11">
        <v>41109</v>
      </c>
      <c r="B712" s="15">
        <v>0</v>
      </c>
      <c r="C712" s="15">
        <v>0</v>
      </c>
      <c r="D712" s="15">
        <v>0</v>
      </c>
      <c r="E712" s="15">
        <v>0</v>
      </c>
      <c r="F712" s="25"/>
      <c r="G712" s="25"/>
      <c r="H712" s="15">
        <v>0</v>
      </c>
      <c r="I712" s="25"/>
      <c r="J712" s="15"/>
      <c r="K712" s="16"/>
      <c r="L712" s="16"/>
      <c r="M712" s="16"/>
      <c r="N712" s="15"/>
      <c r="O712" s="52" t="s">
        <v>124</v>
      </c>
      <c r="P712" s="51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</row>
    <row r="713" spans="1:37">
      <c r="A713" s="11">
        <v>41113</v>
      </c>
      <c r="B713" s="15">
        <v>0</v>
      </c>
      <c r="C713" s="15">
        <v>0</v>
      </c>
      <c r="D713" s="15">
        <v>0</v>
      </c>
      <c r="E713" s="15">
        <v>0</v>
      </c>
      <c r="F713" s="25"/>
      <c r="G713" s="25"/>
      <c r="H713" s="15">
        <v>0</v>
      </c>
      <c r="I713" s="25"/>
      <c r="J713" s="15"/>
      <c r="K713" s="16"/>
      <c r="L713" s="16"/>
      <c r="M713" s="16"/>
      <c r="N713" s="15"/>
      <c r="O713" s="52" t="s">
        <v>165</v>
      </c>
      <c r="P713" s="51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</row>
    <row r="714" spans="1:37">
      <c r="A714" s="11">
        <v>41117</v>
      </c>
      <c r="B714" s="15">
        <v>0</v>
      </c>
      <c r="C714" s="15">
        <v>0</v>
      </c>
      <c r="D714" s="15">
        <v>0</v>
      </c>
      <c r="E714" s="15">
        <v>0</v>
      </c>
      <c r="F714" s="25"/>
      <c r="G714" s="25"/>
      <c r="H714" s="15">
        <v>0</v>
      </c>
      <c r="I714" s="25"/>
      <c r="J714" s="15"/>
      <c r="K714" s="16"/>
      <c r="L714" s="16"/>
      <c r="M714" s="16"/>
      <c r="N714" s="15"/>
      <c r="O714" s="54" t="s">
        <v>142</v>
      </c>
      <c r="P714" s="51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</row>
    <row r="715" spans="1:37">
      <c r="A715" s="11">
        <v>41123</v>
      </c>
      <c r="B715" s="15">
        <v>0</v>
      </c>
      <c r="C715" s="15">
        <v>0</v>
      </c>
      <c r="D715" s="15">
        <v>0</v>
      </c>
      <c r="E715" s="15">
        <v>0</v>
      </c>
      <c r="F715" s="25"/>
      <c r="G715" s="25"/>
      <c r="H715" s="15">
        <v>0</v>
      </c>
      <c r="I715" s="25"/>
      <c r="J715" s="15"/>
      <c r="K715" s="16"/>
      <c r="L715" s="16"/>
      <c r="M715" s="16"/>
      <c r="N715" s="15"/>
      <c r="O715" s="52" t="s">
        <v>174</v>
      </c>
      <c r="P715" s="51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</row>
    <row r="716" spans="1:37">
      <c r="A716" s="11">
        <v>41124</v>
      </c>
      <c r="B716" s="15">
        <v>0</v>
      </c>
      <c r="C716" s="15">
        <v>0</v>
      </c>
      <c r="D716" s="15">
        <v>0</v>
      </c>
      <c r="E716" s="15">
        <v>0</v>
      </c>
      <c r="F716" s="25"/>
      <c r="G716" s="25"/>
      <c r="H716" s="15">
        <v>0</v>
      </c>
      <c r="I716" s="25"/>
      <c r="J716" s="15"/>
      <c r="K716" s="16"/>
      <c r="L716" s="16"/>
      <c r="M716" s="16"/>
      <c r="N716" s="15"/>
      <c r="O716" s="52" t="s">
        <v>169</v>
      </c>
      <c r="P716" s="51" t="s">
        <v>144</v>
      </c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</row>
    <row r="717" spans="1:37">
      <c r="A717" s="11">
        <v>41124</v>
      </c>
      <c r="B717" s="15">
        <v>0</v>
      </c>
      <c r="C717" s="15">
        <v>0</v>
      </c>
      <c r="D717" s="15">
        <v>0</v>
      </c>
      <c r="E717" s="15">
        <v>0</v>
      </c>
      <c r="F717" s="25"/>
      <c r="G717" s="25"/>
      <c r="H717" s="15">
        <v>0</v>
      </c>
      <c r="I717" s="25"/>
      <c r="J717" s="15"/>
      <c r="K717" s="16"/>
      <c r="L717" s="16"/>
      <c r="M717" s="16"/>
      <c r="N717" s="15"/>
      <c r="O717" s="52" t="s">
        <v>169</v>
      </c>
      <c r="P717" s="51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</row>
    <row r="718" spans="1:37">
      <c r="A718" s="11">
        <v>41130</v>
      </c>
      <c r="B718" s="15">
        <v>0</v>
      </c>
      <c r="C718" s="15">
        <v>0</v>
      </c>
      <c r="D718" s="15">
        <v>0</v>
      </c>
      <c r="E718" s="15">
        <v>0</v>
      </c>
      <c r="F718" s="25"/>
      <c r="G718" s="25"/>
      <c r="H718" s="15">
        <v>0</v>
      </c>
      <c r="I718" s="25"/>
      <c r="J718" s="15"/>
      <c r="K718" s="16"/>
      <c r="L718" s="16"/>
      <c r="M718" s="16"/>
      <c r="N718" s="15"/>
      <c r="O718" s="54" t="s">
        <v>198</v>
      </c>
      <c r="P718" s="51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</row>
    <row r="719" spans="1:37">
      <c r="A719" s="11">
        <v>41131</v>
      </c>
      <c r="B719" s="15">
        <v>0</v>
      </c>
      <c r="C719" s="15">
        <v>0</v>
      </c>
      <c r="D719" s="15">
        <v>0</v>
      </c>
      <c r="E719" s="15">
        <v>0</v>
      </c>
      <c r="F719" s="25"/>
      <c r="G719" s="25"/>
      <c r="H719" s="15">
        <v>0</v>
      </c>
      <c r="I719" s="25"/>
      <c r="J719" s="15"/>
      <c r="K719" s="16"/>
      <c r="L719" s="16"/>
      <c r="M719" s="16"/>
      <c r="N719" s="15"/>
      <c r="O719" s="52" t="s">
        <v>159</v>
      </c>
      <c r="P719" s="51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</row>
    <row r="720" spans="1:37">
      <c r="A720" s="11">
        <v>41136</v>
      </c>
      <c r="B720" s="15">
        <v>0</v>
      </c>
      <c r="C720" s="15">
        <v>0</v>
      </c>
      <c r="D720" s="15">
        <v>0</v>
      </c>
      <c r="E720" s="15">
        <v>0</v>
      </c>
      <c r="F720" s="25"/>
      <c r="G720" s="25"/>
      <c r="H720" s="15">
        <v>0</v>
      </c>
      <c r="I720" s="25"/>
      <c r="J720" s="15"/>
      <c r="K720" s="16"/>
      <c r="L720" s="16"/>
      <c r="M720" s="16"/>
      <c r="N720" s="15"/>
      <c r="O720" s="52" t="s">
        <v>179</v>
      </c>
      <c r="P720" s="51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</row>
    <row r="721" spans="1:37" ht="13.5" thickBot="1">
      <c r="A721" s="12">
        <v>41144</v>
      </c>
      <c r="B721" s="18">
        <v>0</v>
      </c>
      <c r="C721" s="18">
        <v>0</v>
      </c>
      <c r="D721" s="18">
        <v>0</v>
      </c>
      <c r="E721" s="18">
        <v>0</v>
      </c>
      <c r="F721" s="26"/>
      <c r="G721" s="26"/>
      <c r="H721" s="18">
        <v>0</v>
      </c>
      <c r="I721" s="26"/>
      <c r="J721" s="18"/>
      <c r="K721" s="19"/>
      <c r="L721" s="19"/>
      <c r="M721" s="19"/>
      <c r="N721" s="18"/>
      <c r="O721" s="53" t="s">
        <v>211</v>
      </c>
      <c r="P721" s="55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</row>
    <row r="722" spans="1:37">
      <c r="A722" s="11">
        <v>41092</v>
      </c>
      <c r="B722" s="15">
        <v>0</v>
      </c>
      <c r="C722" s="15">
        <v>0</v>
      </c>
      <c r="D722" s="15">
        <v>0</v>
      </c>
      <c r="E722" s="15">
        <v>0</v>
      </c>
      <c r="F722" s="25"/>
      <c r="G722" s="25"/>
      <c r="H722" s="15">
        <v>0</v>
      </c>
      <c r="I722" s="25"/>
      <c r="J722" s="15"/>
      <c r="K722" s="16"/>
      <c r="L722" s="16"/>
      <c r="M722" s="16"/>
      <c r="N722" s="15"/>
      <c r="O722" s="54" t="s">
        <v>90</v>
      </c>
      <c r="P722" s="51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</row>
    <row r="723" spans="1:37">
      <c r="A723" s="11">
        <v>41093</v>
      </c>
      <c r="B723" s="15">
        <v>0</v>
      </c>
      <c r="C723" s="15">
        <v>0</v>
      </c>
      <c r="D723" s="15">
        <v>0</v>
      </c>
      <c r="E723" s="15">
        <v>0</v>
      </c>
      <c r="F723" s="25"/>
      <c r="G723" s="25"/>
      <c r="H723" s="15">
        <v>0</v>
      </c>
      <c r="I723" s="25"/>
      <c r="J723" s="15"/>
      <c r="K723" s="16"/>
      <c r="L723" s="16"/>
      <c r="M723" s="16"/>
      <c r="N723" s="15"/>
      <c r="O723" s="54" t="s">
        <v>91</v>
      </c>
      <c r="P723" s="51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</row>
    <row r="724" spans="1:37">
      <c r="A724" s="11">
        <v>41101</v>
      </c>
      <c r="B724" s="15">
        <v>0</v>
      </c>
      <c r="C724" s="15">
        <v>0</v>
      </c>
      <c r="D724" s="15">
        <v>0</v>
      </c>
      <c r="E724" s="15">
        <v>0</v>
      </c>
      <c r="F724" s="25"/>
      <c r="G724" s="25"/>
      <c r="H724" s="15">
        <v>0</v>
      </c>
      <c r="I724" s="25"/>
      <c r="J724" s="15"/>
      <c r="K724" s="16"/>
      <c r="L724" s="16"/>
      <c r="M724" s="16"/>
      <c r="N724" s="15"/>
      <c r="O724" s="52" t="s">
        <v>103</v>
      </c>
      <c r="P724" s="51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</row>
    <row r="725" spans="1:37">
      <c r="A725" s="11">
        <v>41103</v>
      </c>
      <c r="B725" s="15">
        <v>0</v>
      </c>
      <c r="C725" s="15">
        <v>0</v>
      </c>
      <c r="D725" s="15">
        <v>0</v>
      </c>
      <c r="E725" s="15">
        <v>0</v>
      </c>
      <c r="F725" s="25"/>
      <c r="G725" s="25"/>
      <c r="H725" s="15">
        <v>0</v>
      </c>
      <c r="I725" s="25"/>
      <c r="J725" s="15"/>
      <c r="K725" s="16"/>
      <c r="L725" s="16"/>
      <c r="M725" s="16"/>
      <c r="N725" s="15"/>
      <c r="O725" s="52" t="s">
        <v>99</v>
      </c>
      <c r="P725" s="51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</row>
    <row r="726" spans="1:37">
      <c r="A726" s="11">
        <v>41106</v>
      </c>
      <c r="B726" s="15">
        <v>0</v>
      </c>
      <c r="C726" s="15">
        <v>0</v>
      </c>
      <c r="D726" s="15">
        <v>0</v>
      </c>
      <c r="E726" s="15">
        <v>0</v>
      </c>
      <c r="F726" s="25"/>
      <c r="G726" s="25"/>
      <c r="H726" s="15">
        <v>0</v>
      </c>
      <c r="I726" s="25"/>
      <c r="J726" s="15"/>
      <c r="K726" s="16"/>
      <c r="L726" s="16"/>
      <c r="M726" s="16"/>
      <c r="N726" s="15"/>
      <c r="O726" s="54" t="s">
        <v>170</v>
      </c>
      <c r="P726" s="51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</row>
    <row r="727" spans="1:37">
      <c r="A727" s="11">
        <v>41109</v>
      </c>
      <c r="B727" s="15">
        <v>0</v>
      </c>
      <c r="C727" s="15">
        <v>0</v>
      </c>
      <c r="D727" s="15">
        <v>0</v>
      </c>
      <c r="E727" s="15">
        <v>0</v>
      </c>
      <c r="F727" s="25"/>
      <c r="G727" s="25"/>
      <c r="H727" s="15">
        <v>0</v>
      </c>
      <c r="I727" s="25"/>
      <c r="J727" s="15"/>
      <c r="K727" s="16"/>
      <c r="L727" s="16"/>
      <c r="M727" s="16"/>
      <c r="N727" s="15"/>
      <c r="O727" s="52" t="s">
        <v>124</v>
      </c>
      <c r="P727" s="51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</row>
    <row r="728" spans="1:37">
      <c r="A728" s="11">
        <v>41113</v>
      </c>
      <c r="B728" s="15">
        <v>0</v>
      </c>
      <c r="C728" s="15">
        <v>0</v>
      </c>
      <c r="D728" s="15">
        <v>0</v>
      </c>
      <c r="E728" s="15">
        <v>0</v>
      </c>
      <c r="F728" s="25"/>
      <c r="G728" s="25"/>
      <c r="H728" s="15">
        <v>0</v>
      </c>
      <c r="I728" s="25"/>
      <c r="J728" s="15"/>
      <c r="K728" s="16"/>
      <c r="L728" s="16"/>
      <c r="M728" s="16"/>
      <c r="N728" s="15"/>
      <c r="O728" s="52" t="s">
        <v>165</v>
      </c>
      <c r="P728" s="51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</row>
    <row r="729" spans="1:37">
      <c r="A729" s="11">
        <v>41117</v>
      </c>
      <c r="B729" s="15">
        <v>0</v>
      </c>
      <c r="C729" s="15">
        <v>0</v>
      </c>
      <c r="D729" s="15">
        <v>0</v>
      </c>
      <c r="E729" s="15">
        <v>0</v>
      </c>
      <c r="F729" s="25"/>
      <c r="G729" s="25"/>
      <c r="H729" s="15">
        <v>0</v>
      </c>
      <c r="I729" s="25"/>
      <c r="J729" s="15"/>
      <c r="K729" s="16"/>
      <c r="L729" s="16"/>
      <c r="M729" s="16"/>
      <c r="N729" s="15"/>
      <c r="O729" s="54" t="s">
        <v>142</v>
      </c>
      <c r="P729" s="51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</row>
    <row r="730" spans="1:37">
      <c r="A730" s="11">
        <v>41123</v>
      </c>
      <c r="B730" s="15">
        <v>0</v>
      </c>
      <c r="C730" s="15">
        <v>0</v>
      </c>
      <c r="D730" s="15">
        <v>0</v>
      </c>
      <c r="E730" s="15">
        <v>0</v>
      </c>
      <c r="F730" s="25"/>
      <c r="G730" s="25"/>
      <c r="H730" s="15">
        <v>0</v>
      </c>
      <c r="I730" s="25"/>
      <c r="J730" s="15"/>
      <c r="K730" s="16"/>
      <c r="L730" s="16"/>
      <c r="M730" s="16"/>
      <c r="N730" s="15"/>
      <c r="O730" s="52" t="s">
        <v>174</v>
      </c>
      <c r="P730" s="51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</row>
    <row r="731" spans="1:37">
      <c r="A731" s="11">
        <v>41124</v>
      </c>
      <c r="B731" s="15">
        <v>0</v>
      </c>
      <c r="C731" s="15">
        <v>0</v>
      </c>
      <c r="D731" s="15">
        <v>0</v>
      </c>
      <c r="E731" s="15">
        <v>0</v>
      </c>
      <c r="F731" s="25"/>
      <c r="G731" s="25"/>
      <c r="H731" s="15">
        <v>0</v>
      </c>
      <c r="I731" s="25"/>
      <c r="J731" s="15"/>
      <c r="K731" s="16"/>
      <c r="L731" s="16"/>
      <c r="M731" s="16"/>
      <c r="N731" s="15"/>
      <c r="O731" s="52" t="s">
        <v>169</v>
      </c>
      <c r="P731" s="51" t="s">
        <v>144</v>
      </c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</row>
    <row r="732" spans="1:37">
      <c r="A732" s="11">
        <v>41124</v>
      </c>
      <c r="B732" s="15">
        <v>0</v>
      </c>
      <c r="C732" s="15">
        <v>0</v>
      </c>
      <c r="D732" s="15">
        <v>0</v>
      </c>
      <c r="E732" s="15">
        <v>0</v>
      </c>
      <c r="F732" s="25"/>
      <c r="G732" s="25"/>
      <c r="H732" s="15">
        <v>0</v>
      </c>
      <c r="I732" s="25"/>
      <c r="J732" s="15"/>
      <c r="K732" s="16"/>
      <c r="L732" s="16"/>
      <c r="M732" s="16"/>
      <c r="N732" s="15"/>
      <c r="O732" s="52" t="s">
        <v>169</v>
      </c>
      <c r="P732" s="51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</row>
    <row r="733" spans="1:37">
      <c r="A733" s="11">
        <v>41130</v>
      </c>
      <c r="B733" s="15">
        <v>0</v>
      </c>
      <c r="C733" s="15">
        <v>0</v>
      </c>
      <c r="D733" s="15">
        <v>0</v>
      </c>
      <c r="E733" s="15">
        <v>0</v>
      </c>
      <c r="F733" s="25"/>
      <c r="G733" s="25"/>
      <c r="H733" s="15">
        <v>0</v>
      </c>
      <c r="I733" s="25"/>
      <c r="J733" s="15"/>
      <c r="K733" s="16"/>
      <c r="L733" s="16"/>
      <c r="M733" s="16"/>
      <c r="N733" s="15"/>
      <c r="O733" s="54" t="s">
        <v>198</v>
      </c>
      <c r="P733" s="51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</row>
    <row r="734" spans="1:37">
      <c r="A734" s="11">
        <v>41131</v>
      </c>
      <c r="B734" s="15">
        <v>0</v>
      </c>
      <c r="C734" s="15">
        <v>0</v>
      </c>
      <c r="D734" s="15">
        <v>0</v>
      </c>
      <c r="E734" s="15">
        <v>0</v>
      </c>
      <c r="F734" s="25"/>
      <c r="G734" s="25"/>
      <c r="H734" s="15">
        <v>0</v>
      </c>
      <c r="I734" s="25"/>
      <c r="J734" s="15"/>
      <c r="K734" s="16"/>
      <c r="L734" s="16"/>
      <c r="M734" s="16"/>
      <c r="N734" s="15"/>
      <c r="O734" s="52" t="s">
        <v>159</v>
      </c>
      <c r="P734" s="51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</row>
    <row r="735" spans="1:37">
      <c r="A735" s="11">
        <v>41136</v>
      </c>
      <c r="B735" s="15">
        <v>0</v>
      </c>
      <c r="C735" s="15">
        <v>0</v>
      </c>
      <c r="D735" s="15">
        <v>0</v>
      </c>
      <c r="E735" s="15">
        <v>0</v>
      </c>
      <c r="F735" s="25"/>
      <c r="G735" s="25"/>
      <c r="H735" s="15">
        <v>0</v>
      </c>
      <c r="I735" s="25"/>
      <c r="J735" s="15"/>
      <c r="K735" s="16"/>
      <c r="L735" s="16"/>
      <c r="M735" s="16"/>
      <c r="N735" s="15"/>
      <c r="O735" s="52" t="s">
        <v>179</v>
      </c>
      <c r="P735" s="51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</row>
    <row r="736" spans="1:37" ht="13.5" thickBot="1">
      <c r="A736" s="12">
        <v>41144</v>
      </c>
      <c r="B736" s="18">
        <v>0</v>
      </c>
      <c r="C736" s="18">
        <v>0</v>
      </c>
      <c r="D736" s="18">
        <v>0</v>
      </c>
      <c r="E736" s="18">
        <v>0</v>
      </c>
      <c r="F736" s="26"/>
      <c r="G736" s="26"/>
      <c r="H736" s="18">
        <v>0</v>
      </c>
      <c r="I736" s="26"/>
      <c r="J736" s="18"/>
      <c r="K736" s="19"/>
      <c r="L736" s="19"/>
      <c r="M736" s="19"/>
      <c r="N736" s="18"/>
      <c r="O736" s="53" t="s">
        <v>211</v>
      </c>
      <c r="P736" s="55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</row>
    <row r="737" spans="1:45">
      <c r="A737" s="11">
        <v>41092</v>
      </c>
      <c r="B737" s="15">
        <v>0</v>
      </c>
      <c r="C737" s="15">
        <v>0</v>
      </c>
      <c r="D737" s="15">
        <v>0</v>
      </c>
      <c r="E737" s="15">
        <v>0</v>
      </c>
      <c r="F737" s="15">
        <v>0</v>
      </c>
      <c r="G737" s="15">
        <v>0</v>
      </c>
      <c r="H737" s="15">
        <v>0</v>
      </c>
      <c r="I737" s="15">
        <v>0</v>
      </c>
      <c r="J737" s="15"/>
      <c r="K737" s="16"/>
      <c r="L737" s="16"/>
      <c r="M737" s="16"/>
      <c r="N737" s="15"/>
      <c r="O737" s="54" t="s">
        <v>90</v>
      </c>
      <c r="P737" s="51"/>
      <c r="Q737" s="16"/>
      <c r="R737" s="16"/>
      <c r="S737" s="16"/>
      <c r="T737" s="16"/>
      <c r="U737" s="16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</row>
    <row r="738" spans="1:45">
      <c r="A738" s="11">
        <v>41093</v>
      </c>
      <c r="B738" s="15">
        <v>0</v>
      </c>
      <c r="C738" s="15">
        <v>0</v>
      </c>
      <c r="D738" s="15">
        <v>0</v>
      </c>
      <c r="E738" s="15">
        <v>0</v>
      </c>
      <c r="F738" s="15">
        <v>0</v>
      </c>
      <c r="G738" s="15">
        <v>0</v>
      </c>
      <c r="H738" s="15">
        <v>0</v>
      </c>
      <c r="I738" s="15">
        <v>0</v>
      </c>
      <c r="J738" s="15"/>
      <c r="K738" s="16"/>
      <c r="L738" s="16"/>
      <c r="M738" s="16"/>
      <c r="N738" s="15"/>
      <c r="O738" s="54" t="s">
        <v>91</v>
      </c>
      <c r="P738" s="51"/>
      <c r="Q738" s="16"/>
      <c r="R738" s="16"/>
      <c r="S738" s="16"/>
      <c r="T738" s="16"/>
      <c r="U738" s="16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</row>
    <row r="739" spans="1:45">
      <c r="A739" s="11">
        <v>41101</v>
      </c>
      <c r="B739" s="15">
        <v>0</v>
      </c>
      <c r="C739" s="15">
        <v>0</v>
      </c>
      <c r="D739" s="15">
        <v>0</v>
      </c>
      <c r="E739" s="15">
        <v>0</v>
      </c>
      <c r="F739" s="15">
        <v>0</v>
      </c>
      <c r="G739" s="15">
        <v>0</v>
      </c>
      <c r="H739" s="15">
        <v>0</v>
      </c>
      <c r="I739" s="15">
        <v>0</v>
      </c>
      <c r="J739" s="15"/>
      <c r="K739" s="16"/>
      <c r="L739" s="16"/>
      <c r="M739" s="16"/>
      <c r="N739" s="15"/>
      <c r="O739" s="52" t="s">
        <v>103</v>
      </c>
      <c r="P739" s="57"/>
      <c r="Q739" s="16"/>
      <c r="R739" s="16"/>
      <c r="S739" s="16"/>
      <c r="T739" s="16"/>
      <c r="U739" s="16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</row>
    <row r="740" spans="1:45">
      <c r="A740" s="11">
        <v>41103</v>
      </c>
      <c r="B740" s="15">
        <v>0</v>
      </c>
      <c r="C740" s="15">
        <v>0</v>
      </c>
      <c r="D740" s="15">
        <v>0</v>
      </c>
      <c r="E740" s="15">
        <v>0</v>
      </c>
      <c r="F740" s="15">
        <v>0</v>
      </c>
      <c r="G740" s="15">
        <v>0</v>
      </c>
      <c r="H740" s="15">
        <v>0</v>
      </c>
      <c r="I740" s="15">
        <v>0</v>
      </c>
      <c r="J740" s="15"/>
      <c r="K740" s="16"/>
      <c r="L740" s="16"/>
      <c r="M740" s="16"/>
      <c r="N740" s="15"/>
      <c r="O740" s="52" t="s">
        <v>99</v>
      </c>
      <c r="P740" s="57"/>
      <c r="Q740" s="16"/>
      <c r="R740" s="16"/>
      <c r="S740" s="16"/>
      <c r="T740" s="16"/>
      <c r="U740" s="16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</row>
    <row r="741" spans="1:45">
      <c r="A741" s="11">
        <v>41106</v>
      </c>
      <c r="B741" s="15">
        <v>0</v>
      </c>
      <c r="C741" s="15">
        <v>0</v>
      </c>
      <c r="D741" s="15">
        <v>0</v>
      </c>
      <c r="E741" s="15">
        <v>0</v>
      </c>
      <c r="F741" s="15">
        <v>0</v>
      </c>
      <c r="G741" s="15">
        <v>0</v>
      </c>
      <c r="H741" s="15">
        <v>0</v>
      </c>
      <c r="I741" s="15">
        <v>0</v>
      </c>
      <c r="J741" s="15"/>
      <c r="K741" s="16"/>
      <c r="L741" s="16"/>
      <c r="M741" s="16"/>
      <c r="N741" s="15"/>
      <c r="O741" s="54" t="s">
        <v>170</v>
      </c>
      <c r="P741" s="57"/>
      <c r="Q741" s="16"/>
      <c r="R741" s="16"/>
      <c r="S741" s="16"/>
      <c r="T741" s="16"/>
      <c r="U741" s="16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</row>
    <row r="742" spans="1:45">
      <c r="A742" s="11">
        <v>41109</v>
      </c>
      <c r="B742" s="15">
        <v>0</v>
      </c>
      <c r="C742" s="15">
        <v>0</v>
      </c>
      <c r="D742" s="15">
        <v>0</v>
      </c>
      <c r="E742" s="15">
        <v>0</v>
      </c>
      <c r="F742" s="15">
        <v>0</v>
      </c>
      <c r="G742" s="15">
        <v>0</v>
      </c>
      <c r="H742" s="15">
        <v>0</v>
      </c>
      <c r="I742" s="15">
        <v>1</v>
      </c>
      <c r="J742" s="15">
        <v>1</v>
      </c>
      <c r="K742" s="16"/>
      <c r="L742" s="16"/>
      <c r="M742" s="16"/>
      <c r="N742" s="15"/>
      <c r="O742" s="52" t="s">
        <v>124</v>
      </c>
      <c r="P742" s="57"/>
      <c r="Q742" s="16"/>
      <c r="R742" s="16"/>
      <c r="S742" s="16"/>
      <c r="T742" s="16"/>
      <c r="U742" s="16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</row>
    <row r="743" spans="1:45">
      <c r="A743" s="11">
        <v>41113</v>
      </c>
      <c r="B743" s="15">
        <v>0</v>
      </c>
      <c r="C743" s="15">
        <v>0</v>
      </c>
      <c r="D743" s="15">
        <v>0</v>
      </c>
      <c r="E743" s="15">
        <v>0</v>
      </c>
      <c r="F743" s="15">
        <v>0</v>
      </c>
      <c r="G743" s="15">
        <v>0</v>
      </c>
      <c r="H743" s="15">
        <v>0</v>
      </c>
      <c r="I743" s="15">
        <v>0</v>
      </c>
      <c r="J743" s="15"/>
      <c r="K743" s="16"/>
      <c r="L743" s="16"/>
      <c r="M743" s="16"/>
      <c r="N743" s="15"/>
      <c r="O743" s="52" t="s">
        <v>165</v>
      </c>
      <c r="P743" s="57"/>
      <c r="Q743" s="16"/>
      <c r="R743" s="16"/>
      <c r="S743" s="16"/>
      <c r="T743" s="16"/>
      <c r="U743" s="16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</row>
    <row r="744" spans="1:45">
      <c r="A744" s="11">
        <v>41117</v>
      </c>
      <c r="B744" s="15">
        <v>0</v>
      </c>
      <c r="C744" s="15">
        <v>0</v>
      </c>
      <c r="D744" s="15">
        <v>0</v>
      </c>
      <c r="E744" s="15">
        <v>0</v>
      </c>
      <c r="F744" s="15">
        <v>0</v>
      </c>
      <c r="G744" s="15">
        <v>0</v>
      </c>
      <c r="H744" s="15">
        <v>0</v>
      </c>
      <c r="I744" s="15">
        <v>0</v>
      </c>
      <c r="J744" s="15"/>
      <c r="K744" s="16"/>
      <c r="L744" s="16"/>
      <c r="M744" s="16"/>
      <c r="N744" s="15"/>
      <c r="O744" s="54" t="s">
        <v>142</v>
      </c>
      <c r="P744" s="57"/>
      <c r="Q744" s="16"/>
      <c r="R744" s="16"/>
      <c r="S744" s="16"/>
      <c r="T744" s="16"/>
      <c r="U744" s="16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</row>
    <row r="745" spans="1:45">
      <c r="A745" s="11">
        <v>41123</v>
      </c>
      <c r="B745" s="15">
        <v>0</v>
      </c>
      <c r="C745" s="15">
        <v>0</v>
      </c>
      <c r="D745" s="15">
        <v>0</v>
      </c>
      <c r="E745" s="15">
        <v>0</v>
      </c>
      <c r="F745" s="15">
        <v>0</v>
      </c>
      <c r="G745" s="15">
        <v>0</v>
      </c>
      <c r="H745" s="15">
        <v>0</v>
      </c>
      <c r="I745" s="15">
        <v>0</v>
      </c>
      <c r="J745" s="15"/>
      <c r="K745" s="16"/>
      <c r="L745" s="16"/>
      <c r="M745" s="16"/>
      <c r="N745" s="15"/>
      <c r="O745" s="52" t="s">
        <v>174</v>
      </c>
      <c r="P745" s="57"/>
      <c r="Q745" s="16"/>
      <c r="R745" s="16"/>
      <c r="S745" s="16"/>
      <c r="T745" s="16"/>
      <c r="U745" s="16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</row>
    <row r="746" spans="1:45">
      <c r="A746" s="11">
        <v>41124</v>
      </c>
      <c r="B746" s="15">
        <v>0</v>
      </c>
      <c r="C746" s="15">
        <v>0</v>
      </c>
      <c r="D746" s="15">
        <v>0</v>
      </c>
      <c r="E746" s="15">
        <v>0</v>
      </c>
      <c r="F746" s="15">
        <v>0</v>
      </c>
      <c r="G746" s="15">
        <v>0</v>
      </c>
      <c r="H746" s="15">
        <v>0</v>
      </c>
      <c r="I746" s="15">
        <v>0</v>
      </c>
      <c r="J746" s="15"/>
      <c r="K746" s="16"/>
      <c r="L746" s="16"/>
      <c r="M746" s="16"/>
      <c r="N746" s="15"/>
      <c r="O746" s="52" t="s">
        <v>169</v>
      </c>
      <c r="P746" s="51" t="s">
        <v>144</v>
      </c>
      <c r="Q746" s="16"/>
      <c r="R746" s="16"/>
      <c r="S746" s="16"/>
      <c r="T746" s="16"/>
      <c r="U746" s="16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</row>
    <row r="747" spans="1:45">
      <c r="A747" s="11">
        <v>41124</v>
      </c>
      <c r="B747" s="15">
        <v>0</v>
      </c>
      <c r="C747" s="15">
        <v>0</v>
      </c>
      <c r="D747" s="15">
        <v>0</v>
      </c>
      <c r="E747" s="15">
        <v>0</v>
      </c>
      <c r="F747" s="15">
        <v>0</v>
      </c>
      <c r="G747" s="15">
        <v>0</v>
      </c>
      <c r="H747" s="15">
        <v>0</v>
      </c>
      <c r="I747" s="15">
        <v>0</v>
      </c>
      <c r="J747" s="15"/>
      <c r="K747" s="16"/>
      <c r="L747" s="16"/>
      <c r="M747" s="16"/>
      <c r="N747" s="15"/>
      <c r="O747" s="52" t="s">
        <v>169</v>
      </c>
      <c r="P747" s="51"/>
      <c r="Q747" s="16"/>
      <c r="R747" s="16"/>
      <c r="S747" s="16"/>
      <c r="T747" s="16"/>
      <c r="U747" s="16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</row>
    <row r="748" spans="1:45">
      <c r="A748" s="11">
        <v>41130</v>
      </c>
      <c r="B748" s="15">
        <v>0</v>
      </c>
      <c r="C748" s="15">
        <v>0</v>
      </c>
      <c r="D748" s="15">
        <v>0</v>
      </c>
      <c r="E748" s="15">
        <v>0</v>
      </c>
      <c r="F748" s="15">
        <v>0</v>
      </c>
      <c r="G748" s="15">
        <v>0</v>
      </c>
      <c r="H748" s="15">
        <v>0</v>
      </c>
      <c r="I748" s="15">
        <v>0</v>
      </c>
      <c r="J748" s="15"/>
      <c r="K748" s="16"/>
      <c r="L748" s="16"/>
      <c r="M748" s="16"/>
      <c r="N748" s="15"/>
      <c r="O748" s="54" t="s">
        <v>198</v>
      </c>
      <c r="P748" s="57"/>
      <c r="Q748" s="16"/>
      <c r="R748" s="16"/>
      <c r="S748" s="16"/>
      <c r="T748" s="16"/>
      <c r="U748" s="16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</row>
    <row r="749" spans="1:45">
      <c r="A749" s="11">
        <v>41131</v>
      </c>
      <c r="B749" s="15">
        <v>0</v>
      </c>
      <c r="C749" s="15">
        <v>0</v>
      </c>
      <c r="D749" s="15">
        <v>0</v>
      </c>
      <c r="E749" s="15">
        <v>0</v>
      </c>
      <c r="F749" s="15">
        <v>0</v>
      </c>
      <c r="G749" s="15">
        <v>0</v>
      </c>
      <c r="H749" s="15">
        <v>0</v>
      </c>
      <c r="I749" s="15">
        <v>0</v>
      </c>
      <c r="J749" s="15"/>
      <c r="K749" s="16"/>
      <c r="L749" s="16"/>
      <c r="M749" s="16"/>
      <c r="N749" s="15"/>
      <c r="O749" s="52" t="s">
        <v>159</v>
      </c>
      <c r="P749" s="57"/>
      <c r="Q749" s="16"/>
      <c r="R749" s="16"/>
      <c r="S749" s="16"/>
      <c r="T749" s="16"/>
      <c r="U749" s="16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</row>
    <row r="750" spans="1:45">
      <c r="A750" s="11">
        <v>41136</v>
      </c>
      <c r="B750" s="15">
        <v>0</v>
      </c>
      <c r="C750" s="15">
        <v>0</v>
      </c>
      <c r="D750" s="15">
        <v>0</v>
      </c>
      <c r="E750" s="15">
        <v>0</v>
      </c>
      <c r="F750" s="15">
        <v>0</v>
      </c>
      <c r="G750" s="15">
        <v>0</v>
      </c>
      <c r="H750" s="15">
        <v>0</v>
      </c>
      <c r="I750" s="15">
        <v>0</v>
      </c>
      <c r="J750" s="31"/>
      <c r="K750" s="34"/>
      <c r="L750" s="34"/>
      <c r="M750" s="32"/>
      <c r="N750" s="31"/>
      <c r="O750" s="52" t="s">
        <v>179</v>
      </c>
      <c r="P750" s="51"/>
      <c r="Q750" s="34"/>
      <c r="R750" s="34"/>
      <c r="S750" s="34"/>
      <c r="T750" s="34"/>
      <c r="U750" s="34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</row>
    <row r="751" spans="1:45" ht="13.5" thickBot="1">
      <c r="A751" s="12">
        <v>41144</v>
      </c>
      <c r="B751" s="18">
        <v>0</v>
      </c>
      <c r="C751" s="18">
        <v>0</v>
      </c>
      <c r="D751" s="18">
        <v>0</v>
      </c>
      <c r="E751" s="18">
        <v>0</v>
      </c>
      <c r="F751" s="18">
        <v>0</v>
      </c>
      <c r="G751" s="18">
        <v>0</v>
      </c>
      <c r="H751" s="18">
        <v>0</v>
      </c>
      <c r="I751" s="18">
        <v>0</v>
      </c>
      <c r="J751" s="36"/>
      <c r="K751" s="37"/>
      <c r="L751" s="37"/>
      <c r="M751" s="37"/>
      <c r="N751" s="36"/>
      <c r="O751" s="53" t="s">
        <v>211</v>
      </c>
      <c r="P751" s="55"/>
      <c r="Q751" s="34"/>
      <c r="R751" s="34"/>
      <c r="S751" s="34"/>
      <c r="T751" s="34"/>
      <c r="U751" s="34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</row>
    <row r="752" spans="1:45">
      <c r="B752" s="32">
        <f>COUNT(B707:I751)</f>
        <v>270</v>
      </c>
      <c r="C752" s="32"/>
      <c r="D752" s="32"/>
      <c r="E752" s="32"/>
      <c r="F752" s="32"/>
      <c r="G752" s="32"/>
      <c r="H752" s="32"/>
      <c r="I752" s="32"/>
      <c r="J752" s="32">
        <v>1</v>
      </c>
      <c r="K752" s="32">
        <v>0</v>
      </c>
      <c r="L752" s="32">
        <v>0</v>
      </c>
      <c r="M752" s="32">
        <v>0</v>
      </c>
      <c r="N752" s="32"/>
      <c r="O752" s="32"/>
      <c r="P752" s="32"/>
      <c r="Q752" s="32"/>
      <c r="R752" s="32"/>
      <c r="S752" s="34"/>
      <c r="T752" s="34"/>
      <c r="U752" s="32"/>
      <c r="V752" s="34"/>
      <c r="W752" s="34"/>
      <c r="X752" s="34"/>
      <c r="Y752" s="34"/>
      <c r="Z752" s="34"/>
      <c r="AA752" s="34"/>
      <c r="AB752" s="34"/>
      <c r="AC752" s="34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</row>
    <row r="753" spans="1:45"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</row>
    <row r="754" spans="1:45">
      <c r="A754" s="1" t="s">
        <v>30</v>
      </c>
      <c r="B754" s="43"/>
      <c r="C754" s="167" t="s">
        <v>13</v>
      </c>
      <c r="D754" s="164" t="s">
        <v>13</v>
      </c>
      <c r="E754" s="165" t="s">
        <v>13</v>
      </c>
      <c r="F754" s="164" t="s">
        <v>13</v>
      </c>
      <c r="G754" s="164" t="s">
        <v>13</v>
      </c>
      <c r="H754" s="164" t="s">
        <v>16</v>
      </c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</row>
    <row r="755" spans="1:45">
      <c r="A755" s="160" t="s">
        <v>0</v>
      </c>
      <c r="B755" s="160" t="s">
        <v>36</v>
      </c>
      <c r="C755" s="161" t="s">
        <v>31</v>
      </c>
      <c r="D755" s="161" t="s">
        <v>32</v>
      </c>
      <c r="E755" s="161" t="s">
        <v>33</v>
      </c>
      <c r="F755" s="161" t="s">
        <v>34</v>
      </c>
      <c r="G755" s="161" t="s">
        <v>35</v>
      </c>
      <c r="H755" s="161" t="s">
        <v>26</v>
      </c>
      <c r="I755" s="160" t="s">
        <v>27</v>
      </c>
      <c r="J755" s="160" t="s">
        <v>28</v>
      </c>
      <c r="K755" s="160" t="s">
        <v>29</v>
      </c>
      <c r="L755" s="160" t="s">
        <v>5</v>
      </c>
      <c r="M755" s="160" t="s">
        <v>6</v>
      </c>
      <c r="N755" s="160" t="s">
        <v>7</v>
      </c>
      <c r="O755" s="160" t="s">
        <v>8</v>
      </c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</row>
    <row r="756" spans="1:45">
      <c r="A756" s="73">
        <v>41092</v>
      </c>
      <c r="B756" s="71">
        <v>127</v>
      </c>
      <c r="C756" s="31">
        <v>0</v>
      </c>
      <c r="D756" s="31">
        <v>0</v>
      </c>
      <c r="E756" s="31">
        <v>0</v>
      </c>
      <c r="F756" s="31">
        <v>0</v>
      </c>
      <c r="G756" s="31">
        <v>0</v>
      </c>
      <c r="H756" s="74"/>
      <c r="I756" s="69"/>
      <c r="J756" s="69"/>
      <c r="K756" s="72"/>
      <c r="L756" s="70"/>
      <c r="M756" s="68"/>
      <c r="N756" s="76" t="s">
        <v>90</v>
      </c>
      <c r="O756" s="71" t="s">
        <v>96</v>
      </c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</row>
    <row r="757" spans="1:45">
      <c r="A757" s="11">
        <f>A756+1</f>
        <v>41093</v>
      </c>
      <c r="B757" s="35">
        <v>159</v>
      </c>
      <c r="C757" s="31">
        <v>0</v>
      </c>
      <c r="D757" s="31">
        <v>0</v>
      </c>
      <c r="E757" s="31">
        <v>0</v>
      </c>
      <c r="F757" s="31">
        <v>0</v>
      </c>
      <c r="G757" s="31">
        <v>0</v>
      </c>
      <c r="H757" s="34"/>
      <c r="I757" s="34"/>
      <c r="J757" s="34"/>
      <c r="K757" s="34"/>
      <c r="L757" s="35"/>
      <c r="M757" s="31"/>
      <c r="N757" s="52" t="s">
        <v>91</v>
      </c>
      <c r="O757" s="51" t="s">
        <v>92</v>
      </c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</row>
    <row r="758" spans="1:45">
      <c r="A758" s="11">
        <v>41095</v>
      </c>
      <c r="B758" s="31">
        <v>133</v>
      </c>
      <c r="C758" s="31">
        <v>0</v>
      </c>
      <c r="D758" s="34">
        <v>0</v>
      </c>
      <c r="E758" s="34">
        <v>0</v>
      </c>
      <c r="F758" s="34">
        <v>0</v>
      </c>
      <c r="G758" s="34">
        <v>0</v>
      </c>
      <c r="H758" s="34"/>
      <c r="I758" s="34"/>
      <c r="J758" s="34"/>
      <c r="K758" s="34"/>
      <c r="L758" s="35"/>
      <c r="M758" s="31"/>
      <c r="N758" s="52" t="s">
        <v>86</v>
      </c>
      <c r="O758" s="51" t="s">
        <v>87</v>
      </c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</row>
    <row r="759" spans="1:45">
      <c r="A759" s="98">
        <v>41096</v>
      </c>
      <c r="B759" s="44">
        <v>156</v>
      </c>
      <c r="C759" s="44">
        <v>0</v>
      </c>
      <c r="D759" s="45">
        <v>0</v>
      </c>
      <c r="E759" s="45">
        <v>0</v>
      </c>
      <c r="F759" s="45">
        <v>0</v>
      </c>
      <c r="G759" s="45">
        <v>0</v>
      </c>
      <c r="H759" s="45"/>
      <c r="I759" s="45"/>
      <c r="J759" s="45"/>
      <c r="K759" s="45"/>
      <c r="L759" s="46"/>
      <c r="M759" s="44"/>
      <c r="N759" s="60" t="s">
        <v>88</v>
      </c>
      <c r="O759" s="59" t="s">
        <v>89</v>
      </c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</row>
    <row r="760" spans="1:45">
      <c r="A760" s="11">
        <v>41099</v>
      </c>
      <c r="B760" s="31">
        <v>156</v>
      </c>
      <c r="C760" s="146">
        <v>0</v>
      </c>
      <c r="D760" s="147">
        <v>0</v>
      </c>
      <c r="E760" s="147">
        <v>0</v>
      </c>
      <c r="F760" s="147">
        <v>0</v>
      </c>
      <c r="G760" s="147">
        <v>0</v>
      </c>
      <c r="H760" s="34"/>
      <c r="I760" s="34"/>
      <c r="J760" s="34"/>
      <c r="K760" s="34"/>
      <c r="L760" s="35"/>
      <c r="M760" s="31"/>
      <c r="N760" s="52" t="s">
        <v>93</v>
      </c>
      <c r="O760" s="51" t="s">
        <v>94</v>
      </c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</row>
    <row r="761" spans="1:45">
      <c r="A761" s="11">
        <v>41100</v>
      </c>
      <c r="B761" s="31">
        <v>135</v>
      </c>
      <c r="C761" s="148">
        <v>0</v>
      </c>
      <c r="D761" s="149">
        <v>0</v>
      </c>
      <c r="E761" s="149">
        <v>0</v>
      </c>
      <c r="F761" s="149">
        <v>0</v>
      </c>
      <c r="G761" s="149">
        <v>0</v>
      </c>
      <c r="H761" s="34"/>
      <c r="I761" s="34"/>
      <c r="J761" s="34"/>
      <c r="K761" s="34"/>
      <c r="L761" s="35"/>
      <c r="M761" s="31"/>
      <c r="N761" s="52" t="s">
        <v>116</v>
      </c>
      <c r="O761" s="51" t="s">
        <v>123</v>
      </c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</row>
    <row r="762" spans="1:45">
      <c r="A762" s="11">
        <v>41101</v>
      </c>
      <c r="B762" s="31">
        <v>163</v>
      </c>
      <c r="C762" s="31">
        <v>1</v>
      </c>
      <c r="D762" s="34">
        <v>1</v>
      </c>
      <c r="E762" s="34">
        <v>0</v>
      </c>
      <c r="F762" s="34">
        <v>0</v>
      </c>
      <c r="G762" s="34">
        <v>1</v>
      </c>
      <c r="H762" s="34">
        <v>2</v>
      </c>
      <c r="I762" s="34">
        <v>1</v>
      </c>
      <c r="J762" s="34"/>
      <c r="K762" s="34"/>
      <c r="L762" s="35"/>
      <c r="M762" s="31"/>
      <c r="N762" s="52" t="s">
        <v>104</v>
      </c>
      <c r="O762" s="51" t="s">
        <v>105</v>
      </c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</row>
    <row r="763" spans="1:45">
      <c r="A763" s="11">
        <v>41102</v>
      </c>
      <c r="B763" s="31">
        <v>131</v>
      </c>
      <c r="C763" s="150">
        <v>0</v>
      </c>
      <c r="D763" s="152">
        <v>0</v>
      </c>
      <c r="E763" s="153">
        <v>0</v>
      </c>
      <c r="F763" s="154">
        <v>0</v>
      </c>
      <c r="G763" s="34">
        <v>0</v>
      </c>
      <c r="H763" s="34"/>
      <c r="I763" s="34"/>
      <c r="J763" s="34"/>
      <c r="K763" s="34"/>
      <c r="L763" s="35"/>
      <c r="M763" s="31"/>
      <c r="N763" s="52" t="s">
        <v>101</v>
      </c>
      <c r="O763" s="51" t="s">
        <v>102</v>
      </c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</row>
    <row r="764" spans="1:45" ht="13.5" thickBot="1">
      <c r="A764" s="47">
        <v>41103</v>
      </c>
      <c r="B764" s="44">
        <v>129</v>
      </c>
      <c r="C764" s="151">
        <v>0</v>
      </c>
      <c r="D764" s="155">
        <v>0</v>
      </c>
      <c r="E764" s="156">
        <v>0</v>
      </c>
      <c r="F764" s="157">
        <v>0</v>
      </c>
      <c r="G764" s="45">
        <v>0</v>
      </c>
      <c r="H764" s="45"/>
      <c r="I764" s="45"/>
      <c r="J764" s="45"/>
      <c r="K764" s="45"/>
      <c r="L764" s="46"/>
      <c r="M764" s="44"/>
      <c r="N764" s="60" t="s">
        <v>99</v>
      </c>
      <c r="O764" s="59" t="s">
        <v>100</v>
      </c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</row>
    <row r="765" spans="1:45">
      <c r="A765" s="11">
        <v>41106</v>
      </c>
      <c r="B765" s="31">
        <v>129</v>
      </c>
      <c r="C765" s="31">
        <v>0</v>
      </c>
      <c r="D765" s="34">
        <v>1</v>
      </c>
      <c r="E765" s="34">
        <v>3</v>
      </c>
      <c r="F765" s="34">
        <v>0</v>
      </c>
      <c r="G765" s="34">
        <v>1</v>
      </c>
      <c r="H765" s="34">
        <v>3</v>
      </c>
      <c r="I765" s="34">
        <v>2</v>
      </c>
      <c r="J765" s="34"/>
      <c r="K765" s="34"/>
      <c r="L765" s="35"/>
      <c r="M765" s="31"/>
      <c r="N765" s="52" t="s">
        <v>170</v>
      </c>
      <c r="O765" s="51" t="s">
        <v>172</v>
      </c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</row>
    <row r="766" spans="1:45">
      <c r="A766" s="11">
        <v>41107</v>
      </c>
      <c r="B766" s="31">
        <v>127</v>
      </c>
      <c r="C766" s="31">
        <v>0</v>
      </c>
      <c r="D766" s="31">
        <v>0</v>
      </c>
      <c r="E766" s="31">
        <v>0</v>
      </c>
      <c r="F766" s="31">
        <v>0</v>
      </c>
      <c r="G766" s="31">
        <v>0</v>
      </c>
      <c r="H766" s="34"/>
      <c r="I766" s="34"/>
      <c r="J766" s="34"/>
      <c r="K766" s="34"/>
      <c r="L766" s="35"/>
      <c r="M766" s="31"/>
      <c r="N766" s="52" t="s">
        <v>110</v>
      </c>
      <c r="O766" s="51" t="s">
        <v>111</v>
      </c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</row>
    <row r="767" spans="1:45">
      <c r="A767" s="11">
        <v>41108</v>
      </c>
      <c r="B767" s="31">
        <v>161</v>
      </c>
      <c r="C767" s="31">
        <v>0</v>
      </c>
      <c r="D767" s="31">
        <v>0</v>
      </c>
      <c r="E767" s="31">
        <v>0</v>
      </c>
      <c r="F767" s="31">
        <v>0</v>
      </c>
      <c r="G767" s="31">
        <v>0</v>
      </c>
      <c r="H767" s="34"/>
      <c r="I767" s="34"/>
      <c r="J767" s="34"/>
      <c r="K767" s="34"/>
      <c r="L767" s="35"/>
      <c r="M767" s="31"/>
      <c r="N767" s="52" t="s">
        <v>135</v>
      </c>
      <c r="O767" s="51" t="s">
        <v>136</v>
      </c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</row>
    <row r="768" spans="1:45">
      <c r="A768" s="11">
        <v>41109</v>
      </c>
      <c r="B768" s="31">
        <v>159</v>
      </c>
      <c r="C768" s="31">
        <v>0</v>
      </c>
      <c r="D768" s="31">
        <v>0</v>
      </c>
      <c r="E768" s="31">
        <v>0</v>
      </c>
      <c r="F768" s="31">
        <v>0</v>
      </c>
      <c r="G768" s="31">
        <v>0</v>
      </c>
      <c r="H768" s="34"/>
      <c r="I768" s="34"/>
      <c r="J768" s="34"/>
      <c r="K768" s="34"/>
      <c r="L768" s="35"/>
      <c r="M768" s="31"/>
      <c r="N768" s="54" t="s">
        <v>124</v>
      </c>
      <c r="O768" s="51" t="s">
        <v>126</v>
      </c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</row>
    <row r="769" spans="1:40" ht="13.5" thickBot="1">
      <c r="A769" s="12">
        <v>41110</v>
      </c>
      <c r="B769" s="36">
        <v>127</v>
      </c>
      <c r="C769" s="36">
        <v>0</v>
      </c>
      <c r="D769" s="36">
        <v>0</v>
      </c>
      <c r="E769" s="36">
        <v>0</v>
      </c>
      <c r="F769" s="36">
        <v>0</v>
      </c>
      <c r="G769" s="36">
        <v>0</v>
      </c>
      <c r="H769" s="37"/>
      <c r="I769" s="37"/>
      <c r="J769" s="37"/>
      <c r="K769" s="37"/>
      <c r="L769" s="38"/>
      <c r="M769" s="36"/>
      <c r="N769" s="53" t="s">
        <v>127</v>
      </c>
      <c r="O769" s="55" t="s">
        <v>96</v>
      </c>
      <c r="P769" s="37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</row>
    <row r="770" spans="1:40">
      <c r="A770" s="11">
        <v>41113</v>
      </c>
      <c r="B770" s="31">
        <v>129</v>
      </c>
      <c r="C770" s="31">
        <v>0</v>
      </c>
      <c r="D770" s="31">
        <v>0</v>
      </c>
      <c r="E770" s="31">
        <v>0</v>
      </c>
      <c r="F770" s="31">
        <v>0</v>
      </c>
      <c r="G770" s="31">
        <v>0</v>
      </c>
      <c r="H770" s="34"/>
      <c r="I770" s="34"/>
      <c r="J770" s="34"/>
      <c r="K770" s="34"/>
      <c r="L770" s="35"/>
      <c r="M770" s="31"/>
      <c r="N770" s="52" t="s">
        <v>165</v>
      </c>
      <c r="O770" s="51" t="s">
        <v>168</v>
      </c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</row>
    <row r="771" spans="1:40">
      <c r="A771" s="11">
        <v>41114</v>
      </c>
      <c r="B771" s="31">
        <v>127</v>
      </c>
      <c r="C771" s="31">
        <v>0</v>
      </c>
      <c r="D771" s="31">
        <v>0</v>
      </c>
      <c r="E771" s="31">
        <v>0</v>
      </c>
      <c r="F771" s="31">
        <v>0</v>
      </c>
      <c r="G771" s="31">
        <v>0</v>
      </c>
      <c r="H771" s="34"/>
      <c r="I771" s="34"/>
      <c r="J771" s="34"/>
      <c r="K771" s="34"/>
      <c r="L771" s="35"/>
      <c r="M771" s="31"/>
      <c r="N771" s="52" t="s">
        <v>129</v>
      </c>
      <c r="O771" s="51" t="s">
        <v>130</v>
      </c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</row>
    <row r="772" spans="1:40">
      <c r="A772" s="11">
        <v>41115</v>
      </c>
      <c r="B772" s="31">
        <v>156</v>
      </c>
      <c r="C772" s="31">
        <v>0</v>
      </c>
      <c r="D772" s="31">
        <v>0</v>
      </c>
      <c r="E772" s="31">
        <v>0</v>
      </c>
      <c r="F772" s="31">
        <v>0</v>
      </c>
      <c r="G772" s="31">
        <v>0</v>
      </c>
      <c r="H772" s="34"/>
      <c r="I772" s="34"/>
      <c r="J772" s="34"/>
      <c r="K772" s="34"/>
      <c r="L772" s="35"/>
      <c r="M772" s="31"/>
      <c r="N772" s="52" t="s">
        <v>131</v>
      </c>
      <c r="O772" s="51" t="s">
        <v>132</v>
      </c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</row>
    <row r="773" spans="1:40">
      <c r="A773" s="11">
        <v>41116</v>
      </c>
      <c r="B773" s="31">
        <v>127</v>
      </c>
      <c r="C773" s="31">
        <v>0</v>
      </c>
      <c r="D773" s="31">
        <v>0</v>
      </c>
      <c r="E773" s="31">
        <v>0</v>
      </c>
      <c r="F773" s="31">
        <v>0</v>
      </c>
      <c r="G773" s="31">
        <v>0</v>
      </c>
      <c r="H773" s="34"/>
      <c r="I773" s="34"/>
      <c r="J773" s="34"/>
      <c r="K773" s="34"/>
      <c r="L773" s="35"/>
      <c r="M773" s="31"/>
      <c r="N773" s="52" t="s">
        <v>139</v>
      </c>
      <c r="O773" s="51" t="s">
        <v>140</v>
      </c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</row>
    <row r="774" spans="1:40" ht="13.5" thickBot="1">
      <c r="A774" s="47">
        <v>41117</v>
      </c>
      <c r="B774" s="44">
        <v>141</v>
      </c>
      <c r="C774" s="44">
        <v>0</v>
      </c>
      <c r="D774" s="44">
        <v>0</v>
      </c>
      <c r="E774" s="44">
        <v>0</v>
      </c>
      <c r="F774" s="44">
        <v>0</v>
      </c>
      <c r="G774" s="44">
        <v>0</v>
      </c>
      <c r="H774" s="45"/>
      <c r="I774" s="45"/>
      <c r="J774" s="45"/>
      <c r="K774" s="45"/>
      <c r="L774" s="46"/>
      <c r="M774" s="44"/>
      <c r="N774" s="60" t="s">
        <v>142</v>
      </c>
      <c r="O774" s="59" t="s">
        <v>143</v>
      </c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</row>
    <row r="775" spans="1:40">
      <c r="A775" s="11">
        <v>41120</v>
      </c>
      <c r="B775" s="31"/>
      <c r="C775" s="31"/>
      <c r="D775" s="34"/>
      <c r="E775" s="34"/>
      <c r="F775" s="34"/>
      <c r="G775" s="34"/>
      <c r="H775" s="34"/>
      <c r="I775" s="34"/>
      <c r="J775" s="34"/>
      <c r="K775" s="34"/>
      <c r="L775" s="35"/>
      <c r="M775" s="31"/>
      <c r="N775" s="52"/>
      <c r="O775" s="51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</row>
    <row r="776" spans="1:40">
      <c r="A776" s="11">
        <f>A775+1</f>
        <v>41121</v>
      </c>
      <c r="B776" s="31">
        <v>127</v>
      </c>
      <c r="C776" s="31">
        <v>0</v>
      </c>
      <c r="D776" s="31">
        <v>0</v>
      </c>
      <c r="E776" s="31">
        <v>0</v>
      </c>
      <c r="F776" s="31">
        <v>0</v>
      </c>
      <c r="G776" s="31">
        <v>0</v>
      </c>
      <c r="H776" s="34"/>
      <c r="I776" s="34"/>
      <c r="J776" s="34"/>
      <c r="K776" s="34"/>
      <c r="L776" s="35"/>
      <c r="M776" s="31"/>
      <c r="N776" s="52" t="s">
        <v>150</v>
      </c>
      <c r="O776" s="51" t="s">
        <v>151</v>
      </c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</row>
    <row r="777" spans="1:40">
      <c r="A777" s="11">
        <f t="shared" ref="A777:A779" si="13">A776+1</f>
        <v>41122</v>
      </c>
      <c r="B777" s="31"/>
      <c r="C777" s="31"/>
      <c r="D777" s="34"/>
      <c r="E777" s="34"/>
      <c r="F777" s="34"/>
      <c r="G777" s="34"/>
      <c r="H777" s="34"/>
      <c r="I777" s="34"/>
      <c r="J777" s="34"/>
      <c r="K777" s="34"/>
      <c r="L777" s="35"/>
      <c r="M777" s="31"/>
      <c r="N777" s="52"/>
      <c r="O777" s="51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</row>
    <row r="778" spans="1:40">
      <c r="A778" s="11">
        <f t="shared" si="13"/>
        <v>41123</v>
      </c>
      <c r="B778" s="44">
        <v>156</v>
      </c>
      <c r="C778" s="44">
        <v>0</v>
      </c>
      <c r="D778" s="44">
        <v>0</v>
      </c>
      <c r="E778" s="44">
        <v>0</v>
      </c>
      <c r="F778" s="44">
        <v>0</v>
      </c>
      <c r="G778" s="44">
        <v>0</v>
      </c>
      <c r="H778" s="45"/>
      <c r="I778" s="45"/>
      <c r="J778" s="45"/>
      <c r="K778" s="45"/>
      <c r="L778" s="46"/>
      <c r="M778" s="44"/>
      <c r="N778" s="60" t="s">
        <v>174</v>
      </c>
      <c r="O778" s="59" t="s">
        <v>175</v>
      </c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</row>
    <row r="779" spans="1:40">
      <c r="A779" s="98">
        <f t="shared" si="13"/>
        <v>41124</v>
      </c>
      <c r="B779" s="32">
        <v>141</v>
      </c>
      <c r="C779" s="32">
        <v>0</v>
      </c>
      <c r="D779" s="32">
        <v>0</v>
      </c>
      <c r="E779" s="32">
        <v>3</v>
      </c>
      <c r="F779" s="32">
        <v>0</v>
      </c>
      <c r="G779" s="32">
        <v>0</v>
      </c>
      <c r="H779" s="32">
        <v>3</v>
      </c>
      <c r="N779" s="2" t="s">
        <v>169</v>
      </c>
      <c r="O779" s="2" t="s">
        <v>177</v>
      </c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</row>
    <row r="780" spans="1:40">
      <c r="A780" s="13">
        <v>41127</v>
      </c>
      <c r="B780" s="31">
        <v>127</v>
      </c>
      <c r="C780" s="31">
        <v>0</v>
      </c>
      <c r="D780" s="31">
        <v>0</v>
      </c>
      <c r="E780" s="31">
        <v>0</v>
      </c>
      <c r="F780" s="31">
        <v>0</v>
      </c>
      <c r="G780" s="31">
        <v>0</v>
      </c>
      <c r="H780" s="34"/>
      <c r="I780" s="34"/>
      <c r="J780" s="34"/>
      <c r="K780" s="34"/>
      <c r="L780" s="35"/>
      <c r="M780" s="31"/>
      <c r="N780" s="52" t="s">
        <v>156</v>
      </c>
      <c r="O780" s="51" t="s">
        <v>96</v>
      </c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</row>
    <row r="781" spans="1:40">
      <c r="A781" s="11">
        <v>41128</v>
      </c>
      <c r="B781" s="31">
        <v>156</v>
      </c>
      <c r="C781" s="31">
        <v>0</v>
      </c>
      <c r="D781" s="31">
        <v>0</v>
      </c>
      <c r="E781" s="31">
        <v>0</v>
      </c>
      <c r="F781" s="31">
        <v>0</v>
      </c>
      <c r="G781" s="31">
        <v>0</v>
      </c>
      <c r="H781" s="34"/>
      <c r="I781" s="34"/>
      <c r="J781" s="34"/>
      <c r="K781" s="34"/>
      <c r="L781" s="35"/>
      <c r="M781" s="31"/>
      <c r="N781" s="52" t="s">
        <v>148</v>
      </c>
      <c r="O781" s="51" t="s">
        <v>149</v>
      </c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</row>
    <row r="782" spans="1:40">
      <c r="A782" s="11">
        <v>41129</v>
      </c>
      <c r="B782" s="31">
        <v>127</v>
      </c>
      <c r="C782" s="31">
        <v>0</v>
      </c>
      <c r="D782" s="31">
        <v>0</v>
      </c>
      <c r="E782" s="31">
        <v>0</v>
      </c>
      <c r="F782" s="31">
        <v>0</v>
      </c>
      <c r="G782" s="31">
        <v>0</v>
      </c>
      <c r="H782" s="34"/>
      <c r="I782" s="34"/>
      <c r="J782" s="34"/>
      <c r="K782" s="34"/>
      <c r="L782" s="35"/>
      <c r="M782" s="31"/>
      <c r="N782" s="52" t="s">
        <v>145</v>
      </c>
      <c r="O782" s="51" t="s">
        <v>146</v>
      </c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</row>
    <row r="783" spans="1:40">
      <c r="A783" s="11">
        <v>41130</v>
      </c>
      <c r="B783" s="32">
        <v>141</v>
      </c>
      <c r="C783" s="32">
        <v>0</v>
      </c>
      <c r="D783" s="32">
        <v>0</v>
      </c>
      <c r="E783" s="32">
        <v>0</v>
      </c>
      <c r="F783" s="32">
        <v>0</v>
      </c>
      <c r="G783" s="32">
        <v>0</v>
      </c>
      <c r="H783" s="32"/>
      <c r="N783" s="2" t="s">
        <v>198</v>
      </c>
      <c r="O783" s="2" t="s">
        <v>200</v>
      </c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</row>
    <row r="784" spans="1:40" ht="13.5" thickBot="1">
      <c r="A784" s="12">
        <v>41131</v>
      </c>
      <c r="B784" s="36">
        <v>159</v>
      </c>
      <c r="C784" s="36">
        <v>0</v>
      </c>
      <c r="D784" s="36">
        <v>0</v>
      </c>
      <c r="E784" s="36">
        <v>0</v>
      </c>
      <c r="F784" s="36">
        <v>0</v>
      </c>
      <c r="G784" s="36">
        <v>0</v>
      </c>
      <c r="H784" s="37"/>
      <c r="I784" s="37"/>
      <c r="J784" s="37"/>
      <c r="K784" s="37"/>
      <c r="L784" s="38"/>
      <c r="M784" s="36"/>
      <c r="N784" s="53" t="s">
        <v>159</v>
      </c>
      <c r="O784" s="55" t="s">
        <v>162</v>
      </c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</row>
    <row r="785" spans="1:40">
      <c r="A785" s="11">
        <v>41134</v>
      </c>
      <c r="B785" s="31">
        <v>127</v>
      </c>
      <c r="C785" s="31">
        <v>0</v>
      </c>
      <c r="D785" s="31">
        <v>0</v>
      </c>
      <c r="E785" s="31">
        <v>0</v>
      </c>
      <c r="F785" s="31">
        <v>0</v>
      </c>
      <c r="G785" s="31">
        <v>0</v>
      </c>
      <c r="H785" s="34"/>
      <c r="I785" s="34"/>
      <c r="J785" s="34"/>
      <c r="K785" s="34"/>
      <c r="L785" s="35"/>
      <c r="M785" s="31"/>
      <c r="N785" s="60" t="s">
        <v>186</v>
      </c>
      <c r="O785" s="51" t="s">
        <v>146</v>
      </c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</row>
    <row r="786" spans="1:40">
      <c r="A786" s="11">
        <v>41135</v>
      </c>
      <c r="B786" s="31">
        <v>156</v>
      </c>
      <c r="C786" s="31">
        <v>0</v>
      </c>
      <c r="D786" s="31">
        <v>0</v>
      </c>
      <c r="E786" s="31">
        <v>0</v>
      </c>
      <c r="F786" s="31">
        <v>0</v>
      </c>
      <c r="G786" s="31">
        <v>0</v>
      </c>
      <c r="H786" s="34"/>
      <c r="I786" s="34"/>
      <c r="J786" s="34"/>
      <c r="K786" s="34"/>
      <c r="L786" s="35"/>
      <c r="M786" s="31"/>
      <c r="N786" s="52" t="s">
        <v>230</v>
      </c>
      <c r="O786" s="51" t="s">
        <v>231</v>
      </c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</row>
    <row r="787" spans="1:40">
      <c r="A787" s="11">
        <v>41136</v>
      </c>
      <c r="B787" s="31">
        <v>159</v>
      </c>
      <c r="C787" s="31">
        <v>0</v>
      </c>
      <c r="D787" s="31">
        <v>0</v>
      </c>
      <c r="E787" s="31">
        <v>0</v>
      </c>
      <c r="F787" s="31">
        <v>0</v>
      </c>
      <c r="G787" s="31">
        <v>0</v>
      </c>
      <c r="H787" s="34"/>
      <c r="I787" s="34"/>
      <c r="J787" s="34"/>
      <c r="K787" s="34"/>
      <c r="L787" s="35"/>
      <c r="M787" s="31"/>
      <c r="N787" s="52" t="s">
        <v>179</v>
      </c>
      <c r="O787" s="51" t="s">
        <v>181</v>
      </c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</row>
    <row r="788" spans="1:40">
      <c r="A788" s="11">
        <v>41137</v>
      </c>
      <c r="B788" s="31">
        <v>133</v>
      </c>
      <c r="C788" s="31">
        <v>0</v>
      </c>
      <c r="D788" s="31">
        <v>0</v>
      </c>
      <c r="E788" s="31">
        <v>0</v>
      </c>
      <c r="F788" s="31">
        <v>0</v>
      </c>
      <c r="G788" s="31">
        <v>0</v>
      </c>
      <c r="H788" s="34"/>
      <c r="I788" s="34"/>
      <c r="J788" s="34"/>
      <c r="K788" s="34"/>
      <c r="L788" s="35"/>
      <c r="M788" s="31"/>
      <c r="N788" s="52" t="s">
        <v>222</v>
      </c>
      <c r="O788" s="51" t="s">
        <v>224</v>
      </c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</row>
    <row r="789" spans="1:40">
      <c r="A789" s="180">
        <v>41138</v>
      </c>
      <c r="B789" s="44">
        <v>127</v>
      </c>
      <c r="C789" s="44">
        <v>0</v>
      </c>
      <c r="D789" s="44">
        <v>0</v>
      </c>
      <c r="E789" s="44">
        <v>0</v>
      </c>
      <c r="F789" s="44">
        <v>0</v>
      </c>
      <c r="G789" s="44">
        <v>0</v>
      </c>
      <c r="H789" s="45"/>
      <c r="I789" s="45"/>
      <c r="J789" s="45"/>
      <c r="K789" s="45"/>
      <c r="L789" s="46"/>
      <c r="M789" s="44"/>
      <c r="N789" s="60" t="s">
        <v>183</v>
      </c>
      <c r="O789" s="59" t="s">
        <v>146</v>
      </c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</row>
    <row r="790" spans="1:40">
      <c r="A790" s="11">
        <v>41141</v>
      </c>
      <c r="B790" s="31">
        <v>136</v>
      </c>
      <c r="C790" s="31">
        <v>0</v>
      </c>
      <c r="D790" s="31">
        <v>0</v>
      </c>
      <c r="E790" s="31">
        <v>0</v>
      </c>
      <c r="F790" s="31">
        <v>0</v>
      </c>
      <c r="G790" s="31">
        <v>0</v>
      </c>
      <c r="H790" s="34"/>
      <c r="I790" s="34"/>
      <c r="J790" s="34"/>
      <c r="K790" s="34"/>
      <c r="L790" s="35"/>
      <c r="M790" s="31"/>
      <c r="N790" s="52" t="s">
        <v>215</v>
      </c>
      <c r="O790" s="51" t="s">
        <v>217</v>
      </c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</row>
    <row r="791" spans="1:40">
      <c r="A791" s="11">
        <v>41142</v>
      </c>
      <c r="B791" s="31">
        <v>156</v>
      </c>
      <c r="C791" s="31">
        <v>0</v>
      </c>
      <c r="D791" s="31">
        <v>0</v>
      </c>
      <c r="E791" s="31">
        <v>0</v>
      </c>
      <c r="F791" s="31">
        <v>0</v>
      </c>
      <c r="G791" s="31">
        <v>0</v>
      </c>
      <c r="H791" s="34"/>
      <c r="I791" s="34"/>
      <c r="J791" s="34"/>
      <c r="K791" s="34"/>
      <c r="L791" s="35"/>
      <c r="M791" s="31"/>
      <c r="N791" s="52" t="s">
        <v>193</v>
      </c>
      <c r="O791" s="51" t="s">
        <v>195</v>
      </c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</row>
    <row r="792" spans="1:40">
      <c r="A792" s="11">
        <f>A791+1</f>
        <v>41143</v>
      </c>
      <c r="B792" s="31">
        <v>127</v>
      </c>
      <c r="C792" s="31">
        <v>0</v>
      </c>
      <c r="D792" s="31">
        <v>0</v>
      </c>
      <c r="E792" s="31">
        <v>0</v>
      </c>
      <c r="F792" s="31">
        <v>0</v>
      </c>
      <c r="G792" s="31">
        <v>0</v>
      </c>
      <c r="H792" s="34"/>
      <c r="I792" s="34"/>
      <c r="J792" s="34"/>
      <c r="K792" s="34"/>
      <c r="L792" s="35"/>
      <c r="M792" s="31"/>
      <c r="N792" s="54" t="s">
        <v>188</v>
      </c>
      <c r="O792" s="51" t="s">
        <v>189</v>
      </c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</row>
    <row r="793" spans="1:40">
      <c r="A793" s="11">
        <f t="shared" ref="A793:A794" si="14">A792+1</f>
        <v>41144</v>
      </c>
      <c r="B793" s="31">
        <v>153</v>
      </c>
      <c r="C793" s="31">
        <v>0</v>
      </c>
      <c r="D793" s="34">
        <v>1</v>
      </c>
      <c r="E793" s="34">
        <v>0</v>
      </c>
      <c r="F793" s="34">
        <v>0</v>
      </c>
      <c r="G793" s="34">
        <v>0</v>
      </c>
      <c r="H793" s="34">
        <v>1</v>
      </c>
      <c r="I793" s="34"/>
      <c r="J793" s="34"/>
      <c r="K793" s="34"/>
      <c r="L793" s="35"/>
      <c r="M793" s="31"/>
      <c r="N793" s="52" t="s">
        <v>211</v>
      </c>
      <c r="O793" s="51" t="s">
        <v>212</v>
      </c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</row>
    <row r="794" spans="1:40">
      <c r="A794" s="180">
        <f t="shared" si="14"/>
        <v>41145</v>
      </c>
      <c r="B794" s="44">
        <v>163</v>
      </c>
      <c r="C794" s="44">
        <v>0</v>
      </c>
      <c r="D794" s="44">
        <v>0</v>
      </c>
      <c r="E794" s="44">
        <v>0</v>
      </c>
      <c r="F794" s="44">
        <v>0</v>
      </c>
      <c r="G794" s="44">
        <v>0</v>
      </c>
      <c r="H794" s="45"/>
      <c r="I794" s="45"/>
      <c r="J794" s="45"/>
      <c r="K794" s="45"/>
      <c r="L794" s="46"/>
      <c r="M794" s="44"/>
      <c r="N794" s="181" t="s">
        <v>226</v>
      </c>
      <c r="O794" s="182" t="s">
        <v>228</v>
      </c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</row>
    <row r="795" spans="1:40">
      <c r="A795" s="13">
        <v>41148</v>
      </c>
      <c r="B795" s="31">
        <v>156</v>
      </c>
      <c r="C795" s="31">
        <v>0</v>
      </c>
      <c r="D795" s="31">
        <v>0</v>
      </c>
      <c r="E795" s="31">
        <v>0</v>
      </c>
      <c r="F795" s="31">
        <v>0</v>
      </c>
      <c r="G795" s="31">
        <v>0</v>
      </c>
      <c r="H795" s="34"/>
      <c r="I795" s="34"/>
      <c r="J795" s="34"/>
      <c r="K795" s="34"/>
      <c r="L795" s="35"/>
      <c r="M795" s="31"/>
      <c r="N795" s="52" t="s">
        <v>203</v>
      </c>
      <c r="O795" s="51" t="s">
        <v>205</v>
      </c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</row>
    <row r="796" spans="1:40">
      <c r="A796" s="11">
        <v>41149</v>
      </c>
      <c r="B796" s="31">
        <v>156</v>
      </c>
      <c r="C796" s="31">
        <v>0</v>
      </c>
      <c r="D796" s="31">
        <v>0</v>
      </c>
      <c r="E796" s="31">
        <v>0</v>
      </c>
      <c r="F796" s="31">
        <v>0</v>
      </c>
      <c r="G796" s="31">
        <v>0</v>
      </c>
      <c r="H796" s="34"/>
      <c r="I796" s="34"/>
      <c r="J796" s="34"/>
      <c r="K796" s="34"/>
      <c r="L796" s="35"/>
      <c r="M796" s="31"/>
      <c r="N796" s="52" t="s">
        <v>207</v>
      </c>
      <c r="O796" s="51" t="s">
        <v>208</v>
      </c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</row>
    <row r="797" spans="1:40">
      <c r="A797" s="11">
        <f>A796+1</f>
        <v>41150</v>
      </c>
      <c r="B797" s="31">
        <v>131</v>
      </c>
      <c r="C797" s="31">
        <v>0</v>
      </c>
      <c r="D797" s="31">
        <v>0</v>
      </c>
      <c r="E797" s="31">
        <v>0</v>
      </c>
      <c r="F797" s="31">
        <v>0</v>
      </c>
      <c r="G797" s="31">
        <v>0</v>
      </c>
      <c r="H797" s="34"/>
      <c r="I797" s="34"/>
      <c r="J797" s="34"/>
      <c r="K797" s="34"/>
      <c r="L797" s="35"/>
      <c r="M797" s="31"/>
      <c r="N797" s="52" t="s">
        <v>245</v>
      </c>
      <c r="O797" s="51" t="s">
        <v>248</v>
      </c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</row>
    <row r="798" spans="1:40">
      <c r="A798" s="11">
        <f t="shared" ref="A798:A799" si="15">A797+1</f>
        <v>41151</v>
      </c>
      <c r="B798" s="31">
        <v>133</v>
      </c>
      <c r="C798" s="31">
        <v>0</v>
      </c>
      <c r="D798" s="34">
        <v>1</v>
      </c>
      <c r="E798" s="34">
        <v>0</v>
      </c>
      <c r="F798" s="34">
        <v>0</v>
      </c>
      <c r="G798" s="34">
        <v>1</v>
      </c>
      <c r="H798" s="34"/>
      <c r="I798" s="34">
        <v>1</v>
      </c>
      <c r="J798" s="34"/>
      <c r="K798" s="34">
        <v>1</v>
      </c>
      <c r="L798" s="35"/>
      <c r="M798" s="31"/>
      <c r="N798" s="54" t="s">
        <v>232</v>
      </c>
      <c r="O798" s="51" t="s">
        <v>235</v>
      </c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</row>
    <row r="799" spans="1:40">
      <c r="A799" s="180">
        <f t="shared" si="15"/>
        <v>41152</v>
      </c>
      <c r="B799" s="44">
        <v>127</v>
      </c>
      <c r="C799" s="44">
        <v>0</v>
      </c>
      <c r="D799" s="44">
        <v>0</v>
      </c>
      <c r="E799" s="44">
        <v>0</v>
      </c>
      <c r="F799" s="44">
        <v>0</v>
      </c>
      <c r="G799" s="44">
        <v>0</v>
      </c>
      <c r="H799" s="45"/>
      <c r="I799" s="45"/>
      <c r="J799" s="45"/>
      <c r="K799" s="45"/>
      <c r="L799" s="46"/>
      <c r="M799" s="44"/>
      <c r="N799" s="60" t="s">
        <v>225</v>
      </c>
      <c r="O799" s="59" t="s">
        <v>96</v>
      </c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</row>
    <row r="800" spans="1:40">
      <c r="A800" s="11">
        <v>41156</v>
      </c>
      <c r="B800" s="31">
        <v>153</v>
      </c>
      <c r="C800" s="31">
        <v>0</v>
      </c>
      <c r="D800" s="31">
        <v>0</v>
      </c>
      <c r="E800" s="31">
        <v>0</v>
      </c>
      <c r="F800" s="31">
        <v>0</v>
      </c>
      <c r="G800" s="31">
        <v>0</v>
      </c>
      <c r="H800" s="34"/>
      <c r="I800" s="34"/>
      <c r="J800" s="34"/>
      <c r="K800" s="34"/>
      <c r="L800" s="35"/>
      <c r="M800" s="31"/>
      <c r="N800" s="52" t="s">
        <v>219</v>
      </c>
      <c r="O800" s="51" t="s">
        <v>221</v>
      </c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</row>
    <row r="801" spans="1:40">
      <c r="A801" s="11">
        <f>A800+1</f>
        <v>41157</v>
      </c>
      <c r="B801" s="31">
        <v>163</v>
      </c>
      <c r="C801" s="31">
        <v>0</v>
      </c>
      <c r="D801" s="31">
        <v>0</v>
      </c>
      <c r="E801" s="31">
        <v>0</v>
      </c>
      <c r="F801" s="31">
        <v>0</v>
      </c>
      <c r="G801" s="31">
        <v>0</v>
      </c>
      <c r="H801" s="34"/>
      <c r="I801" s="34"/>
      <c r="J801" s="34"/>
      <c r="K801" s="34"/>
      <c r="L801" s="35"/>
      <c r="M801" s="31"/>
      <c r="N801" s="52" t="s">
        <v>240</v>
      </c>
      <c r="O801" s="51" t="s">
        <v>244</v>
      </c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</row>
    <row r="802" spans="1:40">
      <c r="A802" s="11">
        <f t="shared" ref="A802:A803" si="16">A801+1</f>
        <v>41158</v>
      </c>
      <c r="B802" s="31">
        <v>129</v>
      </c>
      <c r="C802" s="31">
        <v>0</v>
      </c>
      <c r="D802" s="31">
        <v>0</v>
      </c>
      <c r="E802" s="31">
        <v>0</v>
      </c>
      <c r="F802" s="31">
        <v>0</v>
      </c>
      <c r="G802" s="31">
        <v>0</v>
      </c>
      <c r="H802" s="34"/>
      <c r="I802" s="34"/>
      <c r="J802" s="34"/>
      <c r="K802" s="34"/>
      <c r="L802" s="35"/>
      <c r="M802" s="31"/>
      <c r="N802" s="52" t="s">
        <v>236</v>
      </c>
      <c r="O802" s="51" t="s">
        <v>237</v>
      </c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</row>
    <row r="803" spans="1:40">
      <c r="A803" s="180">
        <f t="shared" si="16"/>
        <v>41159</v>
      </c>
      <c r="B803" s="44">
        <v>156</v>
      </c>
      <c r="C803" s="44">
        <v>0</v>
      </c>
      <c r="D803" s="44">
        <v>0</v>
      </c>
      <c r="E803" s="44">
        <v>0</v>
      </c>
      <c r="F803" s="44">
        <v>0</v>
      </c>
      <c r="G803" s="44">
        <v>0</v>
      </c>
      <c r="H803" s="45"/>
      <c r="I803" s="45"/>
      <c r="J803" s="45"/>
      <c r="K803" s="45"/>
      <c r="L803" s="46"/>
      <c r="M803" s="44"/>
      <c r="N803" s="54" t="s">
        <v>252</v>
      </c>
      <c r="O803" s="59" t="s">
        <v>253</v>
      </c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</row>
    <row r="804" spans="1:40">
      <c r="A804" s="11">
        <v>41162</v>
      </c>
      <c r="B804" s="31">
        <v>141</v>
      </c>
      <c r="C804" s="31">
        <v>0</v>
      </c>
      <c r="D804" s="31">
        <v>0</v>
      </c>
      <c r="E804" s="31">
        <v>0</v>
      </c>
      <c r="F804" s="31">
        <v>0</v>
      </c>
      <c r="G804" s="31">
        <v>0</v>
      </c>
      <c r="H804" s="34"/>
      <c r="I804" s="34"/>
      <c r="J804" s="34"/>
      <c r="K804" s="34"/>
      <c r="L804" s="35"/>
      <c r="M804" s="31"/>
      <c r="N804" s="52" t="s">
        <v>250</v>
      </c>
      <c r="O804" s="51" t="s">
        <v>251</v>
      </c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</row>
    <row r="805" spans="1:40">
      <c r="A805" s="11">
        <v>41163</v>
      </c>
      <c r="B805" s="31">
        <v>133</v>
      </c>
      <c r="C805" s="31">
        <v>0</v>
      </c>
      <c r="D805" s="34">
        <v>0</v>
      </c>
      <c r="E805" s="34">
        <v>0</v>
      </c>
      <c r="F805" s="34">
        <v>0</v>
      </c>
      <c r="G805" s="34">
        <v>0</v>
      </c>
      <c r="H805" s="34"/>
      <c r="I805" s="34"/>
      <c r="J805" s="34"/>
      <c r="K805" s="34"/>
      <c r="L805" s="35"/>
      <c r="M805" s="31"/>
      <c r="N805" s="52" t="s">
        <v>286</v>
      </c>
      <c r="O805" s="51" t="s">
        <v>296</v>
      </c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</row>
    <row r="806" spans="1:40">
      <c r="A806" s="11">
        <v>41164</v>
      </c>
      <c r="B806" s="31">
        <v>131</v>
      </c>
      <c r="C806" s="31">
        <v>0</v>
      </c>
      <c r="D806" s="31">
        <v>0</v>
      </c>
      <c r="E806" s="31">
        <v>0</v>
      </c>
      <c r="F806" s="31">
        <v>0</v>
      </c>
      <c r="G806" s="34">
        <v>1</v>
      </c>
      <c r="H806" s="34">
        <v>1</v>
      </c>
      <c r="I806" s="34"/>
      <c r="J806" s="34"/>
      <c r="K806" s="34"/>
      <c r="L806" s="35"/>
      <c r="M806" s="31"/>
      <c r="N806" s="54" t="s">
        <v>257</v>
      </c>
      <c r="O806" s="51" t="s">
        <v>261</v>
      </c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</row>
    <row r="807" spans="1:40">
      <c r="A807" s="11">
        <v>41165</v>
      </c>
      <c r="B807" s="31">
        <v>156</v>
      </c>
      <c r="C807" s="31">
        <v>0</v>
      </c>
      <c r="D807" s="31">
        <v>0</v>
      </c>
      <c r="E807" s="31">
        <v>0</v>
      </c>
      <c r="F807" s="31">
        <v>0</v>
      </c>
      <c r="G807" s="31">
        <v>0</v>
      </c>
      <c r="H807" s="34"/>
      <c r="I807" s="34"/>
      <c r="J807" s="34"/>
      <c r="K807" s="34"/>
      <c r="L807" s="35"/>
      <c r="M807" s="31"/>
      <c r="N807" s="52" t="s">
        <v>255</v>
      </c>
      <c r="O807" s="51" t="s">
        <v>256</v>
      </c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</row>
    <row r="808" spans="1:40">
      <c r="A808" s="98">
        <v>41166</v>
      </c>
      <c r="B808" s="44">
        <v>127</v>
      </c>
      <c r="C808" s="44">
        <v>0</v>
      </c>
      <c r="D808" s="44">
        <v>0</v>
      </c>
      <c r="E808" s="44">
        <v>0</v>
      </c>
      <c r="F808" s="44">
        <v>0</v>
      </c>
      <c r="G808" s="44">
        <v>0</v>
      </c>
      <c r="H808" s="45"/>
      <c r="I808" s="45"/>
      <c r="J808" s="45"/>
      <c r="K808" s="45"/>
      <c r="L808" s="46"/>
      <c r="M808" s="44"/>
      <c r="N808" s="60" t="s">
        <v>268</v>
      </c>
      <c r="O808" s="59" t="s">
        <v>269</v>
      </c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</row>
    <row r="809" spans="1:40">
      <c r="A809" s="11">
        <v>41169</v>
      </c>
      <c r="B809" s="31">
        <v>127</v>
      </c>
      <c r="C809" s="31">
        <v>0</v>
      </c>
      <c r="D809" s="31">
        <v>0</v>
      </c>
      <c r="E809" s="31">
        <v>0</v>
      </c>
      <c r="F809" s="31">
        <v>0</v>
      </c>
      <c r="G809" s="31">
        <v>0</v>
      </c>
      <c r="H809" s="34"/>
      <c r="I809" s="34"/>
      <c r="J809" s="34"/>
      <c r="K809" s="34"/>
      <c r="L809" s="35"/>
      <c r="M809" s="31"/>
      <c r="N809" s="54" t="s">
        <v>266</v>
      </c>
      <c r="O809" s="51" t="s">
        <v>96</v>
      </c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</row>
    <row r="810" spans="1:40">
      <c r="A810" s="11">
        <f>A809+1</f>
        <v>41170</v>
      </c>
      <c r="B810" s="31">
        <v>127</v>
      </c>
      <c r="C810" s="31">
        <v>0</v>
      </c>
      <c r="D810" s="34">
        <v>0</v>
      </c>
      <c r="E810" s="34">
        <v>0</v>
      </c>
      <c r="F810" s="34">
        <v>0</v>
      </c>
      <c r="G810" s="34">
        <v>0</v>
      </c>
      <c r="H810" s="34"/>
      <c r="I810" s="34"/>
      <c r="J810" s="34"/>
      <c r="K810" s="34"/>
      <c r="L810" s="35"/>
      <c r="M810" s="31"/>
      <c r="N810" s="52" t="s">
        <v>301</v>
      </c>
      <c r="O810" s="51" t="s">
        <v>302</v>
      </c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</row>
    <row r="811" spans="1:40">
      <c r="A811" s="11">
        <f t="shared" ref="A811:A813" si="17">A810+1</f>
        <v>41171</v>
      </c>
      <c r="B811" s="31">
        <v>131</v>
      </c>
      <c r="C811" s="31">
        <v>0</v>
      </c>
      <c r="D811" s="31">
        <v>0</v>
      </c>
      <c r="E811" s="31">
        <v>0</v>
      </c>
      <c r="F811" s="31">
        <v>0</v>
      </c>
      <c r="G811" s="31">
        <v>0</v>
      </c>
      <c r="H811" s="34"/>
      <c r="I811" s="34"/>
      <c r="J811" s="34"/>
      <c r="K811" s="34"/>
      <c r="L811" s="35"/>
      <c r="M811" s="31"/>
      <c r="N811" s="52" t="s">
        <v>263</v>
      </c>
      <c r="O811" s="51" t="s">
        <v>264</v>
      </c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</row>
    <row r="812" spans="1:40">
      <c r="A812" s="11">
        <f t="shared" si="17"/>
        <v>41172</v>
      </c>
      <c r="B812" s="31">
        <v>131</v>
      </c>
      <c r="C812" s="31">
        <v>0</v>
      </c>
      <c r="D812" s="31">
        <v>0</v>
      </c>
      <c r="E812" s="31">
        <v>0</v>
      </c>
      <c r="F812" s="31">
        <v>0</v>
      </c>
      <c r="G812" s="31">
        <v>0</v>
      </c>
      <c r="H812" s="34"/>
      <c r="I812" s="34"/>
      <c r="J812" s="34"/>
      <c r="K812" s="34"/>
      <c r="L812" s="35"/>
      <c r="M812" s="31"/>
      <c r="N812" s="52" t="s">
        <v>281</v>
      </c>
      <c r="O812" s="51" t="s">
        <v>282</v>
      </c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</row>
    <row r="813" spans="1:40">
      <c r="A813" s="98">
        <f t="shared" si="17"/>
        <v>41173</v>
      </c>
      <c r="B813" s="44">
        <v>163</v>
      </c>
      <c r="C813" s="44">
        <v>2</v>
      </c>
      <c r="D813" s="45">
        <v>3</v>
      </c>
      <c r="E813" s="45">
        <v>0</v>
      </c>
      <c r="F813" s="45">
        <v>4</v>
      </c>
      <c r="G813" s="45">
        <v>0</v>
      </c>
      <c r="H813" s="45">
        <v>7</v>
      </c>
      <c r="I813" s="45">
        <v>2</v>
      </c>
      <c r="J813" s="45"/>
      <c r="K813" s="45"/>
      <c r="L813" s="46"/>
      <c r="M813" s="44"/>
      <c r="N813" s="54" t="s">
        <v>283</v>
      </c>
      <c r="O813" s="59" t="s">
        <v>285</v>
      </c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</row>
    <row r="814" spans="1:40">
      <c r="A814" s="11">
        <v>41176</v>
      </c>
      <c r="B814" s="31">
        <v>127</v>
      </c>
      <c r="C814" s="31">
        <v>0</v>
      </c>
      <c r="D814" s="31">
        <v>0</v>
      </c>
      <c r="E814" s="31">
        <v>0</v>
      </c>
      <c r="F814" s="31">
        <v>0</v>
      </c>
      <c r="G814" s="31">
        <v>0</v>
      </c>
      <c r="H814" s="34"/>
      <c r="I814" s="34"/>
      <c r="J814" s="34"/>
      <c r="K814" s="34"/>
      <c r="L814" s="35"/>
      <c r="M814" s="31"/>
      <c r="N814" s="54" t="s">
        <v>277</v>
      </c>
      <c r="O814" s="51" t="s">
        <v>278</v>
      </c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</row>
    <row r="815" spans="1:40">
      <c r="A815" s="11">
        <f>A814+1</f>
        <v>41177</v>
      </c>
      <c r="B815" s="31">
        <v>127</v>
      </c>
      <c r="C815" s="31">
        <v>0</v>
      </c>
      <c r="D815" s="31">
        <v>0</v>
      </c>
      <c r="E815" s="31">
        <v>0</v>
      </c>
      <c r="F815" s="31">
        <v>0</v>
      </c>
      <c r="G815" s="31">
        <v>0</v>
      </c>
      <c r="H815" s="34"/>
      <c r="I815" s="34"/>
      <c r="J815" s="34"/>
      <c r="K815" s="34"/>
      <c r="L815" s="35"/>
      <c r="M815" s="31"/>
      <c r="N815" s="52" t="s">
        <v>274</v>
      </c>
      <c r="O815" s="51" t="s">
        <v>96</v>
      </c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</row>
    <row r="816" spans="1:40">
      <c r="A816" s="11">
        <f t="shared" ref="A816:A818" si="18">A815+1</f>
        <v>41178</v>
      </c>
      <c r="B816" s="31">
        <v>163</v>
      </c>
      <c r="C816" s="31">
        <v>1</v>
      </c>
      <c r="D816" s="34">
        <v>0</v>
      </c>
      <c r="E816" s="34">
        <v>0</v>
      </c>
      <c r="F816" s="34">
        <v>0</v>
      </c>
      <c r="G816" s="34">
        <v>0</v>
      </c>
      <c r="H816" s="34">
        <v>1</v>
      </c>
      <c r="I816" s="34"/>
      <c r="J816" s="34"/>
      <c r="K816" s="34"/>
      <c r="L816" s="35"/>
      <c r="M816" s="31"/>
      <c r="N816" s="52" t="s">
        <v>275</v>
      </c>
      <c r="O816" s="51" t="s">
        <v>276</v>
      </c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</row>
    <row r="817" spans="1:45">
      <c r="A817" s="11">
        <f t="shared" si="18"/>
        <v>41179</v>
      </c>
      <c r="B817" s="31">
        <v>133</v>
      </c>
      <c r="C817" s="31">
        <v>0</v>
      </c>
      <c r="D817" s="31">
        <v>0</v>
      </c>
      <c r="E817" s="31">
        <v>0</v>
      </c>
      <c r="F817" s="31">
        <v>0</v>
      </c>
      <c r="G817" s="31">
        <v>0</v>
      </c>
      <c r="H817" s="34"/>
      <c r="I817" s="34"/>
      <c r="J817" s="34"/>
      <c r="K817" s="34"/>
      <c r="L817" s="35"/>
      <c r="M817" s="31"/>
      <c r="N817" s="52" t="s">
        <v>289</v>
      </c>
      <c r="O817" s="51" t="s">
        <v>291</v>
      </c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</row>
    <row r="818" spans="1:45" ht="13.5" thickBot="1">
      <c r="A818" s="47">
        <f t="shared" si="18"/>
        <v>41180</v>
      </c>
      <c r="B818" s="36">
        <v>156</v>
      </c>
      <c r="C818" s="36">
        <v>0</v>
      </c>
      <c r="D818" s="37">
        <v>0</v>
      </c>
      <c r="E818" s="37">
        <v>0</v>
      </c>
      <c r="F818" s="37">
        <v>0</v>
      </c>
      <c r="G818" s="37">
        <v>2</v>
      </c>
      <c r="H818" s="37"/>
      <c r="I818" s="37">
        <v>1</v>
      </c>
      <c r="J818" s="37"/>
      <c r="K818" s="37">
        <v>1</v>
      </c>
      <c r="L818" s="38"/>
      <c r="M818" s="36"/>
      <c r="N818" s="62" t="s">
        <v>292</v>
      </c>
      <c r="O818" s="55" t="s">
        <v>295</v>
      </c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</row>
    <row r="819" spans="1:45">
      <c r="B819" s="32">
        <f>23*5</f>
        <v>115</v>
      </c>
      <c r="C819" s="32"/>
      <c r="D819" s="32"/>
      <c r="E819" s="32"/>
      <c r="F819" s="32"/>
      <c r="G819" s="32"/>
      <c r="H819" s="32">
        <f>SUM(H756:H818)</f>
        <v>18</v>
      </c>
      <c r="I819" s="32">
        <f t="shared" ref="I819:K819" si="19">SUM(I756:I818)</f>
        <v>7</v>
      </c>
      <c r="J819" s="32">
        <f t="shared" si="19"/>
        <v>0</v>
      </c>
      <c r="K819" s="32">
        <f t="shared" si="19"/>
        <v>2</v>
      </c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</row>
    <row r="820" spans="1:45">
      <c r="B820" s="32"/>
      <c r="C820" s="32"/>
      <c r="D820" s="32"/>
      <c r="E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</row>
    <row r="821" spans="1:45" ht="15.75">
      <c r="A821" s="27" t="s">
        <v>43</v>
      </c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</row>
    <row r="822" spans="1:45"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</row>
    <row r="823" spans="1:45"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</row>
    <row r="824" spans="1:45">
      <c r="A824" s="1" t="s">
        <v>44</v>
      </c>
      <c r="B824" s="175" t="s">
        <v>13</v>
      </c>
      <c r="C824" s="176" t="s">
        <v>13</v>
      </c>
      <c r="D824" s="177" t="s">
        <v>13</v>
      </c>
      <c r="E824" s="176" t="s">
        <v>13</v>
      </c>
      <c r="F824" s="177" t="s">
        <v>13</v>
      </c>
      <c r="G824" s="176" t="s">
        <v>13</v>
      </c>
      <c r="H824" s="176" t="s">
        <v>13</v>
      </c>
      <c r="I824" s="176" t="s">
        <v>13</v>
      </c>
      <c r="J824" s="176" t="s">
        <v>16</v>
      </c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</row>
    <row r="825" spans="1:45">
      <c r="A825" s="160" t="s">
        <v>0</v>
      </c>
      <c r="B825" s="178" t="s">
        <v>18</v>
      </c>
      <c r="C825" s="178" t="s">
        <v>19</v>
      </c>
      <c r="D825" s="178" t="s">
        <v>20</v>
      </c>
      <c r="E825" s="178" t="s">
        <v>21</v>
      </c>
      <c r="F825" s="178" t="s">
        <v>23</v>
      </c>
      <c r="G825" s="178" t="s">
        <v>24</v>
      </c>
      <c r="H825" s="178" t="s">
        <v>22</v>
      </c>
      <c r="I825" s="178" t="s">
        <v>39</v>
      </c>
      <c r="J825" s="178" t="s">
        <v>26</v>
      </c>
      <c r="K825" s="160" t="s">
        <v>27</v>
      </c>
      <c r="L825" s="160" t="s">
        <v>28</v>
      </c>
      <c r="M825" s="160" t="s">
        <v>29</v>
      </c>
      <c r="N825" s="160" t="s">
        <v>6</v>
      </c>
      <c r="O825" s="160" t="s">
        <v>7</v>
      </c>
      <c r="P825" s="160" t="s">
        <v>8</v>
      </c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</row>
    <row r="826" spans="1:45">
      <c r="A826" s="11">
        <v>41092</v>
      </c>
      <c r="B826" s="15">
        <v>0</v>
      </c>
      <c r="C826" s="15">
        <v>0</v>
      </c>
      <c r="D826" s="15">
        <v>0</v>
      </c>
      <c r="E826" s="15">
        <v>0</v>
      </c>
      <c r="F826" s="25"/>
      <c r="G826" s="25"/>
      <c r="H826" s="15">
        <v>0</v>
      </c>
      <c r="I826" s="25"/>
      <c r="J826" s="15"/>
      <c r="K826" s="16"/>
      <c r="L826" s="16"/>
      <c r="M826" s="16"/>
      <c r="N826" s="15"/>
      <c r="O826" s="32" t="s">
        <v>90</v>
      </c>
      <c r="P826" s="51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</row>
    <row r="827" spans="1:45">
      <c r="A827" s="11">
        <v>41093</v>
      </c>
      <c r="B827" s="15">
        <v>0</v>
      </c>
      <c r="C827" s="15">
        <v>0</v>
      </c>
      <c r="D827" s="15">
        <v>0</v>
      </c>
      <c r="E827" s="15">
        <v>0</v>
      </c>
      <c r="F827" s="25"/>
      <c r="G827" s="25"/>
      <c r="H827" s="15">
        <v>0</v>
      </c>
      <c r="I827" s="25"/>
      <c r="J827" s="15"/>
      <c r="K827" s="16"/>
      <c r="L827" s="16"/>
      <c r="M827" s="16"/>
      <c r="N827" s="15"/>
      <c r="O827" s="34" t="s">
        <v>95</v>
      </c>
      <c r="P827" s="51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</row>
    <row r="828" spans="1:45">
      <c r="A828" s="11">
        <v>41100</v>
      </c>
      <c r="B828" s="15">
        <v>0</v>
      </c>
      <c r="C828" s="15">
        <v>0</v>
      </c>
      <c r="D828" s="15">
        <v>0</v>
      </c>
      <c r="E828" s="15">
        <v>0</v>
      </c>
      <c r="F828" s="25"/>
      <c r="G828" s="25"/>
      <c r="H828" s="15">
        <v>0</v>
      </c>
      <c r="I828" s="25"/>
      <c r="J828" s="15"/>
      <c r="K828" s="16"/>
      <c r="L828" s="16"/>
      <c r="M828" s="16"/>
      <c r="N828" s="15"/>
      <c r="O828" s="32" t="s">
        <v>85</v>
      </c>
      <c r="P828" s="51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</row>
    <row r="829" spans="1:45">
      <c r="A829" s="11">
        <v>41103</v>
      </c>
      <c r="B829" s="15">
        <v>0</v>
      </c>
      <c r="C829" s="15">
        <v>0</v>
      </c>
      <c r="D829" s="15">
        <v>0</v>
      </c>
      <c r="E829" s="15">
        <v>0</v>
      </c>
      <c r="F829" s="25"/>
      <c r="G829" s="25"/>
      <c r="H829" s="15">
        <v>0</v>
      </c>
      <c r="I829" s="25"/>
      <c r="J829" s="15"/>
      <c r="K829" s="16"/>
      <c r="L829" s="16"/>
      <c r="M829" s="16"/>
      <c r="N829" s="15"/>
      <c r="O829" s="32" t="s">
        <v>107</v>
      </c>
      <c r="P829" s="51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</row>
    <row r="830" spans="1:45">
      <c r="A830" s="11">
        <v>41106</v>
      </c>
      <c r="B830" s="15">
        <v>0</v>
      </c>
      <c r="C830" s="15">
        <v>0</v>
      </c>
      <c r="D830" s="15">
        <v>0</v>
      </c>
      <c r="E830" s="15">
        <v>0</v>
      </c>
      <c r="F830" s="25"/>
      <c r="G830" s="25"/>
      <c r="H830" s="15">
        <v>0</v>
      </c>
      <c r="I830" s="25"/>
      <c r="J830" s="15"/>
      <c r="K830" s="16"/>
      <c r="L830" s="16"/>
      <c r="M830" s="16"/>
      <c r="N830" s="15"/>
      <c r="O830" s="32" t="s">
        <v>108</v>
      </c>
      <c r="P830" s="51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</row>
    <row r="831" spans="1:45">
      <c r="A831" s="11">
        <v>41108</v>
      </c>
      <c r="B831" s="15">
        <v>0</v>
      </c>
      <c r="C831" s="15">
        <v>0</v>
      </c>
      <c r="D831" s="15">
        <v>0</v>
      </c>
      <c r="E831" s="15">
        <v>0</v>
      </c>
      <c r="F831" s="25"/>
      <c r="G831" s="25"/>
      <c r="H831" s="15">
        <v>0</v>
      </c>
      <c r="I831" s="25"/>
      <c r="J831" s="15"/>
      <c r="K831" s="16"/>
      <c r="L831" s="16"/>
      <c r="M831" s="16"/>
      <c r="N831" s="15"/>
      <c r="O831" s="32" t="s">
        <v>109</v>
      </c>
      <c r="P831" s="51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</row>
    <row r="832" spans="1:45">
      <c r="A832" s="11">
        <v>41113</v>
      </c>
      <c r="B832" s="15">
        <v>0</v>
      </c>
      <c r="C832" s="15">
        <v>0</v>
      </c>
      <c r="D832" s="15">
        <v>0</v>
      </c>
      <c r="E832" s="15">
        <v>0</v>
      </c>
      <c r="F832" s="25"/>
      <c r="G832" s="25"/>
      <c r="H832" s="15">
        <v>0</v>
      </c>
      <c r="I832" s="25"/>
      <c r="J832" s="15"/>
      <c r="K832" s="16"/>
      <c r="L832" s="16"/>
      <c r="M832" s="16"/>
      <c r="N832" s="15"/>
      <c r="O832" s="34" t="s">
        <v>128</v>
      </c>
      <c r="P832" s="51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</row>
    <row r="833" spans="1:37">
      <c r="A833" s="11">
        <v>41115</v>
      </c>
      <c r="B833" s="15">
        <v>0</v>
      </c>
      <c r="C833" s="15">
        <v>0</v>
      </c>
      <c r="D833" s="15">
        <v>0</v>
      </c>
      <c r="E833" s="15">
        <v>0</v>
      </c>
      <c r="F833" s="25"/>
      <c r="G833" s="25"/>
      <c r="H833" s="15">
        <v>0</v>
      </c>
      <c r="I833" s="25"/>
      <c r="J833" s="15"/>
      <c r="K833" s="16"/>
      <c r="L833" s="16"/>
      <c r="M833" s="16"/>
      <c r="N833" s="15"/>
      <c r="O833" s="2" t="s">
        <v>164</v>
      </c>
      <c r="P833" s="51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</row>
    <row r="834" spans="1:37">
      <c r="A834" s="11">
        <v>41121</v>
      </c>
      <c r="B834" s="15">
        <v>0</v>
      </c>
      <c r="C834" s="15">
        <v>0</v>
      </c>
      <c r="D834" s="15">
        <v>0</v>
      </c>
      <c r="E834" s="15">
        <v>0</v>
      </c>
      <c r="F834" s="25"/>
      <c r="G834" s="25"/>
      <c r="H834" s="15">
        <v>0</v>
      </c>
      <c r="I834" s="25"/>
      <c r="J834" s="15"/>
      <c r="K834" s="16"/>
      <c r="L834" s="16"/>
      <c r="M834" s="16"/>
      <c r="N834" s="15"/>
      <c r="O834" s="54" t="s">
        <v>303</v>
      </c>
      <c r="P834" s="51" t="s">
        <v>144</v>
      </c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</row>
    <row r="835" spans="1:37">
      <c r="A835" s="11">
        <v>41121</v>
      </c>
      <c r="B835" s="15">
        <v>0</v>
      </c>
      <c r="C835" s="15">
        <v>0</v>
      </c>
      <c r="D835" s="15">
        <v>0</v>
      </c>
      <c r="E835" s="15">
        <v>0</v>
      </c>
      <c r="F835" s="25"/>
      <c r="G835" s="25"/>
      <c r="H835" s="15">
        <v>0</v>
      </c>
      <c r="I835" s="25"/>
      <c r="J835" s="15"/>
      <c r="K835" s="16"/>
      <c r="L835" s="16"/>
      <c r="M835" s="16"/>
      <c r="N835" s="15"/>
      <c r="O835" s="54" t="s">
        <v>304</v>
      </c>
      <c r="P835" s="51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</row>
    <row r="836" spans="1:37">
      <c r="A836" s="11">
        <v>41122</v>
      </c>
      <c r="B836" s="15">
        <v>0</v>
      </c>
      <c r="C836" s="15">
        <v>0</v>
      </c>
      <c r="D836" s="15">
        <v>0</v>
      </c>
      <c r="E836" s="15">
        <v>0</v>
      </c>
      <c r="F836" s="25"/>
      <c r="G836" s="25"/>
      <c r="H836" s="15">
        <v>0</v>
      </c>
      <c r="I836" s="25"/>
      <c r="J836" s="15"/>
      <c r="K836" s="16"/>
      <c r="L836" s="16"/>
      <c r="M836" s="16"/>
      <c r="N836" s="15"/>
      <c r="O836" s="2" t="s">
        <v>163</v>
      </c>
      <c r="P836" s="51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</row>
    <row r="837" spans="1:37">
      <c r="A837" s="11">
        <v>41128</v>
      </c>
      <c r="B837" s="15">
        <v>0</v>
      </c>
      <c r="C837" s="15">
        <v>0</v>
      </c>
      <c r="D837" s="15">
        <v>0</v>
      </c>
      <c r="E837" s="15">
        <v>0</v>
      </c>
      <c r="F837" s="25"/>
      <c r="G837" s="25"/>
      <c r="H837" s="15">
        <v>0</v>
      </c>
      <c r="I837" s="25"/>
      <c r="J837" s="15"/>
      <c r="K837" s="16"/>
      <c r="L837" s="16"/>
      <c r="M837" s="16"/>
      <c r="N837" s="15"/>
      <c r="O837" s="2" t="s">
        <v>182</v>
      </c>
      <c r="P837" s="51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</row>
    <row r="838" spans="1:37">
      <c r="A838" s="11">
        <v>41130</v>
      </c>
      <c r="B838" s="15">
        <v>0</v>
      </c>
      <c r="C838" s="15">
        <v>0</v>
      </c>
      <c r="D838" s="15">
        <v>0</v>
      </c>
      <c r="E838" s="15">
        <v>0</v>
      </c>
      <c r="F838" s="25"/>
      <c r="G838" s="25"/>
      <c r="H838" s="15">
        <v>0</v>
      </c>
      <c r="I838" s="25"/>
      <c r="J838" s="15"/>
      <c r="K838" s="16"/>
      <c r="L838" s="16"/>
      <c r="M838" s="16"/>
      <c r="N838" s="15"/>
      <c r="O838" s="2" t="s">
        <v>185</v>
      </c>
      <c r="P838" s="51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</row>
    <row r="839" spans="1:37">
      <c r="A839" s="11">
        <v>41134</v>
      </c>
      <c r="B839" s="15">
        <v>0</v>
      </c>
      <c r="C839" s="15">
        <v>0</v>
      </c>
      <c r="D839" s="15">
        <v>0</v>
      </c>
      <c r="E839" s="15">
        <v>0</v>
      </c>
      <c r="F839" s="25"/>
      <c r="G839" s="25"/>
      <c r="H839" s="15">
        <v>0</v>
      </c>
      <c r="I839" s="25"/>
      <c r="J839" s="15"/>
      <c r="K839" s="16"/>
      <c r="L839" s="16"/>
      <c r="M839" s="16"/>
      <c r="N839" s="15"/>
      <c r="O839" s="78" t="s">
        <v>178</v>
      </c>
      <c r="P839" s="51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</row>
    <row r="840" spans="1:37">
      <c r="A840" s="11">
        <v>41137</v>
      </c>
      <c r="B840" s="15">
        <v>0</v>
      </c>
      <c r="C840" s="15">
        <v>0</v>
      </c>
      <c r="D840" s="15">
        <v>0</v>
      </c>
      <c r="E840" s="15">
        <v>0</v>
      </c>
      <c r="F840" s="25"/>
      <c r="G840" s="25"/>
      <c r="H840" s="15">
        <v>0</v>
      </c>
      <c r="I840" s="25"/>
      <c r="J840" s="15"/>
      <c r="K840" s="16"/>
      <c r="L840" s="16"/>
      <c r="M840" s="16"/>
      <c r="N840" s="15"/>
      <c r="O840" s="2" t="s">
        <v>184</v>
      </c>
      <c r="P840" s="51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</row>
    <row r="841" spans="1:37">
      <c r="A841" s="11">
        <v>41144</v>
      </c>
      <c r="B841" s="15">
        <v>0</v>
      </c>
      <c r="C841" s="15">
        <v>0</v>
      </c>
      <c r="D841" s="15">
        <v>0</v>
      </c>
      <c r="E841" s="15">
        <v>0</v>
      </c>
      <c r="F841" s="25"/>
      <c r="G841" s="25"/>
      <c r="H841" s="15">
        <v>0</v>
      </c>
      <c r="I841" s="25"/>
      <c r="J841" s="15"/>
      <c r="K841" s="16"/>
      <c r="L841" s="16"/>
      <c r="M841" s="16"/>
      <c r="N841" s="15"/>
      <c r="O841" s="54" t="s">
        <v>202</v>
      </c>
      <c r="P841" s="51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</row>
    <row r="842" spans="1:37">
      <c r="A842" s="11">
        <v>41145</v>
      </c>
      <c r="B842" s="15">
        <v>0</v>
      </c>
      <c r="C842" s="15">
        <v>0</v>
      </c>
      <c r="D842" s="15">
        <v>0</v>
      </c>
      <c r="E842" s="15">
        <v>0</v>
      </c>
      <c r="F842" s="25"/>
      <c r="G842" s="25"/>
      <c r="H842" s="15">
        <v>0</v>
      </c>
      <c r="I842" s="25"/>
      <c r="J842" s="15"/>
      <c r="K842" s="16"/>
      <c r="L842" s="16"/>
      <c r="M842" s="16"/>
      <c r="N842" s="15"/>
      <c r="O842" s="2" t="s">
        <v>206</v>
      </c>
      <c r="P842" s="51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</row>
    <row r="843" spans="1:37">
      <c r="A843" s="11">
        <v>41149</v>
      </c>
      <c r="B843" s="15">
        <v>0</v>
      </c>
      <c r="C843" s="15">
        <v>0</v>
      </c>
      <c r="D843" s="15">
        <v>0</v>
      </c>
      <c r="E843" s="15">
        <v>0</v>
      </c>
      <c r="F843" s="25"/>
      <c r="G843" s="25"/>
      <c r="H843" s="15">
        <v>0</v>
      </c>
      <c r="I843" s="25"/>
      <c r="J843" s="15"/>
      <c r="K843" s="16"/>
      <c r="L843" s="16"/>
      <c r="M843" s="16"/>
      <c r="N843" s="15"/>
      <c r="O843" s="2" t="s">
        <v>201</v>
      </c>
      <c r="P843" s="51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</row>
    <row r="844" spans="1:37">
      <c r="A844" s="11">
        <v>41151</v>
      </c>
      <c r="B844" s="15">
        <v>0</v>
      </c>
      <c r="C844" s="15">
        <v>0</v>
      </c>
      <c r="D844" s="15">
        <v>0</v>
      </c>
      <c r="E844" s="15">
        <v>0</v>
      </c>
      <c r="F844" s="25"/>
      <c r="G844" s="25"/>
      <c r="H844" s="15">
        <v>0</v>
      </c>
      <c r="I844" s="25"/>
      <c r="J844" s="15"/>
      <c r="K844" s="16"/>
      <c r="L844" s="16"/>
      <c r="M844" s="16"/>
      <c r="N844" s="15"/>
      <c r="O844" s="2" t="s">
        <v>229</v>
      </c>
      <c r="P844" s="51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</row>
    <row r="845" spans="1:37">
      <c r="A845" s="11">
        <v>41156</v>
      </c>
      <c r="B845" s="15">
        <v>0</v>
      </c>
      <c r="C845" s="15">
        <v>0</v>
      </c>
      <c r="D845" s="15">
        <v>0</v>
      </c>
      <c r="E845" s="15">
        <v>0</v>
      </c>
      <c r="F845" s="25"/>
      <c r="G845" s="25"/>
      <c r="H845" s="15">
        <v>0</v>
      </c>
      <c r="I845" s="25"/>
      <c r="J845" s="15"/>
      <c r="K845" s="16"/>
      <c r="L845" s="16"/>
      <c r="M845" s="16"/>
      <c r="N845" s="15"/>
      <c r="O845" s="2" t="s">
        <v>238</v>
      </c>
      <c r="P845" s="51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</row>
    <row r="846" spans="1:37">
      <c r="A846" s="11">
        <v>41157</v>
      </c>
      <c r="B846" s="15">
        <v>0</v>
      </c>
      <c r="C846" s="15">
        <v>0</v>
      </c>
      <c r="D846" s="15">
        <v>0</v>
      </c>
      <c r="E846" s="15">
        <v>0</v>
      </c>
      <c r="F846" s="25"/>
      <c r="G846" s="25"/>
      <c r="H846" s="15">
        <v>0</v>
      </c>
      <c r="I846" s="25"/>
      <c r="J846" s="15"/>
      <c r="K846" s="16"/>
      <c r="L846" s="16"/>
      <c r="M846" s="16"/>
      <c r="N846" s="15"/>
      <c r="O846" s="2" t="s">
        <v>218</v>
      </c>
      <c r="P846" s="51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</row>
    <row r="847" spans="1:37">
      <c r="A847" s="11">
        <v>41162</v>
      </c>
      <c r="B847" s="15">
        <v>0</v>
      </c>
      <c r="C847" s="15">
        <v>0</v>
      </c>
      <c r="D847" s="15">
        <v>0</v>
      </c>
      <c r="E847" s="15">
        <v>0</v>
      </c>
      <c r="F847" s="25"/>
      <c r="G847" s="25"/>
      <c r="H847" s="15">
        <v>0</v>
      </c>
      <c r="I847" s="25"/>
      <c r="J847" s="15"/>
      <c r="K847" s="16"/>
      <c r="L847" s="16"/>
      <c r="M847" s="16"/>
      <c r="N847" s="15"/>
      <c r="O847" s="2" t="s">
        <v>249</v>
      </c>
      <c r="P847" s="51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</row>
    <row r="848" spans="1:37">
      <c r="A848" s="11">
        <v>41163</v>
      </c>
      <c r="B848" s="15">
        <v>0</v>
      </c>
      <c r="C848" s="15">
        <v>0</v>
      </c>
      <c r="D848" s="15">
        <v>0</v>
      </c>
      <c r="E848" s="15">
        <v>0</v>
      </c>
      <c r="F848" s="25"/>
      <c r="G848" s="25"/>
      <c r="H848" s="15">
        <v>0</v>
      </c>
      <c r="I848" s="25"/>
      <c r="J848" s="15"/>
      <c r="K848" s="16"/>
      <c r="L848" s="16"/>
      <c r="M848" s="16"/>
      <c r="N848" s="15"/>
      <c r="O848" s="2" t="s">
        <v>239</v>
      </c>
      <c r="P848" s="51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</row>
    <row r="849" spans="1:37">
      <c r="A849" s="11">
        <v>41170</v>
      </c>
      <c r="B849" s="15">
        <v>0</v>
      </c>
      <c r="C849" s="15">
        <v>0</v>
      </c>
      <c r="D849" s="15">
        <v>0</v>
      </c>
      <c r="E849" s="15">
        <v>0</v>
      </c>
      <c r="F849" s="25"/>
      <c r="G849" s="25"/>
      <c r="H849" s="15">
        <v>0</v>
      </c>
      <c r="I849" s="25"/>
      <c r="J849" s="15"/>
      <c r="K849" s="16"/>
      <c r="L849" s="16"/>
      <c r="M849" s="16"/>
      <c r="N849" s="15"/>
      <c r="O849" s="2" t="s">
        <v>267</v>
      </c>
      <c r="P849" s="51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</row>
    <row r="850" spans="1:37">
      <c r="A850" s="11">
        <v>41173</v>
      </c>
      <c r="B850" s="15">
        <v>0</v>
      </c>
      <c r="C850" s="15">
        <v>0</v>
      </c>
      <c r="D850" s="15">
        <v>0</v>
      </c>
      <c r="E850" s="15">
        <v>0</v>
      </c>
      <c r="F850" s="25"/>
      <c r="G850" s="25"/>
      <c r="H850" s="15">
        <v>0</v>
      </c>
      <c r="I850" s="25"/>
      <c r="J850" s="15"/>
      <c r="K850" s="16"/>
      <c r="L850" s="16"/>
      <c r="M850" s="16"/>
      <c r="N850" s="15"/>
      <c r="O850" s="2" t="s">
        <v>272</v>
      </c>
      <c r="P850" s="51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</row>
    <row r="851" spans="1:37">
      <c r="A851" s="11">
        <v>41176</v>
      </c>
      <c r="B851" s="15">
        <v>0</v>
      </c>
      <c r="C851" s="15">
        <v>0</v>
      </c>
      <c r="D851" s="15">
        <v>0</v>
      </c>
      <c r="E851" s="15">
        <v>0</v>
      </c>
      <c r="F851" s="25"/>
      <c r="G851" s="25"/>
      <c r="H851" s="15">
        <v>0</v>
      </c>
      <c r="I851" s="25"/>
      <c r="J851" s="15"/>
      <c r="K851" s="16"/>
      <c r="L851" s="16"/>
      <c r="M851" s="16"/>
      <c r="N851" s="15"/>
      <c r="O851" s="2" t="s">
        <v>280</v>
      </c>
      <c r="P851" s="51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</row>
    <row r="852" spans="1:37" ht="13.5" thickBot="1">
      <c r="A852" s="47">
        <v>41178</v>
      </c>
      <c r="B852" s="18">
        <v>0</v>
      </c>
      <c r="C852" s="18">
        <v>0</v>
      </c>
      <c r="D852" s="18">
        <v>0</v>
      </c>
      <c r="E852" s="18">
        <v>0</v>
      </c>
      <c r="F852" s="26"/>
      <c r="G852" s="26"/>
      <c r="H852" s="18">
        <v>0</v>
      </c>
      <c r="I852" s="26"/>
      <c r="J852" s="18"/>
      <c r="K852" s="19"/>
      <c r="L852" s="19"/>
      <c r="M852" s="19"/>
      <c r="N852" s="18"/>
      <c r="O852" s="36" t="s">
        <v>273</v>
      </c>
      <c r="P852" s="51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</row>
    <row r="853" spans="1:37">
      <c r="A853" s="11">
        <v>41092</v>
      </c>
      <c r="B853" s="15">
        <v>0</v>
      </c>
      <c r="C853" s="15">
        <v>0</v>
      </c>
      <c r="D853" s="15">
        <v>0</v>
      </c>
      <c r="E853" s="15">
        <v>0</v>
      </c>
      <c r="F853" s="15">
        <v>0</v>
      </c>
      <c r="G853" s="15">
        <v>0</v>
      </c>
      <c r="H853" s="15">
        <v>0</v>
      </c>
      <c r="I853" s="15">
        <v>0</v>
      </c>
      <c r="J853" s="15"/>
      <c r="K853" s="16"/>
      <c r="L853" s="16"/>
      <c r="M853" s="16"/>
      <c r="N853" s="15"/>
      <c r="O853" s="32" t="s">
        <v>90</v>
      </c>
      <c r="P853" s="51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</row>
    <row r="854" spans="1:37">
      <c r="A854" s="11">
        <v>41093</v>
      </c>
      <c r="B854" s="15">
        <v>0</v>
      </c>
      <c r="C854" s="15">
        <v>0</v>
      </c>
      <c r="D854" s="15">
        <v>0</v>
      </c>
      <c r="E854" s="15">
        <v>0</v>
      </c>
      <c r="F854" s="15">
        <v>0</v>
      </c>
      <c r="G854" s="15">
        <v>0</v>
      </c>
      <c r="H854" s="15">
        <v>0</v>
      </c>
      <c r="I854" s="15">
        <v>0</v>
      </c>
      <c r="J854" s="15"/>
      <c r="K854" s="16"/>
      <c r="L854" s="16"/>
      <c r="M854" s="16"/>
      <c r="N854" s="15"/>
      <c r="O854" s="34" t="s">
        <v>95</v>
      </c>
      <c r="P854" s="51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</row>
    <row r="855" spans="1:37">
      <c r="A855" s="11">
        <v>41100</v>
      </c>
      <c r="B855" s="15">
        <v>0</v>
      </c>
      <c r="C855" s="15">
        <v>0</v>
      </c>
      <c r="D855" s="15">
        <v>0</v>
      </c>
      <c r="E855" s="15">
        <v>0</v>
      </c>
      <c r="F855" s="15">
        <v>0</v>
      </c>
      <c r="G855" s="15">
        <v>0</v>
      </c>
      <c r="H855" s="15">
        <v>0</v>
      </c>
      <c r="I855" s="15">
        <v>0</v>
      </c>
      <c r="J855" s="15"/>
      <c r="K855" s="16"/>
      <c r="L855" s="16"/>
      <c r="M855" s="16"/>
      <c r="N855" s="15"/>
      <c r="O855" s="2" t="s">
        <v>85</v>
      </c>
      <c r="P855" s="51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</row>
    <row r="856" spans="1:37">
      <c r="A856" s="11">
        <v>41103</v>
      </c>
      <c r="B856" s="15">
        <v>0</v>
      </c>
      <c r="C856" s="15">
        <v>0</v>
      </c>
      <c r="D856" s="15">
        <v>0</v>
      </c>
      <c r="E856" s="15">
        <v>0</v>
      </c>
      <c r="F856" s="15">
        <v>0</v>
      </c>
      <c r="G856" s="15">
        <v>0</v>
      </c>
      <c r="H856" s="15">
        <v>0</v>
      </c>
      <c r="I856" s="15">
        <v>0</v>
      </c>
      <c r="J856" s="15"/>
      <c r="K856" s="16"/>
      <c r="L856" s="16"/>
      <c r="M856" s="16"/>
      <c r="N856" s="15"/>
      <c r="O856" s="2" t="s">
        <v>107</v>
      </c>
      <c r="P856" s="51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</row>
    <row r="857" spans="1:37">
      <c r="A857" s="11">
        <v>41106</v>
      </c>
      <c r="B857" s="15">
        <v>0</v>
      </c>
      <c r="C857" s="15">
        <v>0</v>
      </c>
      <c r="D857" s="15">
        <v>0</v>
      </c>
      <c r="E857" s="15">
        <v>0</v>
      </c>
      <c r="F857" s="15">
        <v>0</v>
      </c>
      <c r="G857" s="15">
        <v>0</v>
      </c>
      <c r="H857" s="15">
        <v>0</v>
      </c>
      <c r="I857" s="15">
        <v>0</v>
      </c>
      <c r="J857" s="15"/>
      <c r="K857" s="16"/>
      <c r="L857" s="16"/>
      <c r="M857" s="16"/>
      <c r="N857" s="15"/>
      <c r="O857" s="2" t="s">
        <v>108</v>
      </c>
      <c r="P857" s="51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</row>
    <row r="858" spans="1:37">
      <c r="A858" s="11">
        <v>41108</v>
      </c>
      <c r="B858" s="15">
        <v>0</v>
      </c>
      <c r="C858" s="15">
        <v>0</v>
      </c>
      <c r="D858" s="15">
        <v>0</v>
      </c>
      <c r="E858" s="15">
        <v>0</v>
      </c>
      <c r="F858" s="15">
        <v>0</v>
      </c>
      <c r="G858" s="15">
        <v>0</v>
      </c>
      <c r="H858" s="15">
        <v>0</v>
      </c>
      <c r="I858" s="15">
        <v>0</v>
      </c>
      <c r="J858" s="15"/>
      <c r="K858" s="16"/>
      <c r="L858" s="16"/>
      <c r="M858" s="16"/>
      <c r="N858" s="15"/>
      <c r="O858" s="2" t="s">
        <v>109</v>
      </c>
      <c r="P858" s="51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</row>
    <row r="859" spans="1:37">
      <c r="A859" s="11">
        <v>41113</v>
      </c>
      <c r="B859" s="15">
        <v>0</v>
      </c>
      <c r="C859" s="15">
        <v>0</v>
      </c>
      <c r="D859" s="15">
        <v>0</v>
      </c>
      <c r="E859" s="15">
        <v>0</v>
      </c>
      <c r="F859" s="15">
        <v>0</v>
      </c>
      <c r="G859" s="15">
        <v>0</v>
      </c>
      <c r="H859" s="15">
        <v>0</v>
      </c>
      <c r="I859" s="15">
        <v>0</v>
      </c>
      <c r="J859" s="15"/>
      <c r="K859" s="16"/>
      <c r="L859" s="16"/>
      <c r="M859" s="16"/>
      <c r="N859" s="15"/>
      <c r="O859" s="34" t="s">
        <v>128</v>
      </c>
      <c r="P859" s="51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</row>
    <row r="860" spans="1:37">
      <c r="A860" s="11">
        <v>41115</v>
      </c>
      <c r="B860" s="15">
        <v>0</v>
      </c>
      <c r="C860" s="15">
        <v>0</v>
      </c>
      <c r="D860" s="15">
        <v>0</v>
      </c>
      <c r="E860" s="15">
        <v>0</v>
      </c>
      <c r="F860" s="15">
        <v>0</v>
      </c>
      <c r="G860" s="15">
        <v>0</v>
      </c>
      <c r="H860" s="15">
        <v>0</v>
      </c>
      <c r="I860" s="15">
        <v>0</v>
      </c>
      <c r="J860" s="15"/>
      <c r="K860" s="16"/>
      <c r="L860" s="16"/>
      <c r="M860" s="16"/>
      <c r="N860" s="15"/>
      <c r="O860" s="2" t="s">
        <v>164</v>
      </c>
      <c r="P860" s="51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</row>
    <row r="861" spans="1:37">
      <c r="A861" s="11">
        <v>41121</v>
      </c>
      <c r="B861" s="15">
        <v>0</v>
      </c>
      <c r="C861" s="15">
        <v>0</v>
      </c>
      <c r="D861" s="15">
        <v>0</v>
      </c>
      <c r="E861" s="15">
        <v>0</v>
      </c>
      <c r="F861" s="15">
        <v>0</v>
      </c>
      <c r="G861" s="15">
        <v>0</v>
      </c>
      <c r="H861" s="15">
        <v>0</v>
      </c>
      <c r="I861" s="15">
        <v>0</v>
      </c>
      <c r="J861" s="15"/>
      <c r="K861" s="16"/>
      <c r="L861" s="16"/>
      <c r="M861" s="16"/>
      <c r="N861" s="15"/>
      <c r="O861" s="54" t="s">
        <v>303</v>
      </c>
      <c r="P861" s="51" t="s">
        <v>144</v>
      </c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</row>
    <row r="862" spans="1:37">
      <c r="A862" s="11">
        <v>41121</v>
      </c>
      <c r="B862" s="15">
        <v>0</v>
      </c>
      <c r="C862" s="15">
        <v>0</v>
      </c>
      <c r="D862" s="15">
        <v>0</v>
      </c>
      <c r="E862" s="15">
        <v>0</v>
      </c>
      <c r="F862" s="15">
        <v>0</v>
      </c>
      <c r="G862" s="15">
        <v>0</v>
      </c>
      <c r="H862" s="15">
        <v>0</v>
      </c>
      <c r="I862" s="15">
        <v>0</v>
      </c>
      <c r="J862" s="15"/>
      <c r="K862" s="16"/>
      <c r="L862" s="16"/>
      <c r="M862" s="16"/>
      <c r="N862" s="15"/>
      <c r="O862" s="54" t="s">
        <v>304</v>
      </c>
      <c r="P862" s="51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</row>
    <row r="863" spans="1:37">
      <c r="A863" s="11">
        <v>41122</v>
      </c>
      <c r="B863" s="15">
        <v>0</v>
      </c>
      <c r="C863" s="15">
        <v>0</v>
      </c>
      <c r="D863" s="15">
        <v>0</v>
      </c>
      <c r="E863" s="15">
        <v>0</v>
      </c>
      <c r="F863" s="15">
        <v>0</v>
      </c>
      <c r="G863" s="15">
        <v>0</v>
      </c>
      <c r="H863" s="15">
        <v>0</v>
      </c>
      <c r="I863" s="15">
        <v>0</v>
      </c>
      <c r="J863" s="15"/>
      <c r="K863" s="16"/>
      <c r="L863" s="16"/>
      <c r="M863" s="16"/>
      <c r="N863" s="15"/>
      <c r="O863" s="2" t="s">
        <v>163</v>
      </c>
      <c r="P863" s="51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</row>
    <row r="864" spans="1:37">
      <c r="A864" s="11">
        <v>41128</v>
      </c>
      <c r="B864" s="15">
        <v>0</v>
      </c>
      <c r="C864" s="15">
        <v>0</v>
      </c>
      <c r="D864" s="15">
        <v>0</v>
      </c>
      <c r="E864" s="15">
        <v>0</v>
      </c>
      <c r="F864" s="15">
        <v>0</v>
      </c>
      <c r="G864" s="15">
        <v>0</v>
      </c>
      <c r="H864" s="15">
        <v>0</v>
      </c>
      <c r="I864" s="15">
        <v>0</v>
      </c>
      <c r="J864" s="15"/>
      <c r="K864" s="16"/>
      <c r="L864" s="16"/>
      <c r="M864" s="16"/>
      <c r="N864" s="15"/>
      <c r="O864" s="2" t="s">
        <v>182</v>
      </c>
      <c r="P864" s="51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</row>
    <row r="865" spans="1:37">
      <c r="A865" s="11">
        <v>41130</v>
      </c>
      <c r="B865" s="15">
        <v>0</v>
      </c>
      <c r="C865" s="15">
        <v>0</v>
      </c>
      <c r="D865" s="15">
        <v>0</v>
      </c>
      <c r="E865" s="15">
        <v>0</v>
      </c>
      <c r="F865" s="15">
        <v>0</v>
      </c>
      <c r="G865" s="15">
        <v>0</v>
      </c>
      <c r="H865" s="15">
        <v>0</v>
      </c>
      <c r="I865" s="15">
        <v>0</v>
      </c>
      <c r="J865" s="15"/>
      <c r="K865" s="16"/>
      <c r="L865" s="16"/>
      <c r="M865" s="16"/>
      <c r="N865" s="15"/>
      <c r="O865" s="2" t="s">
        <v>185</v>
      </c>
      <c r="P865" s="51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</row>
    <row r="866" spans="1:37">
      <c r="A866" s="11">
        <v>41134</v>
      </c>
      <c r="B866" s="15">
        <v>0</v>
      </c>
      <c r="C866" s="15">
        <v>0</v>
      </c>
      <c r="D866" s="15">
        <v>0</v>
      </c>
      <c r="E866" s="15">
        <v>0</v>
      </c>
      <c r="F866" s="15">
        <v>0</v>
      </c>
      <c r="G866" s="15">
        <v>0</v>
      </c>
      <c r="H866" s="15">
        <v>0</v>
      </c>
      <c r="I866" s="15">
        <v>0</v>
      </c>
      <c r="J866" s="15"/>
      <c r="K866" s="16"/>
      <c r="L866" s="16"/>
      <c r="M866" s="16"/>
      <c r="N866" s="15"/>
      <c r="O866" s="78" t="s">
        <v>178</v>
      </c>
      <c r="P866" s="51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</row>
    <row r="867" spans="1:37">
      <c r="A867" s="11">
        <v>41137</v>
      </c>
      <c r="B867" s="15">
        <v>0</v>
      </c>
      <c r="C867" s="15">
        <v>0</v>
      </c>
      <c r="D867" s="15">
        <v>0</v>
      </c>
      <c r="E867" s="15">
        <v>0</v>
      </c>
      <c r="F867" s="15">
        <v>0</v>
      </c>
      <c r="G867" s="15">
        <v>0</v>
      </c>
      <c r="H867" s="15">
        <v>0</v>
      </c>
      <c r="I867" s="15">
        <v>0</v>
      </c>
      <c r="J867" s="15"/>
      <c r="K867" s="16"/>
      <c r="L867" s="16"/>
      <c r="M867" s="16"/>
      <c r="N867" s="15"/>
      <c r="O867" s="2" t="s">
        <v>184</v>
      </c>
      <c r="P867" s="51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</row>
    <row r="868" spans="1:37">
      <c r="A868" s="11">
        <v>41144</v>
      </c>
      <c r="B868" s="15">
        <v>0</v>
      </c>
      <c r="C868" s="15">
        <v>0</v>
      </c>
      <c r="D868" s="15">
        <v>0</v>
      </c>
      <c r="E868" s="15">
        <v>0</v>
      </c>
      <c r="F868" s="15">
        <v>0</v>
      </c>
      <c r="G868" s="15">
        <v>0</v>
      </c>
      <c r="H868" s="15">
        <v>0</v>
      </c>
      <c r="I868" s="15">
        <v>0</v>
      </c>
      <c r="J868" s="15"/>
      <c r="K868" s="16"/>
      <c r="L868" s="16"/>
      <c r="M868" s="16"/>
      <c r="N868" s="15"/>
      <c r="O868" s="54" t="s">
        <v>202</v>
      </c>
      <c r="P868" s="51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</row>
    <row r="869" spans="1:37">
      <c r="A869" s="11">
        <v>41145</v>
      </c>
      <c r="B869" s="15">
        <v>0</v>
      </c>
      <c r="C869" s="15">
        <v>0</v>
      </c>
      <c r="D869" s="15">
        <v>0</v>
      </c>
      <c r="E869" s="15">
        <v>0</v>
      </c>
      <c r="F869" s="15">
        <v>0</v>
      </c>
      <c r="G869" s="15">
        <v>0</v>
      </c>
      <c r="H869" s="15">
        <v>0</v>
      </c>
      <c r="I869" s="15">
        <v>0</v>
      </c>
      <c r="J869" s="15"/>
      <c r="K869" s="16"/>
      <c r="L869" s="16"/>
      <c r="M869" s="16"/>
      <c r="N869" s="15"/>
      <c r="O869" s="2" t="s">
        <v>206</v>
      </c>
      <c r="P869" s="51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</row>
    <row r="870" spans="1:37">
      <c r="A870" s="11">
        <v>41149</v>
      </c>
      <c r="B870" s="15">
        <v>0</v>
      </c>
      <c r="C870" s="15">
        <v>0</v>
      </c>
      <c r="D870" s="15">
        <v>0</v>
      </c>
      <c r="E870" s="15">
        <v>0</v>
      </c>
      <c r="F870" s="15">
        <v>0</v>
      </c>
      <c r="G870" s="15">
        <v>0</v>
      </c>
      <c r="H870" s="15">
        <v>0</v>
      </c>
      <c r="I870" s="15">
        <v>0</v>
      </c>
      <c r="J870" s="15"/>
      <c r="K870" s="16"/>
      <c r="L870" s="16"/>
      <c r="M870" s="16"/>
      <c r="N870" s="15"/>
      <c r="O870" s="2" t="s">
        <v>201</v>
      </c>
      <c r="P870" s="51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</row>
    <row r="871" spans="1:37">
      <c r="A871" s="11">
        <v>41151</v>
      </c>
      <c r="B871" s="15">
        <v>0</v>
      </c>
      <c r="C871" s="15">
        <v>0</v>
      </c>
      <c r="D871" s="15">
        <v>0</v>
      </c>
      <c r="E871" s="15">
        <v>0</v>
      </c>
      <c r="F871" s="15">
        <v>0</v>
      </c>
      <c r="G871" s="15">
        <v>0</v>
      </c>
      <c r="H871" s="15">
        <v>0</v>
      </c>
      <c r="I871" s="15">
        <v>0</v>
      </c>
      <c r="J871" s="15"/>
      <c r="K871" s="16"/>
      <c r="L871" s="16"/>
      <c r="M871" s="16"/>
      <c r="N871" s="15"/>
      <c r="O871" s="2" t="s">
        <v>229</v>
      </c>
      <c r="P871" s="51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</row>
    <row r="872" spans="1:37">
      <c r="A872" s="11">
        <v>41156</v>
      </c>
      <c r="B872" s="15">
        <v>0</v>
      </c>
      <c r="C872" s="15">
        <v>0</v>
      </c>
      <c r="D872" s="15">
        <v>0</v>
      </c>
      <c r="E872" s="15">
        <v>0</v>
      </c>
      <c r="F872" s="15">
        <v>0</v>
      </c>
      <c r="G872" s="15">
        <v>0</v>
      </c>
      <c r="H872" s="15">
        <v>0</v>
      </c>
      <c r="I872" s="15">
        <v>0</v>
      </c>
      <c r="J872" s="15"/>
      <c r="K872" s="16"/>
      <c r="L872" s="16"/>
      <c r="M872" s="16"/>
      <c r="N872" s="15"/>
      <c r="O872" s="2" t="s">
        <v>238</v>
      </c>
      <c r="P872" s="51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</row>
    <row r="873" spans="1:37">
      <c r="A873" s="11">
        <v>41157</v>
      </c>
      <c r="B873" s="15">
        <v>0</v>
      </c>
      <c r="C873" s="15">
        <v>0</v>
      </c>
      <c r="D873" s="15">
        <v>0</v>
      </c>
      <c r="E873" s="15">
        <v>0</v>
      </c>
      <c r="F873" s="15">
        <v>0</v>
      </c>
      <c r="G873" s="15">
        <v>0</v>
      </c>
      <c r="H873" s="15">
        <v>0</v>
      </c>
      <c r="I873" s="15">
        <v>0</v>
      </c>
      <c r="J873" s="15"/>
      <c r="K873" s="16"/>
      <c r="L873" s="16"/>
      <c r="M873" s="16"/>
      <c r="N873" s="15"/>
      <c r="O873" s="2" t="s">
        <v>218</v>
      </c>
      <c r="P873" s="51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</row>
    <row r="874" spans="1:37">
      <c r="A874" s="11">
        <v>41162</v>
      </c>
      <c r="B874" s="15">
        <v>0</v>
      </c>
      <c r="C874" s="15">
        <v>0</v>
      </c>
      <c r="D874" s="15">
        <v>0</v>
      </c>
      <c r="E874" s="15">
        <v>0</v>
      </c>
      <c r="F874" s="15">
        <v>0</v>
      </c>
      <c r="G874" s="15">
        <v>0</v>
      </c>
      <c r="H874" s="15">
        <v>0</v>
      </c>
      <c r="I874" s="15">
        <v>0</v>
      </c>
      <c r="J874" s="15"/>
      <c r="K874" s="16"/>
      <c r="L874" s="16"/>
      <c r="M874" s="16"/>
      <c r="N874" s="15"/>
      <c r="O874" s="2" t="s">
        <v>249</v>
      </c>
      <c r="P874" s="51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</row>
    <row r="875" spans="1:37">
      <c r="A875" s="11">
        <v>41163</v>
      </c>
      <c r="B875" s="15">
        <v>0</v>
      </c>
      <c r="C875" s="15">
        <v>0</v>
      </c>
      <c r="D875" s="15">
        <v>0</v>
      </c>
      <c r="E875" s="15">
        <v>0</v>
      </c>
      <c r="F875" s="15">
        <v>0</v>
      </c>
      <c r="G875" s="15">
        <v>0</v>
      </c>
      <c r="H875" s="15">
        <v>0</v>
      </c>
      <c r="I875" s="15">
        <v>0</v>
      </c>
      <c r="J875" s="15"/>
      <c r="K875" s="16"/>
      <c r="L875" s="16"/>
      <c r="M875" s="16"/>
      <c r="N875" s="15"/>
      <c r="O875" s="2" t="s">
        <v>239</v>
      </c>
      <c r="P875" s="51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</row>
    <row r="876" spans="1:37">
      <c r="A876" s="11">
        <v>41170</v>
      </c>
      <c r="B876" s="15">
        <v>0</v>
      </c>
      <c r="C876" s="15">
        <v>0</v>
      </c>
      <c r="D876" s="15">
        <v>0</v>
      </c>
      <c r="E876" s="15">
        <v>0</v>
      </c>
      <c r="F876" s="15">
        <v>0</v>
      </c>
      <c r="G876" s="15">
        <v>0</v>
      </c>
      <c r="H876" s="15">
        <v>0</v>
      </c>
      <c r="I876" s="15">
        <v>0</v>
      </c>
      <c r="J876" s="15"/>
      <c r="K876" s="16"/>
      <c r="L876" s="16"/>
      <c r="M876" s="16"/>
      <c r="N876" s="15"/>
      <c r="O876" s="2" t="s">
        <v>267</v>
      </c>
      <c r="P876" s="51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</row>
    <row r="877" spans="1:37">
      <c r="A877" s="11">
        <v>41173</v>
      </c>
      <c r="B877" s="15">
        <v>0</v>
      </c>
      <c r="C877" s="15">
        <v>0</v>
      </c>
      <c r="D877" s="15">
        <v>0</v>
      </c>
      <c r="E877" s="15">
        <v>0</v>
      </c>
      <c r="F877" s="15">
        <v>0</v>
      </c>
      <c r="G877" s="15">
        <v>0</v>
      </c>
      <c r="H877" s="15">
        <v>0</v>
      </c>
      <c r="I877" s="15">
        <v>0</v>
      </c>
      <c r="J877" s="15"/>
      <c r="K877" s="16"/>
      <c r="L877" s="16"/>
      <c r="M877" s="16"/>
      <c r="N877" s="15"/>
      <c r="O877" s="2" t="s">
        <v>272</v>
      </c>
      <c r="P877" s="51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</row>
    <row r="878" spans="1:37">
      <c r="A878" s="11">
        <v>41176</v>
      </c>
      <c r="B878" s="15">
        <v>0</v>
      </c>
      <c r="C878" s="15">
        <v>0</v>
      </c>
      <c r="D878" s="15">
        <v>0</v>
      </c>
      <c r="E878" s="15">
        <v>0</v>
      </c>
      <c r="F878" s="15">
        <v>0</v>
      </c>
      <c r="G878" s="15">
        <v>0</v>
      </c>
      <c r="H878" s="15">
        <v>0</v>
      </c>
      <c r="I878" s="15">
        <v>0</v>
      </c>
      <c r="J878" s="15"/>
      <c r="K878" s="16"/>
      <c r="L878" s="16"/>
      <c r="M878" s="16"/>
      <c r="N878" s="15"/>
      <c r="O878" s="2" t="s">
        <v>280</v>
      </c>
      <c r="P878" s="51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</row>
    <row r="879" spans="1:37" ht="13.5" thickBot="1">
      <c r="A879" s="47">
        <v>41178</v>
      </c>
      <c r="B879" s="18">
        <v>0</v>
      </c>
      <c r="C879" s="18">
        <v>0</v>
      </c>
      <c r="D879" s="18">
        <v>0</v>
      </c>
      <c r="E879" s="18">
        <v>0</v>
      </c>
      <c r="F879" s="18">
        <v>0</v>
      </c>
      <c r="G879" s="18">
        <v>0</v>
      </c>
      <c r="H879" s="18">
        <v>0</v>
      </c>
      <c r="I879" s="18">
        <v>0</v>
      </c>
      <c r="J879" s="18"/>
      <c r="K879" s="19"/>
      <c r="L879" s="19"/>
      <c r="M879" s="19"/>
      <c r="N879" s="18"/>
      <c r="O879" s="36" t="s">
        <v>273</v>
      </c>
      <c r="P879" s="51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</row>
    <row r="880" spans="1:37">
      <c r="A880" s="11">
        <v>41092</v>
      </c>
      <c r="B880" s="15">
        <v>0</v>
      </c>
      <c r="C880" s="15">
        <v>0</v>
      </c>
      <c r="D880" s="15">
        <v>0</v>
      </c>
      <c r="E880" s="15">
        <v>0</v>
      </c>
      <c r="F880" s="25"/>
      <c r="G880" s="25"/>
      <c r="H880" s="15">
        <v>0</v>
      </c>
      <c r="I880" s="25"/>
      <c r="J880" s="15"/>
      <c r="K880" s="16"/>
      <c r="L880" s="16"/>
      <c r="M880" s="16"/>
      <c r="N880" s="15"/>
      <c r="O880" s="32" t="s">
        <v>90</v>
      </c>
      <c r="P880" s="51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</row>
    <row r="881" spans="1:37">
      <c r="A881" s="11">
        <v>41093</v>
      </c>
      <c r="B881" s="15">
        <v>0</v>
      </c>
      <c r="C881" s="15">
        <v>0</v>
      </c>
      <c r="D881" s="15">
        <v>0</v>
      </c>
      <c r="E881" s="15">
        <v>0</v>
      </c>
      <c r="F881" s="25"/>
      <c r="G881" s="25"/>
      <c r="H881" s="15">
        <v>0</v>
      </c>
      <c r="I881" s="25"/>
      <c r="J881" s="15"/>
      <c r="K881" s="16"/>
      <c r="L881" s="16"/>
      <c r="M881" s="16"/>
      <c r="N881" s="15"/>
      <c r="O881" s="34" t="s">
        <v>95</v>
      </c>
      <c r="P881" s="51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</row>
    <row r="882" spans="1:37">
      <c r="A882" s="11">
        <v>41100</v>
      </c>
      <c r="B882" s="15">
        <v>0</v>
      </c>
      <c r="C882" s="15">
        <v>0</v>
      </c>
      <c r="D882" s="15">
        <v>0</v>
      </c>
      <c r="E882" s="15">
        <v>0</v>
      </c>
      <c r="F882" s="25"/>
      <c r="G882" s="25"/>
      <c r="H882" s="15">
        <v>0</v>
      </c>
      <c r="I882" s="25"/>
      <c r="J882" s="15"/>
      <c r="K882" s="16"/>
      <c r="L882" s="16"/>
      <c r="M882" s="16"/>
      <c r="N882" s="15"/>
      <c r="O882" s="2" t="s">
        <v>85</v>
      </c>
      <c r="P882" s="57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</row>
    <row r="883" spans="1:37">
      <c r="A883" s="11">
        <v>41103</v>
      </c>
      <c r="B883" s="15">
        <v>0</v>
      </c>
      <c r="C883" s="15">
        <v>0</v>
      </c>
      <c r="D883" s="15">
        <v>0</v>
      </c>
      <c r="E883" s="15">
        <v>0</v>
      </c>
      <c r="F883" s="25"/>
      <c r="G883" s="25"/>
      <c r="H883" s="15">
        <v>0</v>
      </c>
      <c r="I883" s="25"/>
      <c r="J883" s="15"/>
      <c r="K883" s="16"/>
      <c r="L883" s="16"/>
      <c r="M883" s="16"/>
      <c r="N883" s="15"/>
      <c r="O883" s="2" t="s">
        <v>107</v>
      </c>
      <c r="P883" s="57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</row>
    <row r="884" spans="1:37">
      <c r="A884" s="11">
        <v>41106</v>
      </c>
      <c r="B884" s="15">
        <v>0</v>
      </c>
      <c r="C884" s="15">
        <v>0</v>
      </c>
      <c r="D884" s="15">
        <v>0</v>
      </c>
      <c r="E884" s="15">
        <v>0</v>
      </c>
      <c r="F884" s="25"/>
      <c r="G884" s="25"/>
      <c r="H884" s="15">
        <v>0</v>
      </c>
      <c r="I884" s="25"/>
      <c r="J884" s="15"/>
      <c r="K884" s="16"/>
      <c r="L884" s="16"/>
      <c r="M884" s="16"/>
      <c r="N884" s="15"/>
      <c r="O884" s="2" t="s">
        <v>108</v>
      </c>
      <c r="P884" s="57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</row>
    <row r="885" spans="1:37">
      <c r="A885" s="11">
        <v>41108</v>
      </c>
      <c r="B885" s="15">
        <v>0</v>
      </c>
      <c r="C885" s="15">
        <v>0</v>
      </c>
      <c r="D885" s="15">
        <v>0</v>
      </c>
      <c r="E885" s="15">
        <v>0</v>
      </c>
      <c r="F885" s="25"/>
      <c r="G885" s="25"/>
      <c r="H885" s="15">
        <v>0</v>
      </c>
      <c r="I885" s="25"/>
      <c r="J885" s="15"/>
      <c r="K885" s="16"/>
      <c r="L885" s="16"/>
      <c r="M885" s="16"/>
      <c r="N885" s="15"/>
      <c r="O885" s="2" t="s">
        <v>109</v>
      </c>
      <c r="P885" s="57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</row>
    <row r="886" spans="1:37">
      <c r="A886" s="11">
        <v>41113</v>
      </c>
      <c r="B886" s="15">
        <v>0</v>
      </c>
      <c r="C886" s="15">
        <v>0</v>
      </c>
      <c r="D886" s="15">
        <v>0</v>
      </c>
      <c r="E886" s="15">
        <v>0</v>
      </c>
      <c r="F886" s="25"/>
      <c r="G886" s="25"/>
      <c r="H886" s="15">
        <v>0</v>
      </c>
      <c r="I886" s="25"/>
      <c r="J886" s="15"/>
      <c r="K886" s="16"/>
      <c r="L886" s="16"/>
      <c r="M886" s="16"/>
      <c r="N886" s="15"/>
      <c r="O886" s="34" t="s">
        <v>128</v>
      </c>
      <c r="P886" s="57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</row>
    <row r="887" spans="1:37">
      <c r="A887" s="11">
        <v>41115</v>
      </c>
      <c r="B887" s="15">
        <v>0</v>
      </c>
      <c r="C887" s="15">
        <v>0</v>
      </c>
      <c r="D887" s="15">
        <v>0</v>
      </c>
      <c r="E887" s="15">
        <v>0</v>
      </c>
      <c r="F887" s="25"/>
      <c r="G887" s="25"/>
      <c r="H887" s="15">
        <v>0</v>
      </c>
      <c r="I887" s="25"/>
      <c r="J887" s="15"/>
      <c r="K887" s="16"/>
      <c r="L887" s="16"/>
      <c r="M887" s="16"/>
      <c r="N887" s="15"/>
      <c r="O887" s="2" t="s">
        <v>164</v>
      </c>
      <c r="P887" s="57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</row>
    <row r="888" spans="1:37">
      <c r="A888" s="11">
        <v>41121</v>
      </c>
      <c r="B888" s="15">
        <v>0</v>
      </c>
      <c r="C888" s="15">
        <v>0</v>
      </c>
      <c r="D888" s="15">
        <v>0</v>
      </c>
      <c r="E888" s="15">
        <v>0</v>
      </c>
      <c r="F888" s="25"/>
      <c r="G888" s="25"/>
      <c r="H888" s="15">
        <v>0</v>
      </c>
      <c r="I888" s="25"/>
      <c r="J888" s="15"/>
      <c r="K888" s="16"/>
      <c r="L888" s="16"/>
      <c r="M888" s="16"/>
      <c r="N888" s="15"/>
      <c r="O888" s="54" t="s">
        <v>303</v>
      </c>
      <c r="P888" s="51" t="s">
        <v>144</v>
      </c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</row>
    <row r="889" spans="1:37">
      <c r="A889" s="11">
        <v>41121</v>
      </c>
      <c r="B889" s="15">
        <v>0</v>
      </c>
      <c r="C889" s="15">
        <v>0</v>
      </c>
      <c r="D889" s="15">
        <v>0</v>
      </c>
      <c r="E889" s="15">
        <v>0</v>
      </c>
      <c r="F889" s="25"/>
      <c r="G889" s="25"/>
      <c r="H889" s="15">
        <v>0</v>
      </c>
      <c r="I889" s="25"/>
      <c r="J889" s="15"/>
      <c r="K889" s="16"/>
      <c r="L889" s="16"/>
      <c r="M889" s="16"/>
      <c r="N889" s="15"/>
      <c r="O889" s="54" t="s">
        <v>304</v>
      </c>
      <c r="P889" s="51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</row>
    <row r="890" spans="1:37">
      <c r="A890" s="11">
        <v>41122</v>
      </c>
      <c r="B890" s="15">
        <v>0</v>
      </c>
      <c r="C890" s="15">
        <v>0</v>
      </c>
      <c r="D890" s="15">
        <v>0</v>
      </c>
      <c r="E890" s="15">
        <v>0</v>
      </c>
      <c r="F890" s="25"/>
      <c r="G890" s="25"/>
      <c r="H890" s="15">
        <v>0</v>
      </c>
      <c r="I890" s="25"/>
      <c r="J890" s="15"/>
      <c r="K890" s="16"/>
      <c r="L890" s="16"/>
      <c r="M890" s="16"/>
      <c r="N890" s="15"/>
      <c r="O890" s="2" t="s">
        <v>163</v>
      </c>
      <c r="P890" s="57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 spans="1:37">
      <c r="A891" s="11">
        <v>41128</v>
      </c>
      <c r="B891" s="15">
        <v>0</v>
      </c>
      <c r="C891" s="15">
        <v>0</v>
      </c>
      <c r="D891" s="15">
        <v>0</v>
      </c>
      <c r="E891" s="15">
        <v>0</v>
      </c>
      <c r="F891" s="25"/>
      <c r="G891" s="25"/>
      <c r="H891" s="15">
        <v>0</v>
      </c>
      <c r="I891" s="25"/>
      <c r="J891" s="15"/>
      <c r="K891" s="16"/>
      <c r="L891" s="16"/>
      <c r="M891" s="16"/>
      <c r="N891" s="15"/>
      <c r="O891" s="2" t="s">
        <v>182</v>
      </c>
      <c r="P891" s="57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</row>
    <row r="892" spans="1:37">
      <c r="A892" s="11">
        <v>41130</v>
      </c>
      <c r="B892" s="15">
        <v>0</v>
      </c>
      <c r="C892" s="15">
        <v>0</v>
      </c>
      <c r="D892" s="15">
        <v>0</v>
      </c>
      <c r="E892" s="15">
        <v>0</v>
      </c>
      <c r="F892" s="25"/>
      <c r="G892" s="25"/>
      <c r="H892" s="15">
        <v>0</v>
      </c>
      <c r="I892" s="25"/>
      <c r="J892" s="15"/>
      <c r="K892" s="16"/>
      <c r="L892" s="16"/>
      <c r="M892" s="16"/>
      <c r="N892" s="15"/>
      <c r="O892" s="2" t="s">
        <v>185</v>
      </c>
      <c r="P892" s="57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</row>
    <row r="893" spans="1:37">
      <c r="A893" s="11">
        <v>41134</v>
      </c>
      <c r="B893" s="15">
        <v>0</v>
      </c>
      <c r="C893" s="15">
        <v>0</v>
      </c>
      <c r="D893" s="15">
        <v>0</v>
      </c>
      <c r="E893" s="15">
        <v>0</v>
      </c>
      <c r="F893" s="25"/>
      <c r="G893" s="25"/>
      <c r="H893" s="15">
        <v>0</v>
      </c>
      <c r="I893" s="25"/>
      <c r="J893" s="31"/>
      <c r="K893" s="34"/>
      <c r="L893" s="34"/>
      <c r="M893" s="32"/>
      <c r="N893" s="31"/>
      <c r="O893" s="78" t="s">
        <v>178</v>
      </c>
      <c r="P893" s="51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</row>
    <row r="894" spans="1:37">
      <c r="A894" s="11">
        <v>41137</v>
      </c>
      <c r="B894" s="31">
        <v>0</v>
      </c>
      <c r="C894" s="31">
        <v>0</v>
      </c>
      <c r="D894" s="31">
        <v>0</v>
      </c>
      <c r="E894" s="31">
        <v>0</v>
      </c>
      <c r="F894" s="25"/>
      <c r="G894" s="25"/>
      <c r="H894" s="31">
        <v>0</v>
      </c>
      <c r="I894" s="25"/>
      <c r="J894" s="31"/>
      <c r="K894" s="34"/>
      <c r="L894" s="34"/>
      <c r="M894" s="32"/>
      <c r="N894" s="31"/>
      <c r="O894" s="2" t="s">
        <v>184</v>
      </c>
      <c r="P894" s="51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</row>
    <row r="895" spans="1:37">
      <c r="A895" s="11">
        <v>41144</v>
      </c>
      <c r="B895" s="31">
        <v>0</v>
      </c>
      <c r="C895" s="31">
        <v>0</v>
      </c>
      <c r="D895" s="31">
        <v>0</v>
      </c>
      <c r="E895" s="31">
        <v>0</v>
      </c>
      <c r="F895" s="25"/>
      <c r="G895" s="25"/>
      <c r="H895" s="31">
        <v>0</v>
      </c>
      <c r="I895" s="25"/>
      <c r="J895" s="31"/>
      <c r="K895" s="34"/>
      <c r="L895" s="34"/>
      <c r="M895" s="32"/>
      <c r="N895" s="31"/>
      <c r="O895" s="54" t="s">
        <v>202</v>
      </c>
      <c r="P895" s="51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</row>
    <row r="896" spans="1:37">
      <c r="A896" s="11">
        <v>41145</v>
      </c>
      <c r="B896" s="31">
        <v>0</v>
      </c>
      <c r="C896" s="31">
        <v>0</v>
      </c>
      <c r="D896" s="31">
        <v>0</v>
      </c>
      <c r="E896" s="31">
        <v>0</v>
      </c>
      <c r="F896" s="25"/>
      <c r="G896" s="25"/>
      <c r="H896" s="31">
        <v>0</v>
      </c>
      <c r="I896" s="25"/>
      <c r="J896" s="31"/>
      <c r="K896" s="34"/>
      <c r="L896" s="34"/>
      <c r="M896" s="32"/>
      <c r="N896" s="31"/>
      <c r="O896" s="2" t="s">
        <v>206</v>
      </c>
      <c r="P896" s="51"/>
      <c r="Q896" s="32"/>
      <c r="R896" s="32">
        <f>26*5</f>
        <v>130</v>
      </c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</row>
    <row r="897" spans="1:45">
      <c r="A897" s="11">
        <v>41149</v>
      </c>
      <c r="B897" s="31">
        <v>0</v>
      </c>
      <c r="C897" s="31">
        <v>0</v>
      </c>
      <c r="D897" s="31">
        <v>0</v>
      </c>
      <c r="E897" s="31">
        <v>0</v>
      </c>
      <c r="F897" s="25"/>
      <c r="G897" s="25"/>
      <c r="H897" s="31">
        <v>0</v>
      </c>
      <c r="I897" s="25"/>
      <c r="J897" s="31"/>
      <c r="K897" s="34"/>
      <c r="L897" s="34"/>
      <c r="M897" s="32"/>
      <c r="N897" s="31"/>
      <c r="O897" s="2" t="s">
        <v>201</v>
      </c>
      <c r="P897" s="51"/>
      <c r="Q897" s="32"/>
      <c r="R897" s="32">
        <f>R896+69</f>
        <v>199</v>
      </c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</row>
    <row r="898" spans="1:45">
      <c r="A898" s="11">
        <v>41151</v>
      </c>
      <c r="B898" s="31">
        <v>0</v>
      </c>
      <c r="C898" s="31">
        <v>0</v>
      </c>
      <c r="D898" s="31">
        <v>0</v>
      </c>
      <c r="E898" s="31">
        <v>0</v>
      </c>
      <c r="F898" s="25"/>
      <c r="G898" s="25"/>
      <c r="H898" s="31">
        <v>0</v>
      </c>
      <c r="I898" s="25"/>
      <c r="J898" s="31"/>
      <c r="K898" s="34"/>
      <c r="L898" s="34"/>
      <c r="M898" s="32"/>
      <c r="N898" s="31"/>
      <c r="O898" s="2" t="s">
        <v>229</v>
      </c>
      <c r="P898" s="51"/>
      <c r="Q898" s="32"/>
      <c r="R898" s="32">
        <f>4*4</f>
        <v>16</v>
      </c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</row>
    <row r="899" spans="1:45">
      <c r="A899" s="11">
        <v>41156</v>
      </c>
      <c r="B899" s="31">
        <v>0</v>
      </c>
      <c r="C899" s="31">
        <v>0</v>
      </c>
      <c r="D899" s="31">
        <v>0</v>
      </c>
      <c r="E899" s="31">
        <v>0</v>
      </c>
      <c r="F899" s="25"/>
      <c r="G899" s="25"/>
      <c r="H899" s="31">
        <v>0</v>
      </c>
      <c r="I899" s="25"/>
      <c r="J899" s="31"/>
      <c r="K899" s="34"/>
      <c r="L899" s="34"/>
      <c r="M899" s="32"/>
      <c r="N899" s="31"/>
      <c r="O899" s="2" t="s">
        <v>238</v>
      </c>
      <c r="P899" s="51"/>
      <c r="Q899" s="32"/>
      <c r="R899" s="32">
        <f>R897+16</f>
        <v>215</v>
      </c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</row>
    <row r="900" spans="1:45">
      <c r="A900" s="11">
        <v>41157</v>
      </c>
      <c r="B900" s="31">
        <v>0</v>
      </c>
      <c r="C900" s="31">
        <v>0</v>
      </c>
      <c r="D900" s="31">
        <v>0</v>
      </c>
      <c r="E900" s="31">
        <v>0</v>
      </c>
      <c r="F900" s="25"/>
      <c r="G900" s="25"/>
      <c r="H900" s="31">
        <v>0</v>
      </c>
      <c r="I900" s="25"/>
      <c r="J900" s="31"/>
      <c r="K900" s="34"/>
      <c r="L900" s="34"/>
      <c r="M900" s="32"/>
      <c r="N900" s="31"/>
      <c r="O900" s="2" t="s">
        <v>218</v>
      </c>
      <c r="P900" s="51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</row>
    <row r="901" spans="1:45">
      <c r="A901" s="11">
        <v>41162</v>
      </c>
      <c r="B901" s="31">
        <v>0</v>
      </c>
      <c r="C901" s="31">
        <v>0</v>
      </c>
      <c r="D901" s="31">
        <v>0</v>
      </c>
      <c r="E901" s="31">
        <v>0</v>
      </c>
      <c r="F901" s="25"/>
      <c r="G901" s="25"/>
      <c r="H901" s="31">
        <v>0</v>
      </c>
      <c r="I901" s="25"/>
      <c r="J901" s="31"/>
      <c r="K901" s="34"/>
      <c r="L901" s="34"/>
      <c r="M901" s="32"/>
      <c r="N901" s="31"/>
      <c r="O901" s="2" t="s">
        <v>249</v>
      </c>
      <c r="P901" s="51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</row>
    <row r="902" spans="1:45">
      <c r="A902" s="11">
        <v>41163</v>
      </c>
      <c r="B902" s="31">
        <v>0</v>
      </c>
      <c r="C902" s="31">
        <v>0</v>
      </c>
      <c r="D902" s="31">
        <v>0</v>
      </c>
      <c r="E902" s="31">
        <v>0</v>
      </c>
      <c r="F902" s="25"/>
      <c r="G902" s="25"/>
      <c r="H902" s="31">
        <v>0</v>
      </c>
      <c r="I902" s="25"/>
      <c r="J902" s="31"/>
      <c r="K902" s="34"/>
      <c r="L902" s="34"/>
      <c r="M902" s="32"/>
      <c r="N902" s="31"/>
      <c r="O902" s="2" t="s">
        <v>239</v>
      </c>
      <c r="P902" s="51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</row>
    <row r="903" spans="1:45">
      <c r="A903" s="11">
        <v>41170</v>
      </c>
      <c r="B903" s="31">
        <v>0</v>
      </c>
      <c r="C903" s="31">
        <v>0</v>
      </c>
      <c r="D903" s="31">
        <v>0</v>
      </c>
      <c r="E903" s="31">
        <v>0</v>
      </c>
      <c r="F903" s="25"/>
      <c r="G903" s="25"/>
      <c r="H903" s="31">
        <v>0</v>
      </c>
      <c r="I903" s="25"/>
      <c r="J903" s="31"/>
      <c r="K903" s="34"/>
      <c r="L903" s="34"/>
      <c r="M903" s="32"/>
      <c r="N903" s="31"/>
      <c r="O903" s="2" t="s">
        <v>267</v>
      </c>
      <c r="P903" s="51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</row>
    <row r="904" spans="1:45">
      <c r="A904" s="11">
        <v>41173</v>
      </c>
      <c r="B904" s="31">
        <v>0</v>
      </c>
      <c r="C904" s="31">
        <v>0</v>
      </c>
      <c r="D904" s="31">
        <v>0</v>
      </c>
      <c r="E904" s="31">
        <v>0</v>
      </c>
      <c r="F904" s="25"/>
      <c r="G904" s="25"/>
      <c r="H904" s="31">
        <v>0</v>
      </c>
      <c r="I904" s="25"/>
      <c r="J904" s="31"/>
      <c r="K904" s="34"/>
      <c r="L904" s="34"/>
      <c r="M904" s="32"/>
      <c r="N904" s="31"/>
      <c r="O904" s="2" t="s">
        <v>272</v>
      </c>
      <c r="P904" s="51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</row>
    <row r="905" spans="1:45">
      <c r="A905" s="11">
        <v>41176</v>
      </c>
      <c r="B905" s="31">
        <v>0</v>
      </c>
      <c r="C905" s="31">
        <v>0</v>
      </c>
      <c r="D905" s="31">
        <v>0</v>
      </c>
      <c r="E905" s="31">
        <v>0</v>
      </c>
      <c r="F905" s="25"/>
      <c r="G905" s="25"/>
      <c r="H905" s="31">
        <v>0</v>
      </c>
      <c r="I905" s="25"/>
      <c r="J905" s="31"/>
      <c r="K905" s="34"/>
      <c r="L905" s="34"/>
      <c r="M905" s="32"/>
      <c r="N905" s="31"/>
      <c r="O905" s="2" t="s">
        <v>280</v>
      </c>
      <c r="P905" s="51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</row>
    <row r="906" spans="1:45" ht="13.5" thickBot="1">
      <c r="A906" s="47">
        <v>41178</v>
      </c>
      <c r="B906" s="36">
        <v>0</v>
      </c>
      <c r="C906" s="36">
        <v>0</v>
      </c>
      <c r="D906" s="36">
        <v>0</v>
      </c>
      <c r="E906" s="36">
        <v>0</v>
      </c>
      <c r="F906" s="26"/>
      <c r="G906" s="26"/>
      <c r="H906" s="36">
        <v>0</v>
      </c>
      <c r="I906" s="26"/>
      <c r="J906" s="36"/>
      <c r="K906" s="37"/>
      <c r="L906" s="37"/>
      <c r="M906" s="37"/>
      <c r="N906" s="36"/>
      <c r="O906" s="36" t="s">
        <v>273</v>
      </c>
      <c r="P906" s="55"/>
      <c r="Q906" s="34"/>
      <c r="R906" s="34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</row>
    <row r="907" spans="1:45">
      <c r="B907" s="32">
        <f>COUNT(B826:I906)</f>
        <v>486</v>
      </c>
      <c r="C907" s="32"/>
      <c r="D907" s="32"/>
      <c r="E907" s="32"/>
      <c r="F907" s="32"/>
      <c r="G907" s="32"/>
      <c r="H907" s="32"/>
      <c r="I907" s="32"/>
      <c r="J907" s="32">
        <v>0</v>
      </c>
      <c r="K907" s="32">
        <v>0</v>
      </c>
      <c r="L907" s="32">
        <v>0</v>
      </c>
      <c r="M907" s="32">
        <v>0</v>
      </c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</row>
    <row r="908" spans="1:45"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</row>
    <row r="909" spans="1:45"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</row>
    <row r="910" spans="1:45"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</row>
    <row r="911" spans="1:45"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</row>
    <row r="912" spans="1:45"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</row>
    <row r="913" spans="23:45"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</row>
    <row r="914" spans="23:45"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</row>
    <row r="915" spans="23:45"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</row>
    <row r="916" spans="23:45"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</row>
    <row r="917" spans="23:45"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</row>
    <row r="918" spans="23:45"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</row>
    <row r="919" spans="23:45"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</row>
    <row r="920" spans="23:45"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</row>
    <row r="921" spans="23:45"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</row>
    <row r="922" spans="23:45"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</row>
    <row r="923" spans="23:45"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</row>
    <row r="924" spans="23:45"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</row>
    <row r="925" spans="23:45"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</row>
    <row r="926" spans="23:45"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</row>
    <row r="927" spans="23:45"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</row>
    <row r="928" spans="23:45"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</row>
    <row r="944" spans="15:15">
      <c r="O944" s="32"/>
    </row>
    <row r="945" spans="15:15">
      <c r="O945" s="32"/>
    </row>
  </sheetData>
  <conditionalFormatting sqref="B891:E892 C888:E890 B889:E889 C880:E881 C879:I879 B878:I878 C870:I877 B869:I869 C867:I868 B864:B891 C780:G782 C752:G753 C756:G778 C784:G818 C751:I751 B750:I750 B747:I747 C744:I749 B737:G751 C737:I737 B743:H743 B738:I742 V736:AA751 V721:X735 B707:E736 V693:V719 C673:J674 F672:J672 C671:J671 F670:J670 C667:J668 F666:J666 C665:J665 H664:J664 C661:J661 B659:J659 C657:J659 B656:J656 C654:J655 F652:J652 B646:H655 F663:J663 B657:H674 B618:E645 B613:I613 C609:I613 B610:I610 C606:I607 C601:H605 C599:I600 C597:H597 C595:I596 C593:I593 B587:G613 B604:H605 B608:I608 B554:E555 B560:E586 K548:K555 B532:E535 C525:F525 D526:F526 D524:F524 C522:F523 B523:F523 C520:F520 C517:F518 C514:F514 D513:F513 C509:F512 B506:F508 D521:F521 C499:F499 E493:F493 C490:F492 C482:F486 B479:F481 C478:F478 B469:C470 C473:F473 B473:E526 B491:F491 C494:F494 B447:D449 B439:F439 E433:F433 B428:F428 C425:F432 B422:F422 C421:F423 C419:F419 B432:F432 C434:F441 C411:F415 B401:F401 C396:F405 C392:F392 B384:C385 C388:F388 B388:E441 B405:F405 C407:F409 B362:E362 C356:G356 C355:F355 C351:F352 G353:G355 B355:E356 C348:G350 B352:F354 B346:F346 G345:G347 C340:F347 B338:F339 C337:F337 C324:F331 B328:F328 C314:F322 G306:G339 C305:G305 B301:C302 B305:E352">
    <cfRule type="cellIs" dxfId="7" priority="143" operator="greaterThan">
      <formula>3</formula>
    </cfRule>
  </conditionalFormatting>
  <conditionalFormatting sqref="I752:J753 H737:I751 I646:J674 I618:I645 H587:I613 H560:H586 H470 H384:J384 F473:F526 G384:G385 F388:F441 G345:G356 H305:H339 H301:H302 F305:F356 K548:K555 J548:J553 J555">
    <cfRule type="cellIs" dxfId="6" priority="142" operator="greaterThan">
      <formula>7</formula>
    </cfRule>
  </conditionalFormatting>
  <conditionalFormatting sqref="G853:I860 G832:G852 I832:I852 B442:D468 B357:E383">
    <cfRule type="cellIs" dxfId="5" priority="141" operator="greaterThan">
      <formula>0</formula>
    </cfRule>
  </conditionalFormatting>
  <conditionalFormatting sqref="B892:I908 I875 H864:H891 C864:E892 B855:F860 B853:I854 J832:K858 H826:H852 B832:F852 B675:D702 B527:E553 B442:D468 B73:E76 B79:E86">
    <cfRule type="cellIs" dxfId="4" priority="134" operator="greaterThan">
      <formula>2</formula>
    </cfRule>
  </conditionalFormatting>
  <conditionalFormatting sqref="W726:X726 W693:W719 B74:E75 B65:F72 K48 B45:F62">
    <cfRule type="cellIs" dxfId="3" priority="123" operator="greaterThan">
      <formula>12</formula>
    </cfRule>
  </conditionalFormatting>
  <conditionalFormatting sqref="B826:E852">
    <cfRule type="cellIs" dxfId="2" priority="100" operator="greaterThan">
      <formula>3</formula>
    </cfRule>
  </conditionalFormatting>
  <conditionalFormatting sqref="B853:I879 B107:E111">
    <cfRule type="cellIs" dxfId="1" priority="98" operator="greaterThan">
      <formula>2</formula>
    </cfRule>
  </conditionalFormatting>
  <conditionalFormatting sqref="B433:F433 B406:F406 B116:F145 B151:F189 B110:E111 B91:F106 B74:E75 B65:F72 K48 B45:F62 B4:F39 B257:H298 B227:K252 B194:G221">
    <cfRule type="cellIs" dxfId="0" priority="97" operator="greaterThan">
      <formula>12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13</v>
      </c>
      <c r="C1" t="s">
        <v>49</v>
      </c>
      <c r="D1" t="s">
        <v>50</v>
      </c>
    </row>
    <row r="2" spans="1:4">
      <c r="A2" s="84">
        <v>40869</v>
      </c>
      <c r="B2">
        <v>0</v>
      </c>
      <c r="C2">
        <v>3</v>
      </c>
      <c r="D2">
        <v>5</v>
      </c>
    </row>
    <row r="3" spans="1:4">
      <c r="A3" s="83">
        <v>40876</v>
      </c>
      <c r="B3">
        <v>0</v>
      </c>
      <c r="C3">
        <v>3</v>
      </c>
      <c r="D3">
        <v>5</v>
      </c>
    </row>
    <row r="4" spans="1:4">
      <c r="A4" s="83">
        <v>40878</v>
      </c>
      <c r="B4" s="81">
        <v>0</v>
      </c>
      <c r="C4">
        <v>3</v>
      </c>
      <c r="D4">
        <v>5</v>
      </c>
    </row>
    <row r="5" spans="1:4">
      <c r="A5" s="84">
        <v>40885</v>
      </c>
      <c r="B5" s="81">
        <v>0</v>
      </c>
      <c r="C5">
        <v>3</v>
      </c>
      <c r="D5">
        <v>5</v>
      </c>
    </row>
    <row r="6" spans="1:4">
      <c r="A6" s="83">
        <v>40883</v>
      </c>
      <c r="B6" s="81">
        <v>0</v>
      </c>
      <c r="C6">
        <v>3</v>
      </c>
      <c r="D6">
        <v>5</v>
      </c>
    </row>
    <row r="7" spans="1:4">
      <c r="A7" s="83">
        <v>40898</v>
      </c>
      <c r="B7" s="81">
        <v>0</v>
      </c>
      <c r="C7">
        <v>3</v>
      </c>
      <c r="D7">
        <v>5</v>
      </c>
    </row>
    <row r="8" spans="1:4">
      <c r="A8" s="83">
        <v>40898</v>
      </c>
      <c r="B8" s="81">
        <v>0</v>
      </c>
      <c r="C8">
        <v>3</v>
      </c>
      <c r="D8">
        <v>5</v>
      </c>
    </row>
    <row r="9" spans="1:4">
      <c r="A9" s="83">
        <v>40893</v>
      </c>
      <c r="B9" s="81">
        <v>0</v>
      </c>
      <c r="C9">
        <v>3</v>
      </c>
      <c r="D9">
        <v>5</v>
      </c>
    </row>
    <row r="10" spans="1:4">
      <c r="A10" s="83">
        <v>40893</v>
      </c>
      <c r="B10" s="81">
        <v>0</v>
      </c>
      <c r="C10">
        <v>3</v>
      </c>
      <c r="D10">
        <v>5</v>
      </c>
    </row>
    <row r="11" spans="1:4">
      <c r="A11" s="83">
        <v>40897</v>
      </c>
      <c r="B11" s="81">
        <v>0</v>
      </c>
      <c r="C11">
        <v>3</v>
      </c>
      <c r="D11">
        <v>5</v>
      </c>
    </row>
    <row r="12" spans="1:4">
      <c r="A12" s="83">
        <v>40897</v>
      </c>
      <c r="B12" s="81">
        <v>0</v>
      </c>
      <c r="C12">
        <v>3</v>
      </c>
      <c r="D12">
        <v>5</v>
      </c>
    </row>
    <row r="13" spans="1:4">
      <c r="A13" s="83">
        <v>40896</v>
      </c>
      <c r="B13" s="81">
        <v>0</v>
      </c>
      <c r="C13">
        <v>3</v>
      </c>
      <c r="D13">
        <v>5</v>
      </c>
    </row>
    <row r="14" spans="1:4">
      <c r="A14" s="83">
        <v>40889</v>
      </c>
      <c r="B14" s="81">
        <v>0</v>
      </c>
      <c r="C14">
        <v>3</v>
      </c>
      <c r="D14">
        <v>5</v>
      </c>
    </row>
    <row r="15" spans="1:4">
      <c r="A15" s="83">
        <v>40907</v>
      </c>
      <c r="B15" s="82">
        <v>0</v>
      </c>
      <c r="C15">
        <v>3</v>
      </c>
      <c r="D15">
        <v>5</v>
      </c>
    </row>
    <row r="16" spans="1:4">
      <c r="A16" s="11">
        <v>40911</v>
      </c>
      <c r="B16" s="31">
        <v>0</v>
      </c>
      <c r="C16">
        <v>3</v>
      </c>
      <c r="D16">
        <v>5</v>
      </c>
    </row>
    <row r="17" spans="1:4">
      <c r="A17" s="11">
        <v>40914</v>
      </c>
      <c r="B17" s="31">
        <v>0</v>
      </c>
      <c r="C17">
        <v>3</v>
      </c>
      <c r="D17">
        <v>5</v>
      </c>
    </row>
    <row r="18" spans="1:4">
      <c r="A18" s="11">
        <v>40917</v>
      </c>
      <c r="B18" s="31">
        <v>0</v>
      </c>
      <c r="C18">
        <v>3</v>
      </c>
      <c r="D18">
        <v>5</v>
      </c>
    </row>
    <row r="19" spans="1:4">
      <c r="A19" s="11">
        <v>40918</v>
      </c>
      <c r="B19" s="31">
        <v>0</v>
      </c>
      <c r="C19">
        <v>3</v>
      </c>
      <c r="D19">
        <v>5</v>
      </c>
    </row>
    <row r="20" spans="1:4">
      <c r="A20" s="11">
        <v>40924</v>
      </c>
      <c r="B20" s="31">
        <v>0</v>
      </c>
      <c r="C20">
        <v>3</v>
      </c>
      <c r="D20">
        <v>5</v>
      </c>
    </row>
    <row r="21" spans="1:4">
      <c r="A21" s="11">
        <v>40932</v>
      </c>
      <c r="B21" s="25">
        <v>0</v>
      </c>
      <c r="C21">
        <v>3</v>
      </c>
      <c r="D21">
        <v>5</v>
      </c>
    </row>
    <row r="22" spans="1:4">
      <c r="A22" s="11">
        <v>40935</v>
      </c>
      <c r="B22" s="31">
        <v>0</v>
      </c>
      <c r="C22">
        <v>3</v>
      </c>
      <c r="D22">
        <v>5</v>
      </c>
    </row>
    <row r="23" spans="1:4">
      <c r="A23" s="85">
        <v>40927</v>
      </c>
      <c r="B23" s="31">
        <v>0</v>
      </c>
      <c r="C23">
        <v>3</v>
      </c>
      <c r="D23">
        <v>5</v>
      </c>
    </row>
    <row r="24" spans="1:4">
      <c r="A24" s="85">
        <v>40927</v>
      </c>
      <c r="B24" s="15">
        <v>2</v>
      </c>
      <c r="C24">
        <v>3</v>
      </c>
      <c r="D24">
        <v>5</v>
      </c>
    </row>
    <row r="25" spans="1:4">
      <c r="A25" s="86">
        <v>40948</v>
      </c>
      <c r="B25" s="15">
        <v>0</v>
      </c>
      <c r="C25">
        <v>3</v>
      </c>
      <c r="D25">
        <v>5</v>
      </c>
    </row>
    <row r="26" spans="1:4">
      <c r="A26" s="86">
        <v>40948</v>
      </c>
      <c r="B26" s="15">
        <v>7</v>
      </c>
      <c r="C26">
        <v>3</v>
      </c>
      <c r="D26">
        <v>5</v>
      </c>
    </row>
    <row r="27" spans="1:4">
      <c r="A27" s="86">
        <v>40939</v>
      </c>
      <c r="B27" s="15">
        <v>0</v>
      </c>
      <c r="C27">
        <v>3</v>
      </c>
      <c r="D27">
        <v>5</v>
      </c>
    </row>
    <row r="28" spans="1:4">
      <c r="A28" s="86">
        <v>40945</v>
      </c>
      <c r="B28" s="15">
        <v>0</v>
      </c>
      <c r="C28">
        <v>3</v>
      </c>
      <c r="D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4" sqref="F4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4" spans="2:7">
      <c r="B4" s="193" t="s">
        <v>63</v>
      </c>
      <c r="C4" s="193"/>
      <c r="D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162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57" customHeight="1">
      <c r="B8" s="108" t="s">
        <v>58</v>
      </c>
      <c r="C8" s="109">
        <v>162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48" customHeight="1">
      <c r="B9" s="109" t="s">
        <v>59</v>
      </c>
      <c r="C9" s="109">
        <v>58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4.75" customHeight="1">
      <c r="B10" s="108" t="s">
        <v>60</v>
      </c>
      <c r="C10" s="109">
        <v>220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48" customHeight="1">
      <c r="B11" s="109" t="s">
        <v>61</v>
      </c>
      <c r="C11" s="109">
        <f>SUM(C7:C10)</f>
        <v>602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B4" sqref="B4:E4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4" spans="2:7">
      <c r="B4" s="193" t="s">
        <v>64</v>
      </c>
      <c r="C4" s="193"/>
      <c r="D4" s="193"/>
      <c r="E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120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45">
      <c r="B8" s="108" t="s">
        <v>58</v>
      </c>
      <c r="C8" s="109">
        <v>120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55.5" customHeight="1">
      <c r="B9" s="109" t="s">
        <v>59</v>
      </c>
      <c r="C9" s="109">
        <v>40</v>
      </c>
      <c r="D9" s="109">
        <v>1</v>
      </c>
      <c r="E9" s="109">
        <v>0</v>
      </c>
      <c r="F9" s="110">
        <f>D9/C9*100</f>
        <v>2.5</v>
      </c>
      <c r="G9" s="110">
        <f>E9/C9*100</f>
        <v>0</v>
      </c>
    </row>
    <row r="10" spans="2:7" ht="58.5" customHeight="1">
      <c r="B10" s="108" t="s">
        <v>60</v>
      </c>
      <c r="C10" s="109">
        <v>214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3.25" customHeight="1">
      <c r="B11" s="109" t="s">
        <v>61</v>
      </c>
      <c r="C11" s="109">
        <f>SUM(C7:C10)</f>
        <v>494</v>
      </c>
      <c r="D11" s="109">
        <f>SUM(D7:D10)</f>
        <v>1</v>
      </c>
      <c r="E11" s="109">
        <f>SUM(E7:E10)</f>
        <v>0</v>
      </c>
      <c r="F11" s="110">
        <f>D11/C11*100</f>
        <v>0.20242914979757085</v>
      </c>
      <c r="G11" s="110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4" spans="2:7">
      <c r="B4" s="193" t="s">
        <v>65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64.5" customHeight="1">
      <c r="B7" s="108" t="s">
        <v>57</v>
      </c>
      <c r="C7" s="109">
        <v>381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63" customHeight="1">
      <c r="B8" s="108" t="s">
        <v>58</v>
      </c>
      <c r="C8" s="109">
        <v>381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47.25" customHeight="1">
      <c r="B9" s="109" t="s">
        <v>59</v>
      </c>
      <c r="C9" s="109">
        <v>49</v>
      </c>
      <c r="D9" s="109">
        <v>2</v>
      </c>
      <c r="E9" s="109">
        <v>0</v>
      </c>
      <c r="F9" s="110">
        <f>D9/C9*100</f>
        <v>4.0816326530612246</v>
      </c>
      <c r="G9" s="110">
        <f>E9/C9*100</f>
        <v>0</v>
      </c>
    </row>
    <row r="10" spans="2:7" ht="57.75" customHeight="1">
      <c r="B10" s="108" t="s">
        <v>60</v>
      </c>
      <c r="C10" s="109">
        <v>376</v>
      </c>
      <c r="D10" s="109">
        <v>1</v>
      </c>
      <c r="E10" s="109">
        <v>1</v>
      </c>
      <c r="F10" s="110">
        <f>D10/C10*100</f>
        <v>0.26595744680851063</v>
      </c>
      <c r="G10" s="110">
        <f>E10/C10*100</f>
        <v>0.26595744680851063</v>
      </c>
    </row>
    <row r="11" spans="2:7" ht="56.25" customHeight="1">
      <c r="B11" s="109" t="s">
        <v>61</v>
      </c>
      <c r="C11" s="109">
        <f>SUM(C7:C10)</f>
        <v>1187</v>
      </c>
      <c r="D11" s="109">
        <f>SUM(D7:D10)</f>
        <v>3</v>
      </c>
      <c r="E11" s="109">
        <f>SUM(E7:E10)</f>
        <v>1</v>
      </c>
      <c r="F11" s="110">
        <f>D11/C11*100</f>
        <v>0.25273799494524007</v>
      </c>
      <c r="G11" s="110">
        <f>E11/C11*100</f>
        <v>8.4245998315080034E-2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4" spans="2:7">
      <c r="B4" s="193" t="s">
        <v>66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182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57" customHeight="1">
      <c r="B8" s="108" t="s">
        <v>58</v>
      </c>
      <c r="C8" s="109">
        <v>182</v>
      </c>
      <c r="D8" s="109">
        <v>1</v>
      </c>
      <c r="E8" s="109">
        <v>0</v>
      </c>
      <c r="F8" s="110">
        <f>D8/C8*100</f>
        <v>0.5494505494505495</v>
      </c>
      <c r="G8" s="110">
        <f>E8/C8*100</f>
        <v>0</v>
      </c>
    </row>
    <row r="9" spans="2:7" ht="46.5" customHeight="1">
      <c r="B9" s="109" t="s">
        <v>59</v>
      </c>
      <c r="C9" s="109">
        <v>75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4.75" customHeight="1">
      <c r="B10" s="108" t="s">
        <v>60</v>
      </c>
      <c r="C10" s="109">
        <v>195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1" customHeight="1">
      <c r="B11" s="109" t="s">
        <v>61</v>
      </c>
      <c r="C11" s="109">
        <f>SUM(C7:C10)</f>
        <v>634</v>
      </c>
      <c r="D11" s="109">
        <f>SUM(D7:D10)</f>
        <v>1</v>
      </c>
      <c r="E11" s="109">
        <f>SUM(E7:E10)</f>
        <v>0</v>
      </c>
      <c r="F11" s="110">
        <f>D11/C11*100</f>
        <v>0.15772870662460567</v>
      </c>
      <c r="G11" s="110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4" spans="2:7">
      <c r="B4" s="193" t="s">
        <v>67</v>
      </c>
      <c r="C4" s="193"/>
    </row>
    <row r="6" spans="2:7" ht="45">
      <c r="B6" s="106" t="s">
        <v>51</v>
      </c>
      <c r="C6" s="107" t="s">
        <v>52</v>
      </c>
      <c r="D6" s="107" t="s">
        <v>53</v>
      </c>
      <c r="E6" s="107" t="s">
        <v>54</v>
      </c>
      <c r="F6" s="107" t="s">
        <v>55</v>
      </c>
      <c r="G6" s="107" t="s">
        <v>56</v>
      </c>
    </row>
    <row r="7" spans="2:7" ht="45">
      <c r="B7" s="108" t="s">
        <v>57</v>
      </c>
      <c r="C7" s="109">
        <v>169</v>
      </c>
      <c r="D7" s="109">
        <v>0</v>
      </c>
      <c r="E7" s="109">
        <v>0</v>
      </c>
      <c r="F7" s="110">
        <f>D7/C7*100</f>
        <v>0</v>
      </c>
      <c r="G7" s="110">
        <f>E7/C7*100</f>
        <v>0</v>
      </c>
    </row>
    <row r="8" spans="2:7" ht="58.5" customHeight="1">
      <c r="B8" s="108" t="s">
        <v>58</v>
      </c>
      <c r="C8" s="109">
        <v>169</v>
      </c>
      <c r="D8" s="109">
        <v>0</v>
      </c>
      <c r="E8" s="109">
        <v>0</v>
      </c>
      <c r="F8" s="110">
        <f>D8/C8*100</f>
        <v>0</v>
      </c>
      <c r="G8" s="110">
        <f>E8/C8*100</f>
        <v>0</v>
      </c>
    </row>
    <row r="9" spans="2:7" ht="51" customHeight="1">
      <c r="B9" s="109" t="s">
        <v>59</v>
      </c>
      <c r="C9" s="109">
        <v>70</v>
      </c>
      <c r="D9" s="109">
        <v>0</v>
      </c>
      <c r="E9" s="109">
        <v>0</v>
      </c>
      <c r="F9" s="110">
        <f>D9/C9*100</f>
        <v>0</v>
      </c>
      <c r="G9" s="110">
        <f>E9/C9*100</f>
        <v>0</v>
      </c>
    </row>
    <row r="10" spans="2:7" ht="54" customHeight="1">
      <c r="B10" s="108" t="s">
        <v>60</v>
      </c>
      <c r="C10" s="109">
        <v>182</v>
      </c>
      <c r="D10" s="109">
        <v>0</v>
      </c>
      <c r="E10" s="109">
        <v>0</v>
      </c>
      <c r="F10" s="110">
        <f>D10/C10*100</f>
        <v>0</v>
      </c>
      <c r="G10" s="110">
        <f>E10/C10*100</f>
        <v>0</v>
      </c>
    </row>
    <row r="11" spans="2:7" ht="56.25" customHeight="1">
      <c r="B11" s="109" t="s">
        <v>61</v>
      </c>
      <c r="C11" s="109">
        <f>SUM(C7:C10)</f>
        <v>590</v>
      </c>
      <c r="D11" s="109">
        <f>SUM(D7:D10)</f>
        <v>0</v>
      </c>
      <c r="E11" s="109">
        <f>SUM(E7:E10)</f>
        <v>0</v>
      </c>
      <c r="F11" s="110">
        <f>D11/C11*100</f>
        <v>0</v>
      </c>
      <c r="G11" s="110">
        <f>E11/C11*100</f>
        <v>0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106</vt:i4>
      </vt:variant>
    </vt:vector>
  </HeadingPairs>
  <TitlesOfParts>
    <vt:vector size="125" baseType="lpstr">
      <vt:lpstr>TP</vt:lpstr>
      <vt:lpstr>AV</vt:lpstr>
      <vt:lpstr>SV</vt:lpstr>
      <vt:lpstr>Sheet1</vt:lpstr>
      <vt:lpstr>ACT Area 1 Summary</vt:lpstr>
      <vt:lpstr>ACT Area 2 Summary</vt:lpstr>
      <vt:lpstr>ACT Area 3 Summary</vt:lpstr>
      <vt:lpstr>ACT Area 4 Summary</vt:lpstr>
      <vt:lpstr>ACT Area 5 Summary</vt:lpstr>
      <vt:lpstr>ACT Area 6 Summary</vt:lpstr>
      <vt:lpstr>ACT Area 7 Summary</vt:lpstr>
      <vt:lpstr>ACT Area 8 Summary</vt:lpstr>
      <vt:lpstr>ACT Area 9 Summary</vt:lpstr>
      <vt:lpstr>ACT Area 10 Summary</vt:lpstr>
      <vt:lpstr>ACT Area 11 Summary</vt:lpstr>
      <vt:lpstr>ACT Area 12 Summary</vt:lpstr>
      <vt:lpstr>ACT Area 17 Summary</vt:lpstr>
      <vt:lpstr>ACT Area 18 Summary</vt:lpstr>
      <vt:lpstr>ACT Area 19 Summary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157-158-159 ISO 6 0.5-um TP</vt:lpstr>
      <vt:lpstr>157-158-159 ISO 6 5.0-um TP</vt:lpstr>
      <vt:lpstr>157-158-159 ISO 7 0.5-um TP</vt:lpstr>
      <vt:lpstr>157-158-159 ISO 7 5.0-um TP</vt:lpstr>
      <vt:lpstr>153H 0.5-um TP</vt:lpstr>
      <vt:lpstr>153H 5.0-um TP</vt:lpstr>
      <vt:lpstr>153-154 0.5-um TP</vt:lpstr>
      <vt:lpstr>153-154 5.0-um TP</vt:lpstr>
      <vt:lpstr>152-156 0.5-um TP</vt:lpstr>
      <vt:lpstr>152-156 5.0-um TP</vt:lpstr>
      <vt:lpstr>133H 0.5-um TP</vt:lpstr>
      <vt:lpstr>133H 5.0-um TP</vt:lpstr>
      <vt:lpstr>132-133 0.5-um TP</vt:lpstr>
      <vt:lpstr>132-133 5.0-um TP</vt:lpstr>
      <vt:lpstr>131H 0.5-um TP</vt:lpstr>
      <vt:lpstr>131H 5.0-um TP</vt:lpstr>
      <vt:lpstr>130-131 0.5-um TP</vt:lpstr>
      <vt:lpstr>130-131 5.0-um TP</vt:lpstr>
      <vt:lpstr>127H 0.5-um TP</vt:lpstr>
      <vt:lpstr>127H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141T 0.5-um TP</vt:lpstr>
      <vt:lpstr>141T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135H 0.5-um TP</vt:lpstr>
      <vt:lpstr>135H 5.0-um TP</vt:lpstr>
      <vt:lpstr>134-135 0.5-um TP</vt:lpstr>
      <vt:lpstr>134-135 5.0-um TP</vt:lpstr>
      <vt:lpstr>129H 0.5-um</vt:lpstr>
      <vt:lpstr>129H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157-158-159 ISO 6 AV</vt:lpstr>
      <vt:lpstr>157-158-159 ISO 7 AV</vt:lpstr>
      <vt:lpstr>153H AV</vt:lpstr>
      <vt:lpstr>153-154 AV</vt:lpstr>
      <vt:lpstr>152-156 AV</vt:lpstr>
      <vt:lpstr>133H AV</vt:lpstr>
      <vt:lpstr>132-133 AV</vt:lpstr>
      <vt:lpstr>131H AV</vt:lpstr>
      <vt:lpstr>130-131 AV</vt:lpstr>
      <vt:lpstr>127H AV</vt:lpstr>
      <vt:lpstr>126-127 AV</vt:lpstr>
      <vt:lpstr>162-163-147B AV</vt:lpstr>
      <vt:lpstr>160-161 AV</vt:lpstr>
      <vt:lpstr>141 AV</vt:lpstr>
      <vt:lpstr>140-150-151 AV</vt:lpstr>
      <vt:lpstr>136-137 AV</vt:lpstr>
      <vt:lpstr>135H AV</vt:lpstr>
      <vt:lpstr>134-135 AV</vt:lpstr>
      <vt:lpstr>129H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157-158-159 ISO 6 SV</vt:lpstr>
      <vt:lpstr>157-158-159 ISO 7 FV</vt:lpstr>
      <vt:lpstr>157-158-159 ISO 7 SV</vt:lpstr>
      <vt:lpstr>157-158-159 ISO 8 SV</vt:lpstr>
      <vt:lpstr>153H SV</vt:lpstr>
      <vt:lpstr>153-154 FV</vt:lpstr>
      <vt:lpstr>153-154 SV</vt:lpstr>
      <vt:lpstr>152-156 FV</vt:lpstr>
      <vt:lpstr>152-156 SV</vt:lpstr>
      <vt:lpstr>133L SV</vt:lpstr>
      <vt:lpstr>132-133 FV</vt:lpstr>
      <vt:lpstr>132-133 SV</vt:lpstr>
      <vt:lpstr>131H SV</vt:lpstr>
      <vt:lpstr>130-131 FV</vt:lpstr>
      <vt:lpstr>130-131 SV</vt:lpstr>
      <vt:lpstr>127L SV</vt:lpstr>
      <vt:lpstr>126-127 FV</vt:lpstr>
      <vt:lpstr>126-127 SV</vt:lpstr>
      <vt:lpstr>162-163-147B SFV</vt:lpstr>
      <vt:lpstr>160-161SFV</vt:lpstr>
      <vt:lpstr>141 SFV</vt:lpstr>
      <vt:lpstr>140-150-151 SFV</vt:lpstr>
      <vt:lpstr>136-137 SFV</vt:lpstr>
      <vt:lpstr>135L SFV</vt:lpstr>
      <vt:lpstr>134-135 SFV</vt:lpstr>
      <vt:lpstr>129L SFV</vt:lpstr>
      <vt:lpstr>128-129 SFV</vt:lpstr>
      <vt:lpstr>119-138-139 SFV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2013-08-20T17:31:34Z</cp:lastPrinted>
  <dcterms:created xsi:type="dcterms:W3CDTF">2011-10-04T20:19:43Z</dcterms:created>
  <dcterms:modified xsi:type="dcterms:W3CDTF">2013-10-07T19:12:02Z</dcterms:modified>
</cp:coreProperties>
</file>