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onge\Documents\Reference\OpenStudio_workshop\Exercise_models\openstudio-envelope\"/>
    </mc:Choice>
  </mc:AlternateContent>
  <bookViews>
    <workbookView xWindow="0" yWindow="0" windowWidth="18645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D49" i="1"/>
  <c r="G49" i="1" s="1"/>
  <c r="E49" i="1"/>
  <c r="F49" i="1"/>
  <c r="D50" i="1"/>
  <c r="G50" i="1" s="1"/>
  <c r="E50" i="1"/>
  <c r="F50" i="1"/>
  <c r="D51" i="1"/>
  <c r="G51" i="1" s="1"/>
  <c r="E51" i="1"/>
  <c r="F51" i="1"/>
  <c r="B51" i="1"/>
  <c r="B50" i="1"/>
  <c r="B49" i="1"/>
  <c r="G48" i="1"/>
  <c r="E47" i="1"/>
  <c r="F47" i="1"/>
  <c r="E48" i="1"/>
  <c r="F48" i="1"/>
  <c r="D47" i="1"/>
  <c r="G47" i="1" s="1"/>
  <c r="H47" i="1" s="1"/>
  <c r="I47" i="1" s="1"/>
  <c r="D48" i="1"/>
  <c r="H49" i="1" l="1"/>
  <c r="I49" i="1" s="1"/>
  <c r="C27" i="1"/>
  <c r="B27" i="1"/>
  <c r="E38" i="1" l="1"/>
  <c r="F38" i="1"/>
  <c r="D38" i="1"/>
  <c r="E43" i="1"/>
  <c r="F43" i="1"/>
  <c r="E44" i="1"/>
  <c r="F44" i="1"/>
  <c r="E45" i="1"/>
  <c r="F45" i="1"/>
  <c r="E46" i="1"/>
  <c r="F46" i="1"/>
  <c r="D46" i="1"/>
  <c r="D45" i="1"/>
  <c r="D44" i="1"/>
  <c r="D43" i="1"/>
  <c r="E40" i="1"/>
  <c r="F40" i="1"/>
  <c r="D40" i="1"/>
  <c r="E31" i="1"/>
  <c r="E39" i="1" s="1"/>
  <c r="F31" i="1"/>
  <c r="F39" i="1" s="1"/>
  <c r="E30" i="1"/>
  <c r="F30" i="1"/>
  <c r="E33" i="1"/>
  <c r="E42" i="1" s="1"/>
  <c r="F33" i="1"/>
  <c r="F42" i="1" s="1"/>
  <c r="E32" i="1"/>
  <c r="E41" i="1" s="1"/>
  <c r="F32" i="1"/>
  <c r="F41" i="1" s="1"/>
  <c r="D30" i="1"/>
  <c r="G30" i="1" s="1"/>
  <c r="D31" i="1"/>
  <c r="D39" i="1" s="1"/>
  <c r="D32" i="1"/>
  <c r="G32" i="1" s="1"/>
  <c r="D33" i="1"/>
  <c r="C39" i="1"/>
  <c r="E37" i="1"/>
  <c r="F37" i="1"/>
  <c r="E36" i="1"/>
  <c r="F36" i="1"/>
  <c r="E34" i="1"/>
  <c r="F34" i="1"/>
  <c r="D34" i="1"/>
  <c r="G34" i="1" s="1"/>
  <c r="H34" i="1" s="1"/>
  <c r="I34" i="1" s="1"/>
  <c r="D36" i="1"/>
  <c r="G36" i="1" s="1"/>
  <c r="D37" i="1"/>
  <c r="G37" i="1" s="1"/>
  <c r="E28" i="1"/>
  <c r="F28" i="1"/>
  <c r="E29" i="1"/>
  <c r="E27" i="1" s="1"/>
  <c r="F29" i="1"/>
  <c r="F27" i="1" s="1"/>
  <c r="D29" i="1"/>
  <c r="D28" i="1"/>
  <c r="G28" i="1" s="1"/>
  <c r="E23" i="1"/>
  <c r="F23" i="1"/>
  <c r="E24" i="1"/>
  <c r="F24" i="1"/>
  <c r="E25" i="1"/>
  <c r="F25" i="1"/>
  <c r="E26" i="1"/>
  <c r="F26" i="1"/>
  <c r="D26" i="1"/>
  <c r="G26" i="1" s="1"/>
  <c r="D25" i="1"/>
  <c r="G25" i="1" s="1"/>
  <c r="D24" i="1"/>
  <c r="G24" i="1" s="1"/>
  <c r="D23" i="1"/>
  <c r="G22" i="1"/>
  <c r="G20" i="1"/>
  <c r="E21" i="1"/>
  <c r="F21" i="1"/>
  <c r="F20" i="1"/>
  <c r="E20" i="1"/>
  <c r="D20" i="1"/>
  <c r="D21" i="1"/>
  <c r="C23" i="1"/>
  <c r="C21" i="1"/>
  <c r="G29" i="1" l="1"/>
  <c r="D27" i="1"/>
  <c r="G27" i="1" s="1"/>
  <c r="H27" i="1" s="1"/>
  <c r="I27" i="1" s="1"/>
  <c r="G21" i="1"/>
  <c r="H21" i="1" s="1"/>
  <c r="I21" i="1" s="1"/>
  <c r="G44" i="1"/>
  <c r="G45" i="1"/>
  <c r="G38" i="1"/>
  <c r="G43" i="1"/>
  <c r="G46" i="1"/>
  <c r="G23" i="1"/>
  <c r="G33" i="1"/>
  <c r="G39" i="1"/>
  <c r="G31" i="1"/>
  <c r="H30" i="1" s="1"/>
  <c r="I30" i="1" s="1"/>
  <c r="D41" i="1"/>
  <c r="G41" i="1" s="1"/>
  <c r="D42" i="1"/>
  <c r="G42" i="1" s="1"/>
  <c r="G40" i="1"/>
  <c r="H43" i="1" l="1"/>
  <c r="I43" i="1" s="1"/>
  <c r="H38" i="1"/>
  <c r="I38" i="1" s="1"/>
</calcChain>
</file>

<file path=xl/sharedStrings.xml><?xml version="1.0" encoding="utf-8"?>
<sst xmlns="http://schemas.openxmlformats.org/spreadsheetml/2006/main" count="82" uniqueCount="63">
  <si>
    <t>XPS board</t>
  </si>
  <si>
    <t>OSB</t>
  </si>
  <si>
    <t>Batt insulation</t>
  </si>
  <si>
    <t>Gypsum</t>
  </si>
  <si>
    <t>Plywood</t>
  </si>
  <si>
    <t>High weight concrete</t>
  </si>
  <si>
    <t>Rigid insulation</t>
  </si>
  <si>
    <t>Thermal conductivity [W/(m.K)]</t>
  </si>
  <si>
    <t>Density [kg/m3]</t>
  </si>
  <si>
    <t>Specific heat [J/kg.K)]</t>
  </si>
  <si>
    <t>Material</t>
  </si>
  <si>
    <t>Construction</t>
  </si>
  <si>
    <t>Thickness [m]</t>
  </si>
  <si>
    <t>blu_siding</t>
  </si>
  <si>
    <t>blu_air_gap</t>
  </si>
  <si>
    <t>blu_xps_board</t>
  </si>
  <si>
    <t>blu_osb</t>
  </si>
  <si>
    <t>blu_batt_insulation</t>
  </si>
  <si>
    <t>blu_gypsum</t>
  </si>
  <si>
    <t>RSI = L/k [m2K/W]</t>
  </si>
  <si>
    <t>Reference</t>
  </si>
  <si>
    <t>ASHRAE Fundamentals</t>
  </si>
  <si>
    <t>Energy Simulation in Building Design (2nd ed.).</t>
  </si>
  <si>
    <t>N/A</t>
  </si>
  <si>
    <t>Construction layers</t>
  </si>
  <si>
    <t>blu_wall</t>
  </si>
  <si>
    <t>Ceiling_air_gap</t>
  </si>
  <si>
    <t>Wall_air_gap</t>
  </si>
  <si>
    <t>Siding</t>
  </si>
  <si>
    <t>Laminate flooring</t>
  </si>
  <si>
    <t>grd_floor_laminate</t>
  </si>
  <si>
    <t>grd_floor_hw_concrete</t>
  </si>
  <si>
    <t>grd_floor_osb</t>
  </si>
  <si>
    <t>grd_floor_xps</t>
  </si>
  <si>
    <t>grd_floor</t>
  </si>
  <si>
    <t>2nd_floor</t>
  </si>
  <si>
    <t>2nd_flr_laminate</t>
  </si>
  <si>
    <t>2nd_flr_osb</t>
  </si>
  <si>
    <t>2nd_flr_air_gap</t>
  </si>
  <si>
    <t>2nd_flr_gypsum</t>
  </si>
  <si>
    <t>2nd_floor_above_garage</t>
  </si>
  <si>
    <t>partition</t>
  </si>
  <si>
    <t>part_gypsum</t>
  </si>
  <si>
    <t>part_batt_insulation</t>
  </si>
  <si>
    <t>part_xps</t>
  </si>
  <si>
    <t>floor_above_garage_laminate</t>
  </si>
  <si>
    <t>floor_above_garage_osb</t>
  </si>
  <si>
    <t>floor_above_garage_batt_ins</t>
  </si>
  <si>
    <t>floor_above_garage_xps</t>
  </si>
  <si>
    <t>floor_above_garage_gypsum</t>
  </si>
  <si>
    <t>attic_flr_gypsum</t>
  </si>
  <si>
    <t>attic_flr</t>
  </si>
  <si>
    <t>attic_flr_batt_insulation</t>
  </si>
  <si>
    <t>Overall U-value [W/m2K]</t>
  </si>
  <si>
    <t>Overall RSI [W/m2K]</t>
  </si>
  <si>
    <t>roof</t>
  </si>
  <si>
    <t>roof_siding</t>
  </si>
  <si>
    <t>plywood</t>
  </si>
  <si>
    <t>dull metal surface</t>
  </si>
  <si>
    <t>door</t>
  </si>
  <si>
    <t>Window</t>
  </si>
  <si>
    <t>brick masonary</t>
  </si>
  <si>
    <t>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</si>
</sst>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5" xfId="0" applyFill="1" applyBorder="1"/>
    <xf numFmtId="164" fontId="0" fillId="0" borderId="0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2"/>
  <sheetViews>
    <sheetView tabSelected="1" topLeftCell="A7" workbookViewId="0">
      <selection activeCell="D32" sqref="D32"/>
    </sheetView>
  </sheetViews>
  <sheetFormatPr defaultRowHeight="15" x14ac:dyDescent="0.25"/>
  <cols>
    <col min="1" max="1" width="17.5703125" customWidth="1"/>
    <col min="2" max="2" width="28" bestFit="1" customWidth="1"/>
    <col min="3" max="4" width="29.7109375" bestFit="1" customWidth="1"/>
    <col min="5" max="6" width="20.42578125" bestFit="1" customWidth="1"/>
    <col min="7" max="7" width="43.42578125" bestFit="1" customWidth="1"/>
    <col min="8" max="8" width="19.28515625" bestFit="1" customWidth="1"/>
    <col min="9" max="9" width="17.85546875" customWidth="1"/>
  </cols>
  <sheetData>
    <row r="3" spans="2:7" x14ac:dyDescent="0.25">
      <c r="B3" t="s">
        <v>10</v>
      </c>
      <c r="C3" t="s">
        <v>7</v>
      </c>
      <c r="D3" t="s">
        <v>8</v>
      </c>
      <c r="E3" t="s">
        <v>9</v>
      </c>
      <c r="F3" t="s">
        <v>19</v>
      </c>
      <c r="G3" t="s">
        <v>20</v>
      </c>
    </row>
    <row r="4" spans="2:7" x14ac:dyDescent="0.25">
      <c r="B4" t="s">
        <v>0</v>
      </c>
      <c r="C4">
        <v>2.8000000000000001E-2</v>
      </c>
      <c r="D4">
        <v>40</v>
      </c>
      <c r="E4">
        <v>1500</v>
      </c>
      <c r="G4" t="s">
        <v>21</v>
      </c>
    </row>
    <row r="5" spans="2:7" x14ac:dyDescent="0.25">
      <c r="B5" t="s">
        <v>1</v>
      </c>
      <c r="C5">
        <v>0.10199999999999999</v>
      </c>
      <c r="D5">
        <v>650</v>
      </c>
      <c r="E5">
        <v>1880</v>
      </c>
      <c r="G5" t="s">
        <v>21</v>
      </c>
    </row>
    <row r="6" spans="2:7" x14ac:dyDescent="0.25">
      <c r="B6" t="s">
        <v>2</v>
      </c>
      <c r="C6">
        <v>0.05</v>
      </c>
      <c r="D6">
        <v>19</v>
      </c>
      <c r="E6">
        <v>960</v>
      </c>
      <c r="G6" t="s">
        <v>21</v>
      </c>
    </row>
    <row r="7" spans="2:7" x14ac:dyDescent="0.25">
      <c r="B7" t="s">
        <v>3</v>
      </c>
      <c r="C7">
        <v>0.159</v>
      </c>
      <c r="D7">
        <v>800</v>
      </c>
      <c r="E7">
        <v>1090</v>
      </c>
      <c r="G7" t="s">
        <v>21</v>
      </c>
    </row>
    <row r="8" spans="2:7" x14ac:dyDescent="0.25">
      <c r="B8" t="s">
        <v>4</v>
      </c>
      <c r="C8">
        <v>0.115</v>
      </c>
      <c r="D8">
        <v>544</v>
      </c>
      <c r="E8">
        <v>121</v>
      </c>
      <c r="G8" t="s">
        <v>21</v>
      </c>
    </row>
    <row r="9" spans="2:7" x14ac:dyDescent="0.25">
      <c r="B9" t="s">
        <v>5</v>
      </c>
      <c r="C9">
        <v>1.95</v>
      </c>
      <c r="D9">
        <v>2240</v>
      </c>
      <c r="E9">
        <v>900</v>
      </c>
      <c r="G9" t="s">
        <v>21</v>
      </c>
    </row>
    <row r="10" spans="2:7" x14ac:dyDescent="0.25">
      <c r="B10" t="s">
        <v>28</v>
      </c>
      <c r="C10">
        <v>0.16</v>
      </c>
      <c r="D10">
        <v>1380</v>
      </c>
      <c r="E10">
        <v>1000</v>
      </c>
      <c r="G10" t="s">
        <v>22</v>
      </c>
    </row>
    <row r="11" spans="2:7" x14ac:dyDescent="0.25">
      <c r="B11" t="s">
        <v>6</v>
      </c>
      <c r="C11">
        <v>0.03</v>
      </c>
      <c r="D11">
        <v>43</v>
      </c>
      <c r="E11">
        <v>1210</v>
      </c>
      <c r="G11" t="s">
        <v>21</v>
      </c>
    </row>
    <row r="12" spans="2:7" x14ac:dyDescent="0.25">
      <c r="B12" t="s">
        <v>27</v>
      </c>
      <c r="F12">
        <v>0.15</v>
      </c>
      <c r="G12" t="s">
        <v>21</v>
      </c>
    </row>
    <row r="13" spans="2:7" x14ac:dyDescent="0.25">
      <c r="B13" t="s">
        <v>26</v>
      </c>
      <c r="F13">
        <v>0.18</v>
      </c>
      <c r="G13" t="s">
        <v>21</v>
      </c>
    </row>
    <row r="14" spans="2:7" x14ac:dyDescent="0.25">
      <c r="B14" t="s">
        <v>29</v>
      </c>
      <c r="C14">
        <v>0.158</v>
      </c>
      <c r="D14">
        <v>608</v>
      </c>
      <c r="E14">
        <v>1630</v>
      </c>
      <c r="G14" t="s">
        <v>21</v>
      </c>
    </row>
    <row r="15" spans="2:7" x14ac:dyDescent="0.25">
      <c r="B15" t="s">
        <v>58</v>
      </c>
      <c r="C15">
        <v>45.28</v>
      </c>
      <c r="D15">
        <v>7824</v>
      </c>
      <c r="E15">
        <v>500</v>
      </c>
      <c r="G15" t="s">
        <v>21</v>
      </c>
    </row>
    <row r="16" spans="2:7" x14ac:dyDescent="0.25">
      <c r="B16" t="s">
        <v>61</v>
      </c>
      <c r="C16">
        <v>0.81</v>
      </c>
      <c r="D16">
        <v>1920</v>
      </c>
      <c r="E16">
        <v>800</v>
      </c>
      <c r="G16" t="s">
        <v>21</v>
      </c>
    </row>
    <row r="17" spans="1:12" x14ac:dyDescent="0.25">
      <c r="B17" t="s">
        <v>62</v>
      </c>
      <c r="C17">
        <v>0.16</v>
      </c>
      <c r="D17">
        <v>635</v>
      </c>
      <c r="E17">
        <v>1630</v>
      </c>
    </row>
    <row r="20" spans="1:12" x14ac:dyDescent="0.25">
      <c r="A20" t="s">
        <v>11</v>
      </c>
      <c r="B20" t="s">
        <v>24</v>
      </c>
      <c r="C20" t="s">
        <v>12</v>
      </c>
      <c r="D20" t="str">
        <f>C3</f>
        <v>Thermal conductivity [W/(m.K)]</v>
      </c>
      <c r="E20" t="str">
        <f>D3</f>
        <v>Density [kg/m3]</v>
      </c>
      <c r="F20" t="str">
        <f>E3</f>
        <v>Specific heat [J/kg.K)]</v>
      </c>
      <c r="G20" t="str">
        <f>F3</f>
        <v>RSI = L/k [m2K/W]</v>
      </c>
      <c r="H20" t="s">
        <v>54</v>
      </c>
      <c r="I20" t="s">
        <v>53</v>
      </c>
    </row>
    <row r="21" spans="1:12" x14ac:dyDescent="0.25">
      <c r="A21" s="23" t="s">
        <v>25</v>
      </c>
      <c r="B21" s="1" t="s">
        <v>13</v>
      </c>
      <c r="C21" s="1">
        <f>17.6/1000</f>
        <v>1.7600000000000001E-2</v>
      </c>
      <c r="D21" s="1">
        <f>C10</f>
        <v>0.16</v>
      </c>
      <c r="E21" s="1">
        <f>D10</f>
        <v>1380</v>
      </c>
      <c r="F21" s="1">
        <f>E10</f>
        <v>1000</v>
      </c>
      <c r="G21" s="9">
        <f>C21/D21</f>
        <v>0.11</v>
      </c>
      <c r="H21" s="22">
        <f>SUM(G21:G26)</f>
        <v>5.0500983034723319</v>
      </c>
      <c r="I21" s="22">
        <f>1/H21</f>
        <v>0.19801594739500872</v>
      </c>
    </row>
    <row r="22" spans="1:12" x14ac:dyDescent="0.25">
      <c r="A22" s="24"/>
      <c r="B22" s="2" t="s">
        <v>14</v>
      </c>
      <c r="C22" s="2" t="s">
        <v>23</v>
      </c>
      <c r="D22" s="2" t="s">
        <v>23</v>
      </c>
      <c r="E22" s="2" t="s">
        <v>23</v>
      </c>
      <c r="F22" s="2" t="s">
        <v>23</v>
      </c>
      <c r="G22" s="10">
        <f>F12</f>
        <v>0.15</v>
      </c>
      <c r="H22" s="22"/>
      <c r="I22" s="22"/>
    </row>
    <row r="23" spans="1:12" x14ac:dyDescent="0.25">
      <c r="A23" s="24"/>
      <c r="B23" s="2" t="s">
        <v>15</v>
      </c>
      <c r="C23" s="2">
        <f>50/1000</f>
        <v>0.05</v>
      </c>
      <c r="D23" s="2">
        <f t="shared" ref="D23:F26" si="0">C4</f>
        <v>2.8000000000000001E-2</v>
      </c>
      <c r="E23" s="2">
        <f t="shared" si="0"/>
        <v>40</v>
      </c>
      <c r="F23" s="2">
        <f t="shared" si="0"/>
        <v>1500</v>
      </c>
      <c r="G23" s="10">
        <f>C23/D23</f>
        <v>1.7857142857142858</v>
      </c>
      <c r="H23" s="22"/>
      <c r="I23" s="22"/>
    </row>
    <row r="24" spans="1:12" x14ac:dyDescent="0.25">
      <c r="A24" s="24"/>
      <c r="B24" s="2" t="s">
        <v>16</v>
      </c>
      <c r="C24" s="2">
        <v>1.2699999999999999E-2</v>
      </c>
      <c r="D24" s="2">
        <f t="shared" si="0"/>
        <v>0.10199999999999999</v>
      </c>
      <c r="E24" s="2">
        <f t="shared" si="0"/>
        <v>650</v>
      </c>
      <c r="F24" s="2">
        <f t="shared" si="0"/>
        <v>1880</v>
      </c>
      <c r="G24" s="10">
        <f t="shared" ref="G24:G26" si="1">C24/D24</f>
        <v>0.12450980392156863</v>
      </c>
      <c r="H24" s="22"/>
      <c r="I24" s="22"/>
      <c r="L24" s="2"/>
    </row>
    <row r="25" spans="1:12" x14ac:dyDescent="0.25">
      <c r="A25" s="24"/>
      <c r="B25" s="2" t="s">
        <v>17</v>
      </c>
      <c r="C25" s="2">
        <v>0.14000000000000001</v>
      </c>
      <c r="D25" s="2">
        <f t="shared" si="0"/>
        <v>0.05</v>
      </c>
      <c r="E25" s="2">
        <f t="shared" si="0"/>
        <v>19</v>
      </c>
      <c r="F25" s="2">
        <f t="shared" si="0"/>
        <v>960</v>
      </c>
      <c r="G25" s="10">
        <f t="shared" si="1"/>
        <v>2.8000000000000003</v>
      </c>
      <c r="H25" s="22"/>
      <c r="I25" s="22"/>
    </row>
    <row r="26" spans="1:12" x14ac:dyDescent="0.25">
      <c r="A26" s="24"/>
      <c r="B26" s="2" t="s">
        <v>18</v>
      </c>
      <c r="C26" s="2">
        <v>1.2699999999999999E-2</v>
      </c>
      <c r="D26" s="2">
        <f t="shared" si="0"/>
        <v>0.159</v>
      </c>
      <c r="E26" s="2">
        <f t="shared" si="0"/>
        <v>800</v>
      </c>
      <c r="F26" s="2">
        <f t="shared" si="0"/>
        <v>1090</v>
      </c>
      <c r="G26" s="10">
        <f t="shared" si="1"/>
        <v>7.9874213836477984E-2</v>
      </c>
      <c r="H26" s="22"/>
      <c r="I26" s="22"/>
    </row>
    <row r="27" spans="1:12" x14ac:dyDescent="0.25">
      <c r="A27" s="23" t="s">
        <v>51</v>
      </c>
      <c r="B27" s="1" t="str">
        <f>B29</f>
        <v>attic_flr_gypsum</v>
      </c>
      <c r="C27" s="1">
        <f t="shared" ref="C27:F27" si="2">C29</f>
        <v>1.2699999999999999E-2</v>
      </c>
      <c r="D27" s="1">
        <f t="shared" si="2"/>
        <v>0.159</v>
      </c>
      <c r="E27" s="1">
        <f t="shared" si="2"/>
        <v>800</v>
      </c>
      <c r="F27" s="1">
        <f t="shared" si="2"/>
        <v>1090</v>
      </c>
      <c r="G27" s="9">
        <f t="shared" ref="G27:G29" si="3">C27/D27</f>
        <v>7.9874213836477984E-2</v>
      </c>
      <c r="H27" s="22">
        <f>SUM(G27:G29)</f>
        <v>9.3997484276729555</v>
      </c>
      <c r="I27" s="22">
        <f>1/H27</f>
        <v>0.10638582592870142</v>
      </c>
    </row>
    <row r="28" spans="1:12" x14ac:dyDescent="0.25">
      <c r="A28" s="24"/>
      <c r="B28" s="2" t="s">
        <v>52</v>
      </c>
      <c r="C28" s="2">
        <v>0.46200000000000002</v>
      </c>
      <c r="D28" s="4">
        <f t="shared" ref="D28:F29" si="4">C6</f>
        <v>0.05</v>
      </c>
      <c r="E28" s="4">
        <f t="shared" si="4"/>
        <v>19</v>
      </c>
      <c r="F28" s="4">
        <f t="shared" si="4"/>
        <v>960</v>
      </c>
      <c r="G28" s="10">
        <f t="shared" si="3"/>
        <v>9.24</v>
      </c>
      <c r="H28" s="22"/>
      <c r="I28" s="22"/>
    </row>
    <row r="29" spans="1:12" x14ac:dyDescent="0.25">
      <c r="A29" s="25"/>
      <c r="B29" s="3" t="s">
        <v>50</v>
      </c>
      <c r="C29" s="3">
        <v>1.2699999999999999E-2</v>
      </c>
      <c r="D29" s="3">
        <f t="shared" si="4"/>
        <v>0.159</v>
      </c>
      <c r="E29" s="3">
        <f t="shared" si="4"/>
        <v>800</v>
      </c>
      <c r="F29" s="3">
        <f t="shared" si="4"/>
        <v>1090</v>
      </c>
      <c r="G29" s="11">
        <f t="shared" si="3"/>
        <v>7.9874213836477984E-2</v>
      </c>
      <c r="H29" s="22"/>
      <c r="I29" s="22"/>
    </row>
    <row r="30" spans="1:12" x14ac:dyDescent="0.25">
      <c r="A30" s="24" t="s">
        <v>34</v>
      </c>
      <c r="B30" s="4" t="s">
        <v>31</v>
      </c>
      <c r="C30" s="2">
        <v>0.1</v>
      </c>
      <c r="D30" s="2">
        <f>C9</f>
        <v>1.95</v>
      </c>
      <c r="E30" s="2">
        <f>D9</f>
        <v>2240</v>
      </c>
      <c r="F30" s="2">
        <f>E9</f>
        <v>900</v>
      </c>
      <c r="G30" s="10">
        <f>C30/D30</f>
        <v>5.1282051282051287E-2</v>
      </c>
      <c r="H30" s="22">
        <f>SUM(G30:G33)</f>
        <v>3.1337200897885933</v>
      </c>
      <c r="I30" s="22">
        <f>1/H30</f>
        <v>0.31910954754975002</v>
      </c>
    </row>
    <row r="31" spans="1:12" x14ac:dyDescent="0.25">
      <c r="A31" s="24"/>
      <c r="B31" s="4" t="s">
        <v>33</v>
      </c>
      <c r="C31" s="2">
        <v>0.05</v>
      </c>
      <c r="D31" s="2">
        <f t="shared" ref="D31:F32" si="5">C4</f>
        <v>2.8000000000000001E-2</v>
      </c>
      <c r="E31" s="2">
        <f t="shared" si="5"/>
        <v>40</v>
      </c>
      <c r="F31" s="2">
        <f t="shared" si="5"/>
        <v>1500</v>
      </c>
      <c r="G31" s="10">
        <f>C31/D31</f>
        <v>1.7857142857142858</v>
      </c>
      <c r="H31" s="22"/>
      <c r="I31" s="22"/>
    </row>
    <row r="32" spans="1:12" x14ac:dyDescent="0.25">
      <c r="A32" s="24"/>
      <c r="B32" s="4" t="s">
        <v>32</v>
      </c>
      <c r="C32" s="2">
        <v>0.12</v>
      </c>
      <c r="D32" s="2">
        <f t="shared" si="5"/>
        <v>0.10199999999999999</v>
      </c>
      <c r="E32" s="2">
        <f t="shared" si="5"/>
        <v>650</v>
      </c>
      <c r="F32" s="2">
        <f t="shared" si="5"/>
        <v>1880</v>
      </c>
      <c r="G32" s="10">
        <f>C32/D32</f>
        <v>1.1764705882352942</v>
      </c>
      <c r="H32" s="22"/>
      <c r="I32" s="22"/>
    </row>
    <row r="33" spans="1:9" x14ac:dyDescent="0.25">
      <c r="A33" s="24"/>
      <c r="B33" s="4" t="s">
        <v>30</v>
      </c>
      <c r="C33" s="4">
        <v>1.9E-2</v>
      </c>
      <c r="D33" s="2">
        <f>C14</f>
        <v>0.158</v>
      </c>
      <c r="E33" s="2">
        <f>D14</f>
        <v>608</v>
      </c>
      <c r="F33" s="2">
        <f>E14</f>
        <v>1630</v>
      </c>
      <c r="G33" s="10">
        <f>C33/D33</f>
        <v>0.12025316455696203</v>
      </c>
      <c r="H33" s="22"/>
      <c r="I33" s="22"/>
    </row>
    <row r="34" spans="1:9" x14ac:dyDescent="0.25">
      <c r="A34" s="6" t="s">
        <v>35</v>
      </c>
      <c r="B34" s="5" t="s">
        <v>39</v>
      </c>
      <c r="C34" s="1">
        <v>1.2699999999999999E-2</v>
      </c>
      <c r="D34" s="1">
        <f>C7</f>
        <v>0.159</v>
      </c>
      <c r="E34" s="1">
        <f>D7</f>
        <v>800</v>
      </c>
      <c r="F34" s="1">
        <f>E7</f>
        <v>1090</v>
      </c>
      <c r="G34" s="1">
        <f>C34/D34</f>
        <v>7.9874213836477984E-2</v>
      </c>
      <c r="H34" s="22">
        <f>SUM(G34:G37)</f>
        <v>0.53699012349147923</v>
      </c>
      <c r="I34" s="22">
        <f>1/H34</f>
        <v>1.8622316431037071</v>
      </c>
    </row>
    <row r="35" spans="1:9" x14ac:dyDescent="0.25">
      <c r="A35" s="7"/>
      <c r="B35" s="4" t="s">
        <v>38</v>
      </c>
      <c r="C35" s="2" t="s">
        <v>23</v>
      </c>
      <c r="D35" s="2" t="s">
        <v>23</v>
      </c>
      <c r="E35" s="2" t="s">
        <v>23</v>
      </c>
      <c r="F35" s="2" t="s">
        <v>23</v>
      </c>
      <c r="G35" s="2">
        <f>F13</f>
        <v>0.18</v>
      </c>
      <c r="H35" s="22"/>
      <c r="I35" s="22"/>
    </row>
    <row r="36" spans="1:9" x14ac:dyDescent="0.25">
      <c r="A36" s="7"/>
      <c r="B36" s="4" t="s">
        <v>37</v>
      </c>
      <c r="C36" s="4">
        <v>1.6E-2</v>
      </c>
      <c r="D36" s="2">
        <f>C5</f>
        <v>0.10199999999999999</v>
      </c>
      <c r="E36" s="2">
        <f>D5</f>
        <v>650</v>
      </c>
      <c r="F36" s="2">
        <f>E5</f>
        <v>1880</v>
      </c>
      <c r="G36" s="13">
        <f>C36/D36</f>
        <v>0.15686274509803924</v>
      </c>
      <c r="H36" s="22"/>
      <c r="I36" s="22"/>
    </row>
    <row r="37" spans="1:9" x14ac:dyDescent="0.25">
      <c r="A37" s="7"/>
      <c r="B37" s="4" t="s">
        <v>36</v>
      </c>
      <c r="C37" s="4">
        <v>1.9E-2</v>
      </c>
      <c r="D37" s="2">
        <f>C14</f>
        <v>0.158</v>
      </c>
      <c r="E37" s="2">
        <f>D14</f>
        <v>608</v>
      </c>
      <c r="F37" s="2">
        <f>E14</f>
        <v>1630</v>
      </c>
      <c r="G37" s="13">
        <f>C37/D37</f>
        <v>0.12025316455696203</v>
      </c>
      <c r="H37" s="22"/>
      <c r="I37" s="22"/>
    </row>
    <row r="38" spans="1:9" x14ac:dyDescent="0.25">
      <c r="A38" s="6" t="s">
        <v>40</v>
      </c>
      <c r="B38" s="1" t="s">
        <v>49</v>
      </c>
      <c r="C38" s="1">
        <v>1.2699999999999999E-2</v>
      </c>
      <c r="D38" s="1">
        <f>C7</f>
        <v>0.159</v>
      </c>
      <c r="E38" s="1">
        <f>D7</f>
        <v>800</v>
      </c>
      <c r="F38" s="1">
        <f>E7</f>
        <v>1090</v>
      </c>
      <c r="G38" s="1">
        <f>C38/D38</f>
        <v>7.9874213836477984E-2</v>
      </c>
      <c r="H38" s="22">
        <f>SUM(G38:G42)</f>
        <v>8.6547044092057632</v>
      </c>
      <c r="I38" s="22">
        <f>1/H38</f>
        <v>0.11554409633405023</v>
      </c>
    </row>
    <row r="39" spans="1:9" x14ac:dyDescent="0.25">
      <c r="A39" s="7"/>
      <c r="B39" s="2" t="s">
        <v>48</v>
      </c>
      <c r="C39" s="2">
        <f>C31</f>
        <v>0.05</v>
      </c>
      <c r="D39" s="2">
        <f>D31</f>
        <v>2.8000000000000001E-2</v>
      </c>
      <c r="E39" s="2">
        <f>E31</f>
        <v>40</v>
      </c>
      <c r="F39" s="2">
        <f>F31</f>
        <v>1500</v>
      </c>
      <c r="G39" s="2">
        <f>C39/D39</f>
        <v>1.7857142857142858</v>
      </c>
      <c r="H39" s="22"/>
      <c r="I39" s="22"/>
    </row>
    <row r="40" spans="1:9" x14ac:dyDescent="0.25">
      <c r="A40" s="7"/>
      <c r="B40" s="2" t="s">
        <v>47</v>
      </c>
      <c r="C40" s="2">
        <v>0.3256</v>
      </c>
      <c r="D40" s="2">
        <f>C6</f>
        <v>0.05</v>
      </c>
      <c r="E40" s="2">
        <f>D6</f>
        <v>19</v>
      </c>
      <c r="F40" s="2">
        <f>E6</f>
        <v>960</v>
      </c>
      <c r="G40" s="2">
        <f t="shared" ref="G40:G46" si="6">C40/D40</f>
        <v>6.5119999999999996</v>
      </c>
      <c r="H40" s="22"/>
      <c r="I40" s="22"/>
    </row>
    <row r="41" spans="1:9" x14ac:dyDescent="0.25">
      <c r="A41" s="7"/>
      <c r="B41" s="2" t="s">
        <v>46</v>
      </c>
      <c r="C41" s="2">
        <v>1.6E-2</v>
      </c>
      <c r="D41" s="2">
        <f t="shared" ref="D41:F42" si="7">D32</f>
        <v>0.10199999999999999</v>
      </c>
      <c r="E41" s="2">
        <f t="shared" si="7"/>
        <v>650</v>
      </c>
      <c r="F41" s="2">
        <f t="shared" si="7"/>
        <v>1880</v>
      </c>
      <c r="G41" s="2">
        <f>C41/D41</f>
        <v>0.15686274509803924</v>
      </c>
      <c r="H41" s="22"/>
      <c r="I41" s="22"/>
    </row>
    <row r="42" spans="1:9" x14ac:dyDescent="0.25">
      <c r="A42" s="8"/>
      <c r="B42" s="3" t="s">
        <v>45</v>
      </c>
      <c r="C42" s="3">
        <v>1.9E-2</v>
      </c>
      <c r="D42" s="3">
        <f t="shared" si="7"/>
        <v>0.158</v>
      </c>
      <c r="E42" s="3">
        <f t="shared" si="7"/>
        <v>608</v>
      </c>
      <c r="F42" s="3">
        <f t="shared" si="7"/>
        <v>1630</v>
      </c>
      <c r="G42" s="3">
        <f>C42/D42</f>
        <v>0.12025316455696203</v>
      </c>
      <c r="H42" s="22"/>
      <c r="I42" s="22"/>
    </row>
    <row r="43" spans="1:9" x14ac:dyDescent="0.25">
      <c r="A43" s="7" t="s">
        <v>41</v>
      </c>
      <c r="B43" s="2" t="s">
        <v>42</v>
      </c>
      <c r="C43" s="2">
        <v>1.2699999999999999E-2</v>
      </c>
      <c r="D43" s="2">
        <f>C7</f>
        <v>0.159</v>
      </c>
      <c r="E43" s="2">
        <f>D7</f>
        <v>800</v>
      </c>
      <c r="F43" s="2">
        <f>E7</f>
        <v>1090</v>
      </c>
      <c r="G43" s="2">
        <f t="shared" si="6"/>
        <v>7.9874213836477984E-2</v>
      </c>
      <c r="H43" s="22">
        <f>SUM(G43:G46)</f>
        <v>4.7454627133872416</v>
      </c>
      <c r="I43" s="21">
        <f>1/H43</f>
        <v>0.21072760664180093</v>
      </c>
    </row>
    <row r="44" spans="1:9" x14ac:dyDescent="0.25">
      <c r="A44" s="7"/>
      <c r="B44" s="2" t="s">
        <v>43</v>
      </c>
      <c r="C44" s="4">
        <v>0.14000000000000001</v>
      </c>
      <c r="D44" s="2">
        <f>C6</f>
        <v>0.05</v>
      </c>
      <c r="E44" s="2">
        <f>D6</f>
        <v>19</v>
      </c>
      <c r="F44" s="2">
        <f>E6</f>
        <v>960</v>
      </c>
      <c r="G44" s="2">
        <f t="shared" si="6"/>
        <v>2.8000000000000003</v>
      </c>
      <c r="H44" s="22"/>
      <c r="I44" s="21"/>
    </row>
    <row r="45" spans="1:9" x14ac:dyDescent="0.25">
      <c r="A45" s="7"/>
      <c r="B45" s="2" t="s">
        <v>44</v>
      </c>
      <c r="C45" s="4">
        <v>0.05</v>
      </c>
      <c r="D45" s="2">
        <f>C4</f>
        <v>2.8000000000000001E-2</v>
      </c>
      <c r="E45" s="2">
        <f>D4</f>
        <v>40</v>
      </c>
      <c r="F45" s="2">
        <f>E4</f>
        <v>1500</v>
      </c>
      <c r="G45" s="2">
        <f t="shared" si="6"/>
        <v>1.7857142857142858</v>
      </c>
      <c r="H45" s="22"/>
      <c r="I45" s="21"/>
    </row>
    <row r="46" spans="1:9" x14ac:dyDescent="0.25">
      <c r="A46" s="8"/>
      <c r="B46" s="3" t="s">
        <v>42</v>
      </c>
      <c r="C46" s="3">
        <v>1.2699999999999999E-2</v>
      </c>
      <c r="D46" s="3">
        <f>C7</f>
        <v>0.159</v>
      </c>
      <c r="E46" s="3">
        <f>D7</f>
        <v>800</v>
      </c>
      <c r="F46" s="3">
        <f>E7</f>
        <v>1090</v>
      </c>
      <c r="G46" s="3">
        <f t="shared" si="6"/>
        <v>7.9874213836477984E-2</v>
      </c>
      <c r="H46" s="22"/>
      <c r="I46" s="21"/>
    </row>
    <row r="47" spans="1:9" x14ac:dyDescent="0.25">
      <c r="A47" s="6" t="s">
        <v>55</v>
      </c>
      <c r="B47" s="5" t="s">
        <v>56</v>
      </c>
      <c r="C47" s="5">
        <v>1.7600000000000001E-2</v>
      </c>
      <c r="D47" s="1">
        <f>C10</f>
        <v>0.16</v>
      </c>
      <c r="E47" s="1">
        <f t="shared" ref="E47:F47" si="8">D10</f>
        <v>1380</v>
      </c>
      <c r="F47" s="1">
        <f t="shared" si="8"/>
        <v>1000</v>
      </c>
      <c r="G47" s="5">
        <f>C47/D47</f>
        <v>0.11</v>
      </c>
      <c r="H47" s="26">
        <f>SUM(G47:G48)</f>
        <v>0.22043478260869565</v>
      </c>
      <c r="I47" s="18">
        <f>1/H47</f>
        <v>4.5364891518737673</v>
      </c>
    </row>
    <row r="48" spans="1:9" x14ac:dyDescent="0.25">
      <c r="A48" s="8"/>
      <c r="B48" s="12" t="s">
        <v>57</v>
      </c>
      <c r="C48" s="12">
        <v>1.2699999999999999E-2</v>
      </c>
      <c r="D48" s="3">
        <f>C8</f>
        <v>0.115</v>
      </c>
      <c r="E48" s="3">
        <f t="shared" ref="E48:F48" si="9">D8</f>
        <v>544</v>
      </c>
      <c r="F48" s="3">
        <f t="shared" si="9"/>
        <v>121</v>
      </c>
      <c r="G48" s="12">
        <f>C48/D48</f>
        <v>0.11043478260869564</v>
      </c>
      <c r="H48" s="27"/>
      <c r="I48" s="19"/>
    </row>
    <row r="49" spans="1:9" x14ac:dyDescent="0.25">
      <c r="A49" s="6" t="s">
        <v>59</v>
      </c>
      <c r="B49" s="1" t="str">
        <f>B15</f>
        <v>dull metal surface</v>
      </c>
      <c r="C49" s="5">
        <v>2E-3</v>
      </c>
      <c r="D49" s="1">
        <f>C15</f>
        <v>45.28</v>
      </c>
      <c r="E49" s="1">
        <f>D15</f>
        <v>7824</v>
      </c>
      <c r="F49" s="1">
        <f>E15</f>
        <v>500</v>
      </c>
      <c r="G49" s="5">
        <f>C49/D49</f>
        <v>4.4169611307420493E-5</v>
      </c>
      <c r="H49" s="26">
        <f>SUM(G49:G51)</f>
        <v>0.76675500588928147</v>
      </c>
      <c r="I49" s="18">
        <f>1/H49</f>
        <v>1.3041975498291025</v>
      </c>
    </row>
    <row r="50" spans="1:9" x14ac:dyDescent="0.25">
      <c r="A50" s="7"/>
      <c r="B50" s="2" t="str">
        <f>B11</f>
        <v>Rigid insulation</v>
      </c>
      <c r="C50" s="4">
        <v>2.3E-2</v>
      </c>
      <c r="D50" s="2">
        <f>C11</f>
        <v>0.03</v>
      </c>
      <c r="E50" s="2">
        <f>D11</f>
        <v>43</v>
      </c>
      <c r="F50" s="2">
        <f>E11</f>
        <v>1210</v>
      </c>
      <c r="G50" s="4">
        <f t="shared" ref="G50:G51" si="10">C50/D50</f>
        <v>0.76666666666666672</v>
      </c>
      <c r="H50" s="28"/>
      <c r="I50" s="20"/>
    </row>
    <row r="51" spans="1:9" x14ac:dyDescent="0.25">
      <c r="A51" s="8"/>
      <c r="B51" s="3" t="str">
        <f>B15</f>
        <v>dull metal surface</v>
      </c>
      <c r="C51" s="12">
        <v>2E-3</v>
      </c>
      <c r="D51" s="3">
        <f>C15</f>
        <v>45.28</v>
      </c>
      <c r="E51" s="3">
        <f>D15</f>
        <v>7824</v>
      </c>
      <c r="F51" s="3">
        <f>E15</f>
        <v>500</v>
      </c>
      <c r="G51" s="12">
        <f t="shared" si="10"/>
        <v>4.4169611307420493E-5</v>
      </c>
      <c r="H51" s="27"/>
      <c r="I51" s="19"/>
    </row>
    <row r="52" spans="1:9" x14ac:dyDescent="0.25">
      <c r="A52" s="14" t="s">
        <v>60</v>
      </c>
      <c r="B52" s="15"/>
      <c r="C52" s="15"/>
      <c r="D52" s="15"/>
      <c r="E52" s="15"/>
      <c r="F52" s="15"/>
      <c r="G52" s="15"/>
      <c r="H52" s="17"/>
      <c r="I52" s="16">
        <v>0.83</v>
      </c>
    </row>
  </sheetData>
  <mergeCells count="19">
    <mergeCell ref="A21:A26"/>
    <mergeCell ref="A30:A33"/>
    <mergeCell ref="A27:A29"/>
    <mergeCell ref="H21:H26"/>
    <mergeCell ref="I21:I26"/>
    <mergeCell ref="H27:H29"/>
    <mergeCell ref="H30:H33"/>
    <mergeCell ref="I30:I33"/>
    <mergeCell ref="I27:I29"/>
    <mergeCell ref="H47:H48"/>
    <mergeCell ref="I47:I48"/>
    <mergeCell ref="H49:H51"/>
    <mergeCell ref="I49:I51"/>
    <mergeCell ref="H34:H37"/>
    <mergeCell ref="H38:H42"/>
    <mergeCell ref="H43:H46"/>
    <mergeCell ref="I43:I46"/>
    <mergeCell ref="I38:I42"/>
    <mergeCell ref="I34:I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NRC-CNRC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2023-02-03T21:46:17Z</dcterms:created>
  <dcterms:modified xsi:type="dcterms:W3CDTF">2023-02-17T02:26:45Z</dcterms:modified>
</cp:coreProperties>
</file>