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AF94A0B-D6F8-4DFD-9C2E-8D083AB40C78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7" i="2" l="1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3" i="2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<sst xmlns="http://schemas.openxmlformats.org/spreadsheetml/2006/main" count="129" uniqueCount="71">
  <si>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</si>
  <si>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</si>
  <si>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</si>
  <si>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</si>
  <si>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</si>
  <si>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</si>
  <si>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</si>
  <si>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</si>
  <si>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</si>
  <si>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</si>
  <si>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</si>
  <si>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</si>
  <si>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</si>
  <si>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</si>
  <si>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</si>
  <si>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</si>
  <si>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</si>
  <si>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</si>
  <si>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</si>
  <si>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</si>
  <si>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</si>
  <si>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</si>
  <si>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</si>
  <si>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</si>
  <si>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</si>
  <si>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</si>
  <si>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</si>
  <si>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</si>
  <si>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</si>
  <si>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</si>
  <si>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</si>
  <si>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</si>
  <si>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</si>
  <si>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</si>
  <si>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</si>
  <si>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</si>
  <si>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</si>
  <si>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</si>
  <si>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</si>
  <si>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</si>
  <si>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</si>
  <si>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</si>
  <si>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</si>
  <si>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</si>
  <si>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</si>
  <si>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</si>
  <si>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</si>
  <si>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</si>
  <si>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</si>
  <si>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</si>
  <si>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</si>
  <si>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</si>
  <si>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</si>
  <si>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</si>
  <si>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</si>
  <si>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</si>
  <si>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</si>
  <si>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</si>
  <si>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</si>
  <si>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</si>
  <si>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</si>
  <si>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</si>
  <si>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</si>
  <si>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</si>
  <si>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</si>
  <si>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</si>
  <si>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Yellow poplar</t>
    <phoneticPr fontId="1" type="noConversion"/>
  </si>
  <si>
    <t>Acid Type</t>
    <phoneticPr fontId="1" type="noConversion"/>
  </si>
  <si>
    <t>oxalic acid</t>
  </si>
  <si>
    <t>Mono</t>
    <phoneticPr fontId="1" type="noConversion"/>
  </si>
  <si>
    <t>Acid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</si>
</sst>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9" t="s">
        <v>66</v>
      </c>
      <c r="C1" s="10"/>
      <c r="D1" s="10"/>
      <c r="E1" s="10"/>
      <c r="F1" s="10"/>
      <c r="G1" s="10"/>
      <c r="H1" s="10"/>
      <c r="I1" s="12" t="s">
        <v>51</v>
      </c>
      <c r="J1" s="12"/>
      <c r="K1" s="12"/>
    </row>
    <row r="2" spans="1:11">
      <c r="A2" s="4" t="s">
        <v>9</v>
      </c>
      <c r="B2" s="5">
        <v>8.5113803820237531E-6</v>
      </c>
      <c r="C2" s="4" t="s">
        <v>0</v>
      </c>
    </row>
    <row r="3" spans="1:11">
      <c r="A3" s="4" t="s">
        <v>10</v>
      </c>
      <c r="B3" s="5">
        <v>15.8</v>
      </c>
      <c r="C3" s="4" t="s">
        <v>1</v>
      </c>
    </row>
    <row r="4" spans="1:11">
      <c r="A4" s="4" t="s">
        <v>11</v>
      </c>
      <c r="B4" s="5">
        <f>B3/0.88</f>
        <v>17.954545454545457</v>
      </c>
      <c r="C4" s="4" t="s">
        <v>1</v>
      </c>
    </row>
    <row r="5" spans="1:11">
      <c r="A5" s="4" t="s">
        <v>12</v>
      </c>
      <c r="B5" s="5">
        <v>0.50900000000000001</v>
      </c>
      <c r="C5" s="4" t="s">
        <v>13</v>
      </c>
    </row>
    <row r="6" spans="1:11">
      <c r="A6" s="4" t="s">
        <v>14</v>
      </c>
      <c r="B6" s="5">
        <v>8</v>
      </c>
    </row>
    <row r="7" spans="1:11">
      <c r="A7" s="4" t="s">
        <v>63</v>
      </c>
      <c r="B7" s="5">
        <v>25</v>
      </c>
      <c r="C7" s="4" t="s">
        <v>64</v>
      </c>
    </row>
    <row r="8" spans="1:11">
      <c r="A8" s="4" t="s">
        <v>15</v>
      </c>
      <c r="B8" s="5">
        <v>6.14</v>
      </c>
      <c r="C8" s="4" t="s">
        <v>16</v>
      </c>
    </row>
    <row r="9" spans="1:11" ht="18">
      <c r="A9" s="11" t="s">
        <v>2</v>
      </c>
      <c r="B9" s="11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8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0.17777777777777778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0.75250836120401332</v>
      </c>
      <c r="C17" s="4" t="s">
        <v>25</v>
      </c>
    </row>
    <row r="18" spans="1:17">
      <c r="A18" s="4" t="s">
        <v>7</v>
      </c>
      <c r="B18" s="5">
        <f>B17*60</f>
        <v>45.1505016722408</v>
      </c>
      <c r="C18" s="4" t="s">
        <v>26</v>
      </c>
    </row>
    <row r="22" spans="1:17" ht="18">
      <c r="A22" s="12" t="s">
        <v>56</v>
      </c>
      <c r="B22" s="12"/>
      <c r="C22" s="12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0.75</v>
      </c>
    </row>
    <row r="25" spans="1:17">
      <c r="A25" s="4">
        <v>0.6</v>
      </c>
      <c r="B25" s="5">
        <f t="shared" ref="B25:B33" si="0">A25/($B$6*100)*1000</f>
        <v>0.75</v>
      </c>
    </row>
    <row r="26" spans="1:17">
      <c r="A26" s="4">
        <v>0.6</v>
      </c>
      <c r="B26" s="5">
        <f t="shared" si="0"/>
        <v>0.75</v>
      </c>
    </row>
    <row r="27" spans="1:17">
      <c r="A27" s="4">
        <v>0.6</v>
      </c>
      <c r="B27" s="5">
        <f t="shared" si="0"/>
        <v>0.75</v>
      </c>
    </row>
    <row r="28" spans="1:17">
      <c r="A28" s="4">
        <v>0.6</v>
      </c>
      <c r="B28" s="5">
        <f t="shared" si="0"/>
        <v>0.75</v>
      </c>
    </row>
    <row r="29" spans="1:17">
      <c r="A29" s="4">
        <v>0.6</v>
      </c>
      <c r="B29" s="5">
        <f t="shared" si="0"/>
        <v>0.75</v>
      </c>
    </row>
    <row r="30" spans="1:17" ht="18">
      <c r="A30" s="4">
        <v>0.6</v>
      </c>
      <c r="B30" s="5">
        <f t="shared" si="0"/>
        <v>0.75</v>
      </c>
      <c r="I30" s="12" t="s">
        <v>50</v>
      </c>
      <c r="J30" s="12"/>
      <c r="K30" s="12"/>
      <c r="M30" s="12" t="s">
        <v>59</v>
      </c>
      <c r="N30" s="12"/>
      <c r="O30" s="12"/>
      <c r="P30" s="12"/>
      <c r="Q30" s="12"/>
    </row>
    <row r="31" spans="1:17">
      <c r="A31" s="4">
        <v>0.6</v>
      </c>
      <c r="B31" s="5">
        <f t="shared" si="0"/>
        <v>0.75</v>
      </c>
      <c r="I31" s="6" t="s">
        <v>49</v>
      </c>
      <c r="J31" s="5">
        <v>5.07</v>
      </c>
      <c r="M31" s="13" t="s">
        <v>60</v>
      </c>
      <c r="N31" s="13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0.75</v>
      </c>
      <c r="I32" s="6" t="s">
        <v>52</v>
      </c>
      <c r="J32" s="5">
        <f>10^(-J31)</f>
        <v>8.5113803820237531E-6</v>
      </c>
      <c r="M32" s="13" t="s">
        <v>61</v>
      </c>
      <c r="N32" s="13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0.75</v>
      </c>
      <c r="M33" s="13" t="s">
        <v>62</v>
      </c>
      <c r="N33" s="13"/>
      <c r="O33" s="5">
        <f>(O31+O32)/2</f>
        <v>0.50900000000000001</v>
      </c>
      <c r="P33" s="4" t="s">
        <v>65</v>
      </c>
    </row>
    <row r="34" spans="1:16" ht="18">
      <c r="I34" s="12" t="s">
        <v>53</v>
      </c>
      <c r="J34" s="12"/>
      <c r="K34" s="12"/>
      <c r="L34" s="12"/>
      <c r="M34" s="12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I36/98.709*2*10</f>
        <v>2.0261576958534684E-3</v>
      </c>
    </row>
    <row r="37" spans="1:16">
      <c r="I37" s="4">
        <v>0.05</v>
      </c>
      <c r="J37" s="5">
        <f t="shared" ref="J37:J43" si="1">I37/98.709*2*10</f>
        <v>1.0130788479267343E-2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Z38"/>
  <sheetViews>
    <sheetView workbookViewId="0">
      <selection activeCell="J17" sqref="J17"/>
    </sheetView>
  </sheetViews>
  <sheetFormatPr defaultRowHeight="13.8"/>
  <cols>
    <col min="5" max="5" width="11.6640625" bestFit="1" customWidth="1"/>
  </cols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69</v>
      </c>
    </row>
    <row r="3" spans="1:26">
      <c r="A3">
        <v>30</v>
      </c>
      <c r="B3">
        <v>150</v>
      </c>
      <c r="C3">
        <v>8</v>
      </c>
      <c r="D3" t="s">
        <v>68</v>
      </c>
      <c r="E3">
        <v>0.2</v>
      </c>
      <c r="F3">
        <v>0.51500000000000001</v>
      </c>
      <c r="G3">
        <v>40</v>
      </c>
      <c r="H3">
        <v>10</v>
      </c>
      <c r="I3">
        <f>A3</f>
        <v>30</v>
      </c>
      <c r="J3">
        <v>0</v>
      </c>
      <c r="K3">
        <v>0</v>
      </c>
      <c r="O3">
        <v>17.954545454545457</v>
      </c>
      <c r="U3">
        <v>12.99</v>
      </c>
    </row>
    <row r="4" spans="1:26">
      <c r="A4">
        <v>30</v>
      </c>
      <c r="B4">
        <v>150</v>
      </c>
      <c r="C4">
        <v>8</v>
      </c>
      <c r="D4" t="s">
        <v>68</v>
      </c>
      <c r="E4">
        <v>0.2</v>
      </c>
      <c r="F4">
        <v>0.51500000000000001</v>
      </c>
      <c r="G4">
        <v>40</v>
      </c>
      <c r="H4">
        <v>10</v>
      </c>
      <c r="I4">
        <f t="shared" ref="I4:I16" si="0">A4</f>
        <v>30</v>
      </c>
      <c r="J4">
        <v>0</v>
      </c>
      <c r="K4">
        <v>0</v>
      </c>
      <c r="O4">
        <v>17.954545454545457</v>
      </c>
      <c r="U4">
        <v>12.99</v>
      </c>
    </row>
    <row r="5" spans="1:26">
      <c r="A5">
        <v>30</v>
      </c>
      <c r="B5">
        <v>150</v>
      </c>
      <c r="C5">
        <v>8</v>
      </c>
      <c r="D5" t="s">
        <v>68</v>
      </c>
      <c r="E5">
        <v>0.2</v>
      </c>
      <c r="F5">
        <v>0.51500000000000001</v>
      </c>
      <c r="G5">
        <v>40</v>
      </c>
      <c r="H5">
        <v>10</v>
      </c>
      <c r="I5">
        <f t="shared" si="0"/>
        <v>30</v>
      </c>
      <c r="J5">
        <v>0</v>
      </c>
      <c r="K5">
        <v>0</v>
      </c>
      <c r="O5">
        <v>17.954545454545457</v>
      </c>
      <c r="U5">
        <v>12.99</v>
      </c>
    </row>
    <row r="6" spans="1:26">
      <c r="A6">
        <v>45</v>
      </c>
      <c r="B6">
        <v>150</v>
      </c>
      <c r="C6">
        <v>8</v>
      </c>
      <c r="D6" t="s">
        <v>68</v>
      </c>
      <c r="E6">
        <v>0.3</v>
      </c>
      <c r="F6">
        <v>0.51500000000000001</v>
      </c>
      <c r="G6">
        <v>40</v>
      </c>
      <c r="H6">
        <v>10</v>
      </c>
      <c r="I6">
        <f t="shared" si="0"/>
        <v>45</v>
      </c>
      <c r="J6">
        <v>0</v>
      </c>
      <c r="K6">
        <v>0</v>
      </c>
      <c r="O6">
        <v>17.954545454545457</v>
      </c>
      <c r="U6">
        <v>11.21</v>
      </c>
    </row>
    <row r="7" spans="1:26">
      <c r="A7">
        <v>15</v>
      </c>
      <c r="B7">
        <v>150</v>
      </c>
      <c r="C7">
        <v>8</v>
      </c>
      <c r="D7" t="s">
        <v>68</v>
      </c>
      <c r="E7">
        <v>0.3</v>
      </c>
      <c r="F7">
        <v>0.51500000000000001</v>
      </c>
      <c r="G7">
        <v>40</v>
      </c>
      <c r="H7">
        <v>10</v>
      </c>
      <c r="I7">
        <f t="shared" si="0"/>
        <v>15</v>
      </c>
      <c r="J7">
        <v>0</v>
      </c>
      <c r="K7">
        <v>0</v>
      </c>
      <c r="O7">
        <v>17.954545454545457</v>
      </c>
      <c r="U7">
        <v>14.5</v>
      </c>
    </row>
    <row r="8" spans="1:26">
      <c r="A8">
        <v>45</v>
      </c>
      <c r="B8">
        <v>150</v>
      </c>
      <c r="C8">
        <v>8</v>
      </c>
      <c r="D8" t="s">
        <v>68</v>
      </c>
      <c r="E8">
        <v>0.1</v>
      </c>
      <c r="F8">
        <v>0.51500000000000001</v>
      </c>
      <c r="G8">
        <v>40</v>
      </c>
      <c r="H8">
        <v>10</v>
      </c>
      <c r="I8">
        <f t="shared" si="0"/>
        <v>45</v>
      </c>
      <c r="J8">
        <v>0</v>
      </c>
      <c r="K8">
        <v>0</v>
      </c>
      <c r="O8">
        <v>17.954545454545457</v>
      </c>
      <c r="U8">
        <v>14.28</v>
      </c>
    </row>
    <row r="9" spans="1:26">
      <c r="A9">
        <v>15</v>
      </c>
      <c r="B9">
        <v>150</v>
      </c>
      <c r="C9">
        <v>8</v>
      </c>
      <c r="D9" t="s">
        <v>68</v>
      </c>
      <c r="E9">
        <v>0.1</v>
      </c>
      <c r="F9">
        <v>0.51500000000000001</v>
      </c>
      <c r="G9">
        <v>40</v>
      </c>
      <c r="H9">
        <v>10</v>
      </c>
      <c r="I9">
        <f t="shared" si="0"/>
        <v>15</v>
      </c>
      <c r="J9">
        <v>0</v>
      </c>
      <c r="K9">
        <v>0</v>
      </c>
      <c r="O9">
        <v>17.954545454545457</v>
      </c>
      <c r="U9">
        <v>10.51</v>
      </c>
    </row>
    <row r="10" spans="1:26">
      <c r="A10">
        <v>30</v>
      </c>
      <c r="B10">
        <v>150</v>
      </c>
      <c r="C10">
        <v>8</v>
      </c>
      <c r="D10" t="s">
        <v>68</v>
      </c>
      <c r="E10">
        <v>0.34</v>
      </c>
      <c r="F10">
        <v>0.51500000000000001</v>
      </c>
      <c r="G10">
        <v>40</v>
      </c>
      <c r="H10">
        <v>10</v>
      </c>
      <c r="I10">
        <f t="shared" si="0"/>
        <v>30</v>
      </c>
      <c r="J10">
        <v>0</v>
      </c>
      <c r="K10">
        <v>0</v>
      </c>
      <c r="O10">
        <v>17.954545454545457</v>
      </c>
      <c r="U10">
        <v>11.9</v>
      </c>
    </row>
    <row r="11" spans="1:26">
      <c r="A11">
        <v>51</v>
      </c>
      <c r="B11">
        <v>150</v>
      </c>
      <c r="C11">
        <v>8</v>
      </c>
      <c r="D11" t="s">
        <v>68</v>
      </c>
      <c r="E11">
        <v>0.2</v>
      </c>
      <c r="F11">
        <v>0.51500000000000001</v>
      </c>
      <c r="G11">
        <v>40</v>
      </c>
      <c r="H11">
        <v>10</v>
      </c>
      <c r="I11">
        <f t="shared" si="0"/>
        <v>51</v>
      </c>
      <c r="J11">
        <v>0</v>
      </c>
      <c r="K11">
        <v>0</v>
      </c>
      <c r="O11">
        <v>17.954545454545457</v>
      </c>
      <c r="U11">
        <v>11.45</v>
      </c>
    </row>
    <row r="12" spans="1:26">
      <c r="A12">
        <v>30</v>
      </c>
      <c r="B12">
        <v>150</v>
      </c>
      <c r="C12">
        <v>8</v>
      </c>
      <c r="D12" t="s">
        <v>68</v>
      </c>
      <c r="E12">
        <v>0.06</v>
      </c>
      <c r="F12">
        <v>0.51500000000000001</v>
      </c>
      <c r="G12">
        <v>40</v>
      </c>
      <c r="H12">
        <v>10</v>
      </c>
      <c r="I12">
        <f t="shared" si="0"/>
        <v>30</v>
      </c>
      <c r="J12">
        <v>0</v>
      </c>
      <c r="K12">
        <v>0</v>
      </c>
      <c r="O12">
        <v>17.954545454545457</v>
      </c>
      <c r="U12">
        <v>7.64</v>
      </c>
    </row>
    <row r="13" spans="1:26">
      <c r="A13">
        <v>9</v>
      </c>
      <c r="B13">
        <v>150</v>
      </c>
      <c r="C13">
        <v>8</v>
      </c>
      <c r="D13" t="s">
        <v>68</v>
      </c>
      <c r="E13">
        <v>0.2</v>
      </c>
      <c r="F13">
        <v>0.51500000000000001</v>
      </c>
      <c r="G13">
        <v>40</v>
      </c>
      <c r="H13">
        <v>10</v>
      </c>
      <c r="I13">
        <f t="shared" si="0"/>
        <v>9</v>
      </c>
      <c r="J13">
        <v>0</v>
      </c>
      <c r="K13">
        <v>0</v>
      </c>
      <c r="O13">
        <v>17.954545454545457</v>
      </c>
      <c r="U13">
        <v>12.5</v>
      </c>
    </row>
    <row r="14" spans="1:26">
      <c r="B14">
        <v>150</v>
      </c>
      <c r="C14">
        <v>8</v>
      </c>
      <c r="D14" t="s">
        <v>68</v>
      </c>
      <c r="F14">
        <v>0.51500000000000001</v>
      </c>
      <c r="G14">
        <v>40</v>
      </c>
      <c r="H14">
        <v>10</v>
      </c>
      <c r="I14">
        <f t="shared" si="0"/>
        <v>0</v>
      </c>
      <c r="J14">
        <v>0</v>
      </c>
      <c r="K14">
        <v>0</v>
      </c>
      <c r="O14">
        <v>17.954545454545457</v>
      </c>
    </row>
    <row r="15" spans="1:26">
      <c r="B15">
        <v>150</v>
      </c>
      <c r="C15">
        <v>8</v>
      </c>
      <c r="D15" t="s">
        <v>68</v>
      </c>
      <c r="F15">
        <v>0.51500000000000001</v>
      </c>
      <c r="G15">
        <v>40</v>
      </c>
      <c r="H15">
        <v>10</v>
      </c>
      <c r="I15">
        <f t="shared" si="0"/>
        <v>0</v>
      </c>
      <c r="J15">
        <v>0</v>
      </c>
      <c r="K15">
        <v>0</v>
      </c>
      <c r="O15">
        <v>17.954545454545457</v>
      </c>
    </row>
    <row r="16" spans="1:26">
      <c r="B16">
        <v>150</v>
      </c>
      <c r="C16">
        <v>8</v>
      </c>
      <c r="D16" t="s">
        <v>68</v>
      </c>
      <c r="F16">
        <v>0.51500000000000001</v>
      </c>
      <c r="G16">
        <v>40</v>
      </c>
      <c r="H16">
        <v>10</v>
      </c>
      <c r="I16">
        <f t="shared" si="0"/>
        <v>0</v>
      </c>
      <c r="J16">
        <v>0</v>
      </c>
      <c r="K16">
        <v>0</v>
      </c>
      <c r="O16">
        <v>17.954545454545457</v>
      </c>
    </row>
    <row r="21" spans="1:25" s="3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1" customFormat="1">
      <c r="A27"/>
      <c r="B27"/>
      <c r="C27"/>
      <c r="D27"/>
      <c r="E27">
        <f>40*O13/100/(40*8/1000)</f>
        <v>22.44318181818182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s="3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1"/>
  <sheetViews>
    <sheetView tabSelected="1" topLeftCell="D1" workbookViewId="0">
      <selection activeCell="L20" sqref="L20"/>
    </sheetView>
  </sheetViews>
  <sheetFormatPr defaultRowHeight="13.8"/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70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69</v>
      </c>
    </row>
    <row r="3" spans="1:26">
      <c r="A3">
        <v>30</v>
      </c>
      <c r="B3">
        <v>150</v>
      </c>
      <c r="C3">
        <v>8</v>
      </c>
      <c r="D3" t="s">
        <v>68</v>
      </c>
      <c r="E3">
        <v>0.2</v>
      </c>
      <c r="F3">
        <v>0.51500000000000001</v>
      </c>
      <c r="G3">
        <v>40</v>
      </c>
      <c r="H3">
        <v>10</v>
      </c>
      <c r="I3">
        <v>30</v>
      </c>
      <c r="J3">
        <v>0</v>
      </c>
      <c r="K3">
        <v>0</v>
      </c>
      <c r="O3">
        <v>17.954545454545457</v>
      </c>
      <c r="U3">
        <v>12.99</v>
      </c>
    </row>
    <row r="4" spans="1:26">
      <c r="A4">
        <v>45</v>
      </c>
      <c r="B4">
        <v>150</v>
      </c>
      <c r="C4">
        <v>8</v>
      </c>
      <c r="D4" t="s">
        <v>68</v>
      </c>
      <c r="E4">
        <v>0.3</v>
      </c>
      <c r="F4">
        <v>0.51500000000000001</v>
      </c>
      <c r="G4">
        <v>40</v>
      </c>
      <c r="H4">
        <v>10</v>
      </c>
      <c r="I4">
        <v>45</v>
      </c>
      <c r="J4">
        <v>0</v>
      </c>
      <c r="K4">
        <v>0</v>
      </c>
      <c r="O4">
        <v>17.954545454545457</v>
      </c>
      <c r="U4">
        <v>11.21</v>
      </c>
    </row>
    <row r="5" spans="1:26">
      <c r="A5">
        <v>15</v>
      </c>
      <c r="B5">
        <v>150</v>
      </c>
      <c r="C5">
        <v>8</v>
      </c>
      <c r="D5" t="s">
        <v>68</v>
      </c>
      <c r="E5">
        <v>0.3</v>
      </c>
      <c r="F5">
        <v>0.51500000000000001</v>
      </c>
      <c r="G5">
        <v>40</v>
      </c>
      <c r="H5">
        <v>10</v>
      </c>
      <c r="I5">
        <v>15</v>
      </c>
      <c r="J5">
        <v>0</v>
      </c>
      <c r="K5">
        <v>0</v>
      </c>
      <c r="O5">
        <v>17.954545454545457</v>
      </c>
      <c r="U5">
        <v>14.5</v>
      </c>
    </row>
    <row r="6" spans="1:26">
      <c r="A6">
        <v>45</v>
      </c>
      <c r="B6">
        <v>150</v>
      </c>
      <c r="C6">
        <v>8</v>
      </c>
      <c r="D6" t="s">
        <v>68</v>
      </c>
      <c r="E6">
        <v>0.1</v>
      </c>
      <c r="F6">
        <v>0.51500000000000001</v>
      </c>
      <c r="G6">
        <v>40</v>
      </c>
      <c r="H6">
        <v>10</v>
      </c>
      <c r="I6">
        <v>45</v>
      </c>
      <c r="J6">
        <v>0</v>
      </c>
      <c r="K6">
        <v>0</v>
      </c>
      <c r="O6">
        <v>17.954545454545457</v>
      </c>
      <c r="U6">
        <v>14.28</v>
      </c>
    </row>
    <row r="7" spans="1:26">
      <c r="A7">
        <v>15</v>
      </c>
      <c r="B7">
        <v>150</v>
      </c>
      <c r="C7">
        <v>8</v>
      </c>
      <c r="D7" t="s">
        <v>68</v>
      </c>
      <c r="E7">
        <v>0.1</v>
      </c>
      <c r="F7">
        <v>0.51500000000000001</v>
      </c>
      <c r="G7">
        <v>40</v>
      </c>
      <c r="H7">
        <v>10</v>
      </c>
      <c r="I7">
        <v>15</v>
      </c>
      <c r="J7">
        <v>0</v>
      </c>
      <c r="K7">
        <v>0</v>
      </c>
      <c r="O7">
        <v>17.954545454545457</v>
      </c>
      <c r="U7">
        <v>10.51</v>
      </c>
    </row>
    <row r="8" spans="1:26">
      <c r="A8">
        <v>30</v>
      </c>
      <c r="B8">
        <v>150</v>
      </c>
      <c r="C8">
        <v>8</v>
      </c>
      <c r="D8" t="s">
        <v>68</v>
      </c>
      <c r="E8">
        <v>0.34</v>
      </c>
      <c r="F8">
        <v>0.51500000000000001</v>
      </c>
      <c r="G8">
        <v>40</v>
      </c>
      <c r="H8">
        <v>10</v>
      </c>
      <c r="I8">
        <v>30</v>
      </c>
      <c r="J8">
        <v>0</v>
      </c>
      <c r="K8">
        <v>0</v>
      </c>
      <c r="O8">
        <v>17.954545454545457</v>
      </c>
      <c r="U8">
        <v>11.9</v>
      </c>
    </row>
    <row r="9" spans="1:26">
      <c r="A9">
        <v>51</v>
      </c>
      <c r="B9">
        <v>150</v>
      </c>
      <c r="C9">
        <v>8</v>
      </c>
      <c r="D9" t="s">
        <v>68</v>
      </c>
      <c r="E9">
        <v>0.2</v>
      </c>
      <c r="F9">
        <v>0.51500000000000001</v>
      </c>
      <c r="G9">
        <v>40</v>
      </c>
      <c r="H9">
        <v>10</v>
      </c>
      <c r="I9">
        <v>51</v>
      </c>
      <c r="J9">
        <v>0</v>
      </c>
      <c r="K9">
        <v>0</v>
      </c>
      <c r="O9">
        <v>17.954545454545457</v>
      </c>
      <c r="U9">
        <v>11.45</v>
      </c>
    </row>
    <row r="10" spans="1:26">
      <c r="A10">
        <v>30</v>
      </c>
      <c r="B10">
        <v>150</v>
      </c>
      <c r="C10">
        <v>8</v>
      </c>
      <c r="D10" t="s">
        <v>68</v>
      </c>
      <c r="E10">
        <v>0.06</v>
      </c>
      <c r="F10">
        <v>0.51500000000000001</v>
      </c>
      <c r="G10">
        <v>40</v>
      </c>
      <c r="H10">
        <v>10</v>
      </c>
      <c r="I10">
        <v>30</v>
      </c>
      <c r="J10">
        <v>0</v>
      </c>
      <c r="K10">
        <v>0</v>
      </c>
      <c r="O10">
        <v>17.954545454545457</v>
      </c>
      <c r="U10">
        <v>7.64</v>
      </c>
    </row>
    <row r="11" spans="1:26">
      <c r="A11">
        <v>9</v>
      </c>
      <c r="B11">
        <v>150</v>
      </c>
      <c r="C11">
        <v>8</v>
      </c>
      <c r="D11" t="s">
        <v>68</v>
      </c>
      <c r="E11">
        <v>0.2</v>
      </c>
      <c r="F11">
        <v>0.51500000000000001</v>
      </c>
      <c r="G11">
        <v>40</v>
      </c>
      <c r="H11">
        <v>10</v>
      </c>
      <c r="I11">
        <v>9</v>
      </c>
      <c r="J11">
        <v>0</v>
      </c>
      <c r="K11">
        <v>0</v>
      </c>
      <c r="O11">
        <v>17.954545454545457</v>
      </c>
      <c r="U11">
        <v>12.5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2019-07-11T17:56:46Z</dcterms:modified>
</cp:coreProperties>
</file>