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D2432046-43DF-8C40-B8F1-C80F28BD2B10}" xr6:coauthVersionLast="43" xr6:coauthVersionMax="43" xr10:uidLastSave="{00000000-0000-0000-0000-000000000000}"/>
  <bookViews>
    <workbookView xWindow="7440" yWindow="3720" windowWidth="298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2" l="1"/>
  <c r="U5" i="2"/>
  <c r="U6" i="2"/>
  <c r="U7" i="2"/>
  <c r="U8" i="2"/>
  <c r="U9" i="2"/>
  <c r="U10" i="2"/>
  <c r="U11" i="2"/>
  <c r="U12" i="2"/>
  <c r="U3" i="2"/>
  <c r="K11" i="2"/>
  <c r="J25" i="2"/>
  <c r="J26" i="2"/>
  <c r="J27" i="2"/>
  <c r="J28" i="2"/>
  <c r="J29" i="2"/>
  <c r="J30" i="2"/>
  <c r="J31" i="2"/>
  <c r="J32" i="2"/>
  <c r="J33" i="2"/>
  <c r="J24" i="2"/>
  <c r="K10" i="2"/>
  <c r="K9" i="2"/>
  <c r="K8" i="2"/>
  <c r="J11" i="2"/>
  <c r="J4" i="2"/>
  <c r="J5" i="2"/>
  <c r="J6" i="2"/>
  <c r="J7" i="2"/>
  <c r="J8" i="2"/>
  <c r="J9" i="2"/>
  <c r="J10" i="2"/>
  <c r="J3" i="2"/>
  <c r="I12" i="2"/>
  <c r="J12" i="2" s="1"/>
  <c r="I11" i="2"/>
  <c r="B4" i="2"/>
  <c r="K4" i="2" s="1"/>
  <c r="B6" i="2"/>
  <c r="K7" i="2" s="1"/>
  <c r="K5" i="2" l="1"/>
  <c r="K6" i="2"/>
  <c r="B4" i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4" i="1" l="1"/>
  <c r="B17" i="1" l="1"/>
  <c r="B18" i="1" s="1"/>
</calcChain>
</file>

<file path=xl/sharedStrings.xml><?xml version="1.0" encoding="utf-8"?>
<sst xmlns="http://schemas.openxmlformats.org/spreadsheetml/2006/main" count="142" uniqueCount="76">
  <si>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</si>
  <si>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</si>
  <si>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</si>
  <si>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</si>
  <si>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</si>
  <si>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</si>
  <si>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</si>
  <si>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</si>
  <si>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</si>
  <si>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</si>
  <si>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</si>
  <si>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</si>
  <si>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</si>
  <si>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</si>
  <si>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</si>
  <si>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</si>
  <si>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</si>
  <si>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</si>
  <si>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</si>
  <si>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</si>
  <si>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</si>
  <si>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</si>
  <si>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</si>
  <si>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</si>
  <si>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</si>
  <si>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</si>
  <si>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</si>
  <si>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</si>
  <si>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</si>
  <si>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</si>
  <si>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</si>
  <si>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</si>
  <si>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</si>
  <si>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</si>
  <si>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</si>
  <si>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</si>
  <si>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</si>
  <si>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</si>
  <si>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</si>
  <si>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</si>
  <si>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</si>
  <si>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</si>
  <si>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</si>
  <si>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</si>
  <si>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</si>
  <si>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</si>
  <si>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</si>
  <si>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</si>
  <si>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</si>
  <si>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</si>
  <si>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</si>
  <si>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</si>
  <si>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</si>
  <si>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</si>
  <si>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</si>
  <si>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</si>
  <si>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</si>
  <si>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</si>
  <si>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</si>
  <si>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</si>
  <si>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</si>
  <si>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</si>
  <si>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</si>
  <si>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</si>
  <si>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</si>
  <si>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</si>
  <si>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Acid Type</t>
    <phoneticPr fontId="1" type="noConversion"/>
  </si>
  <si>
    <t>Mono</t>
    <phoneticPr fontId="1" type="noConversion"/>
  </si>
  <si>
    <t>fast-growing acacia wood</t>
    <phoneticPr fontId="1" type="noConversion"/>
  </si>
  <si>
    <t>water</t>
    <phoneticPr fontId="1" type="noConversion"/>
  </si>
  <si>
    <t>Oligo</t>
    <phoneticPr fontId="1" type="noConversion"/>
  </si>
  <si>
    <t>Acid</t>
  </si>
  <si>
    <t>none</t>
  </si>
  <si>
    <t>Acetyl</t>
  </si>
  <si>
    <t>Wood</t>
  </si>
  <si>
    <t>acacia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</si>
</sst>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11" fontId="0" fillId="0" borderId="0" xfId="0" applyNumberForma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39.6640625" style="4" customWidth="1"/>
    <col min="2" max="2" width="22.6640625" style="4" customWidth="1"/>
    <col min="3" max="16384" width="8.83203125" style="4"/>
  </cols>
  <sheetData>
    <row r="1" spans="1:11" ht="19" x14ac:dyDescent="0.25">
      <c r="A1" s="4" t="s">
        <v>8</v>
      </c>
      <c r="B1" s="10" t="s">
        <v>68</v>
      </c>
      <c r="C1" s="11"/>
      <c r="D1" s="11"/>
      <c r="E1" s="11"/>
      <c r="F1" s="11"/>
      <c r="G1" s="11"/>
      <c r="H1" s="11"/>
      <c r="I1" s="13" t="s">
        <v>51</v>
      </c>
      <c r="J1" s="13"/>
      <c r="K1" s="13"/>
    </row>
    <row r="2" spans="1:11" x14ac:dyDescent="0.2">
      <c r="A2" s="4" t="s">
        <v>9</v>
      </c>
      <c r="B2" s="5">
        <v>8.5113803820237531E-6</v>
      </c>
      <c r="C2" s="4" t="s">
        <v>0</v>
      </c>
    </row>
    <row r="3" spans="1:11" x14ac:dyDescent="0.2">
      <c r="A3" s="4" t="s">
        <v>10</v>
      </c>
      <c r="B3" s="5">
        <v>18.809999999999999</v>
      </c>
      <c r="C3" s="4" t="s">
        <v>1</v>
      </c>
    </row>
    <row r="4" spans="1:11" x14ac:dyDescent="0.2">
      <c r="A4" s="4" t="s">
        <v>11</v>
      </c>
      <c r="B4" s="5">
        <f>B3/0.88</f>
        <v>21.375</v>
      </c>
      <c r="C4" s="4" t="s">
        <v>1</v>
      </c>
    </row>
    <row r="5" spans="1:11" x14ac:dyDescent="0.2">
      <c r="A5" s="4" t="s">
        <v>12</v>
      </c>
      <c r="B5" s="5">
        <v>3</v>
      </c>
      <c r="C5" s="4" t="s">
        <v>13</v>
      </c>
    </row>
    <row r="6" spans="1:11" x14ac:dyDescent="0.2">
      <c r="A6" s="4" t="s">
        <v>14</v>
      </c>
      <c r="B6" s="5">
        <v>8</v>
      </c>
    </row>
    <row r="7" spans="1:11" x14ac:dyDescent="0.2">
      <c r="A7" s="4" t="s">
        <v>63</v>
      </c>
      <c r="B7" s="5">
        <v>25</v>
      </c>
      <c r="C7" s="4" t="s">
        <v>64</v>
      </c>
    </row>
    <row r="8" spans="1:11" x14ac:dyDescent="0.2">
      <c r="A8" s="4" t="s">
        <v>15</v>
      </c>
      <c r="B8" s="5">
        <v>6.14</v>
      </c>
      <c r="C8" s="4" t="s">
        <v>16</v>
      </c>
    </row>
    <row r="9" spans="1:11" ht="19" x14ac:dyDescent="0.25">
      <c r="A9" s="12" t="s">
        <v>2</v>
      </c>
      <c r="B9" s="12"/>
    </row>
    <row r="10" spans="1:11" x14ac:dyDescent="0.2">
      <c r="A10" s="4" t="s">
        <v>17</v>
      </c>
      <c r="B10" s="5">
        <v>700</v>
      </c>
      <c r="C10" s="4" t="s">
        <v>18</v>
      </c>
    </row>
    <row r="11" spans="1:11" x14ac:dyDescent="0.2">
      <c r="A11" s="4" t="s">
        <v>19</v>
      </c>
      <c r="B11" s="5">
        <v>0.3</v>
      </c>
      <c r="C11" s="4" t="s">
        <v>20</v>
      </c>
    </row>
    <row r="12" spans="1:11" x14ac:dyDescent="0.2">
      <c r="A12" s="4" t="s">
        <v>3</v>
      </c>
      <c r="B12" s="5">
        <f>B6</f>
        <v>8</v>
      </c>
    </row>
    <row r="13" spans="1:11" x14ac:dyDescent="0.2">
      <c r="A13" s="4" t="s">
        <v>4</v>
      </c>
      <c r="B13" s="5"/>
    </row>
    <row r="14" spans="1:11" x14ac:dyDescent="0.2">
      <c r="A14" s="4" t="s">
        <v>21</v>
      </c>
      <c r="B14" s="5">
        <f>0.2*(B12/(1+B12))</f>
        <v>0.17777777777777778</v>
      </c>
      <c r="C14" s="4" t="s">
        <v>22</v>
      </c>
    </row>
    <row r="15" spans="1:11" x14ac:dyDescent="0.2">
      <c r="A15" s="4" t="s">
        <v>5</v>
      </c>
      <c r="B15" s="5">
        <v>0.8</v>
      </c>
    </row>
    <row r="16" spans="1:11" x14ac:dyDescent="0.2">
      <c r="A16" s="4" t="s">
        <v>23</v>
      </c>
      <c r="B16" s="5">
        <v>4186</v>
      </c>
      <c r="C16" s="4" t="s">
        <v>6</v>
      </c>
    </row>
    <row r="17" spans="1:17" x14ac:dyDescent="0.2">
      <c r="A17" s="4" t="s">
        <v>24</v>
      </c>
      <c r="B17" s="5">
        <f>B10*B15/B16/B14</f>
        <v>0.75250836120401332</v>
      </c>
      <c r="C17" s="4" t="s">
        <v>25</v>
      </c>
    </row>
    <row r="18" spans="1:17" x14ac:dyDescent="0.2">
      <c r="A18" s="4" t="s">
        <v>7</v>
      </c>
      <c r="B18" s="5">
        <f>B17*60</f>
        <v>45.1505016722408</v>
      </c>
      <c r="C18" s="4" t="s">
        <v>26</v>
      </c>
    </row>
    <row r="22" spans="1:17" ht="19" x14ac:dyDescent="0.25">
      <c r="A22" s="13" t="s">
        <v>56</v>
      </c>
      <c r="B22" s="13"/>
      <c r="C22" s="13"/>
    </row>
    <row r="23" spans="1:17" x14ac:dyDescent="0.2">
      <c r="A23" s="4" t="s">
        <v>57</v>
      </c>
      <c r="B23" s="4" t="s">
        <v>58</v>
      </c>
    </row>
    <row r="24" spans="1:17" x14ac:dyDescent="0.2">
      <c r="A24" s="4">
        <v>0.6</v>
      </c>
      <c r="B24" s="5">
        <f>A24/($B$6*100)*1000</f>
        <v>0.75</v>
      </c>
    </row>
    <row r="25" spans="1:17" x14ac:dyDescent="0.2">
      <c r="A25" s="4">
        <v>0.6</v>
      </c>
      <c r="B25" s="5">
        <f t="shared" ref="B25:B33" si="0">A25/($B$6*100)*1000</f>
        <v>0.75</v>
      </c>
    </row>
    <row r="26" spans="1:17" x14ac:dyDescent="0.2">
      <c r="A26" s="4">
        <v>0.6</v>
      </c>
      <c r="B26" s="5">
        <f t="shared" si="0"/>
        <v>0.75</v>
      </c>
    </row>
    <row r="27" spans="1:17" x14ac:dyDescent="0.2">
      <c r="A27" s="4">
        <v>0.6</v>
      </c>
      <c r="B27" s="5">
        <f t="shared" si="0"/>
        <v>0.75</v>
      </c>
    </row>
    <row r="28" spans="1:17" x14ac:dyDescent="0.2">
      <c r="A28" s="4">
        <v>0.6</v>
      </c>
      <c r="B28" s="5">
        <f t="shared" si="0"/>
        <v>0.75</v>
      </c>
    </row>
    <row r="29" spans="1:17" x14ac:dyDescent="0.2">
      <c r="A29" s="4">
        <v>0.6</v>
      </c>
      <c r="B29" s="5">
        <f t="shared" si="0"/>
        <v>0.75</v>
      </c>
    </row>
    <row r="30" spans="1:17" ht="19" x14ac:dyDescent="0.25">
      <c r="A30" s="4">
        <v>0.6</v>
      </c>
      <c r="B30" s="5">
        <f t="shared" si="0"/>
        <v>0.75</v>
      </c>
      <c r="I30" s="13" t="s">
        <v>50</v>
      </c>
      <c r="J30" s="13"/>
      <c r="K30" s="13"/>
      <c r="M30" s="13" t="s">
        <v>59</v>
      </c>
      <c r="N30" s="13"/>
      <c r="O30" s="13"/>
      <c r="P30" s="13"/>
      <c r="Q30" s="13"/>
    </row>
    <row r="31" spans="1:17" x14ac:dyDescent="0.2">
      <c r="A31" s="4">
        <v>0.6</v>
      </c>
      <c r="B31" s="5">
        <f t="shared" si="0"/>
        <v>0.75</v>
      </c>
      <c r="I31" s="6" t="s">
        <v>49</v>
      </c>
      <c r="J31" s="5">
        <v>5.07</v>
      </c>
      <c r="M31" s="14" t="s">
        <v>60</v>
      </c>
      <c r="N31" s="14"/>
      <c r="O31" s="4">
        <v>0.17699999999999999</v>
      </c>
      <c r="P31" s="4" t="s">
        <v>65</v>
      </c>
    </row>
    <row r="32" spans="1:17" ht="17" x14ac:dyDescent="0.2">
      <c r="A32" s="4">
        <v>0.6</v>
      </c>
      <c r="B32" s="5">
        <f t="shared" si="0"/>
        <v>0.75</v>
      </c>
      <c r="I32" s="6" t="s">
        <v>52</v>
      </c>
      <c r="J32" s="5">
        <f>10^(-J31)</f>
        <v>8.5113803820237531E-6</v>
      </c>
      <c r="M32" s="14" t="s">
        <v>61</v>
      </c>
      <c r="N32" s="14"/>
      <c r="O32" s="4">
        <v>0.84099999999999997</v>
      </c>
      <c r="P32" s="4" t="s">
        <v>65</v>
      </c>
    </row>
    <row r="33" spans="1:16" x14ac:dyDescent="0.2">
      <c r="A33" s="4">
        <v>0.6</v>
      </c>
      <c r="B33" s="5">
        <f t="shared" si="0"/>
        <v>0.75</v>
      </c>
      <c r="M33" s="14" t="s">
        <v>62</v>
      </c>
      <c r="N33" s="14"/>
      <c r="O33" s="5">
        <f>(O31+O32)/2</f>
        <v>0.50900000000000001</v>
      </c>
      <c r="P33" s="4" t="s">
        <v>65</v>
      </c>
    </row>
    <row r="34" spans="1:16" ht="19" x14ac:dyDescent="0.25">
      <c r="I34" s="13" t="s">
        <v>53</v>
      </c>
      <c r="J34" s="13"/>
      <c r="K34" s="13"/>
      <c r="L34" s="13"/>
      <c r="M34" s="13"/>
      <c r="N34" s="8"/>
      <c r="O34" s="7"/>
    </row>
    <row r="35" spans="1:16" ht="17" x14ac:dyDescent="0.2">
      <c r="I35" s="4" t="s">
        <v>55</v>
      </c>
      <c r="J35" s="4" t="s">
        <v>54</v>
      </c>
    </row>
    <row r="36" spans="1:16" x14ac:dyDescent="0.2">
      <c r="I36" s="4">
        <v>0.01</v>
      </c>
      <c r="J36" s="5">
        <f>I36/98.709*2*10</f>
        <v>2.0261576958534684E-3</v>
      </c>
    </row>
    <row r="37" spans="1:16" x14ac:dyDescent="0.2">
      <c r="I37" s="4">
        <v>0.05</v>
      </c>
      <c r="J37" s="5">
        <f t="shared" ref="J37:J43" si="1">I37/98.709*2*10</f>
        <v>1.0130788479267343E-2</v>
      </c>
    </row>
    <row r="38" spans="1:16" x14ac:dyDescent="0.2">
      <c r="I38" s="4">
        <v>0.1</v>
      </c>
      <c r="J38" s="5">
        <f t="shared" si="1"/>
        <v>2.0261576958534686E-2</v>
      </c>
    </row>
    <row r="39" spans="1:16" x14ac:dyDescent="0.2">
      <c r="I39" s="4">
        <v>0.5</v>
      </c>
      <c r="J39" s="5">
        <f t="shared" si="1"/>
        <v>0.10130788479267341</v>
      </c>
    </row>
    <row r="40" spans="1:16" x14ac:dyDescent="0.2">
      <c r="I40" s="4">
        <v>1</v>
      </c>
      <c r="J40" s="5">
        <f t="shared" si="1"/>
        <v>0.20261576958534683</v>
      </c>
    </row>
    <row r="41" spans="1:16" x14ac:dyDescent="0.2">
      <c r="I41" s="4">
        <v>2</v>
      </c>
      <c r="J41" s="5">
        <f t="shared" si="1"/>
        <v>0.40523153917069366</v>
      </c>
    </row>
    <row r="42" spans="1:16" x14ac:dyDescent="0.2">
      <c r="I42" s="4">
        <v>3</v>
      </c>
      <c r="J42" s="5">
        <f t="shared" si="1"/>
        <v>0.60784730875604054</v>
      </c>
    </row>
    <row r="43" spans="1:16" x14ac:dyDescent="0.2">
      <c r="I43" s="4">
        <v>4</v>
      </c>
      <c r="J43" s="5">
        <f t="shared" si="1"/>
        <v>0.81046307834138731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AA49"/>
  <sheetViews>
    <sheetView topLeftCell="J1" workbookViewId="0">
      <selection activeCell="A3" sqref="A3:Z12"/>
    </sheetView>
  </sheetViews>
  <sheetFormatPr baseColWidth="10" defaultColWidth="8.83203125" defaultRowHeight="15" x14ac:dyDescent="0.2"/>
  <cols>
    <col min="5" max="5" width="11.6640625" bestFit="1" customWidth="1"/>
  </cols>
  <sheetData>
    <row r="1" spans="1:27" x14ac:dyDescent="0.2">
      <c r="A1" t="s">
        <v>27</v>
      </c>
      <c r="L1" t="s">
        <v>28</v>
      </c>
      <c r="R1" t="s">
        <v>29</v>
      </c>
    </row>
    <row r="2" spans="1:27" x14ac:dyDescent="0.2">
      <c r="A2" t="s">
        <v>30</v>
      </c>
      <c r="B2" t="s">
        <v>31</v>
      </c>
      <c r="C2" t="s">
        <v>32</v>
      </c>
      <c r="D2" t="s">
        <v>66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47</v>
      </c>
      <c r="Y2" t="s">
        <v>48</v>
      </c>
      <c r="Z2" t="s">
        <v>67</v>
      </c>
      <c r="AA2" t="s">
        <v>70</v>
      </c>
    </row>
    <row r="3" spans="1:27" x14ac:dyDescent="0.2">
      <c r="A3">
        <v>0</v>
      </c>
      <c r="B3">
        <v>40.019960079840303</v>
      </c>
      <c r="C3">
        <v>4</v>
      </c>
      <c r="D3" t="s">
        <v>69</v>
      </c>
      <c r="E3">
        <v>0</v>
      </c>
      <c r="F3">
        <v>3</v>
      </c>
      <c r="G3">
        <v>300</v>
      </c>
      <c r="H3">
        <v>0</v>
      </c>
      <c r="I3">
        <v>0</v>
      </c>
      <c r="J3">
        <f>A3</f>
        <v>0</v>
      </c>
      <c r="K3">
        <v>0</v>
      </c>
      <c r="O3">
        <v>19.899999999999999</v>
      </c>
      <c r="U3">
        <f>Z3+AA3/0.88</f>
        <v>0.67132867132867036</v>
      </c>
      <c r="Z3">
        <v>0.111888111888109</v>
      </c>
      <c r="AA3">
        <v>0.492307692307694</v>
      </c>
    </row>
    <row r="4" spans="1:27" x14ac:dyDescent="0.2">
      <c r="A4">
        <v>5</v>
      </c>
      <c r="B4">
        <f>(B26+B27)/2</f>
        <v>59.8002883122643</v>
      </c>
      <c r="C4">
        <v>4</v>
      </c>
      <c r="D4" t="s">
        <v>69</v>
      </c>
      <c r="E4">
        <v>0</v>
      </c>
      <c r="F4">
        <v>3</v>
      </c>
      <c r="G4">
        <v>300</v>
      </c>
      <c r="H4">
        <v>0</v>
      </c>
      <c r="I4">
        <v>0</v>
      </c>
      <c r="J4">
        <f t="shared" ref="J4:J10" si="0">A4</f>
        <v>5</v>
      </c>
      <c r="K4">
        <f>(B4-B3)/A4</f>
        <v>3.9560656464847996</v>
      </c>
      <c r="O4">
        <v>19.899999999999999</v>
      </c>
      <c r="U4">
        <f t="shared" ref="U4:U12" si="1">Z4+AA4/0.88</f>
        <v>1.5420216147488774</v>
      </c>
      <c r="Z4">
        <v>6.7132867132865898E-2</v>
      </c>
      <c r="AA4">
        <v>1.2979020979020901</v>
      </c>
    </row>
    <row r="5" spans="1:27" x14ac:dyDescent="0.2">
      <c r="A5">
        <v>10</v>
      </c>
      <c r="B5">
        <v>77.425149700598695</v>
      </c>
      <c r="C5">
        <v>4</v>
      </c>
      <c r="D5" t="s">
        <v>69</v>
      </c>
      <c r="E5">
        <v>0</v>
      </c>
      <c r="F5">
        <v>3</v>
      </c>
      <c r="G5">
        <v>300</v>
      </c>
      <c r="H5">
        <v>0</v>
      </c>
      <c r="I5">
        <v>0</v>
      </c>
      <c r="J5">
        <f t="shared" si="0"/>
        <v>10</v>
      </c>
      <c r="K5">
        <f t="shared" ref="K5:K10" si="2">(B5-B4)/(A5-A4)</f>
        <v>3.5249722776668788</v>
      </c>
      <c r="O5">
        <v>19.899999999999999</v>
      </c>
      <c r="U5">
        <f t="shared" si="1"/>
        <v>5.2963763509217987</v>
      </c>
      <c r="Z5">
        <v>0.13426573426573099</v>
      </c>
      <c r="AA5">
        <v>4.54265734265734</v>
      </c>
    </row>
    <row r="6" spans="1:27" x14ac:dyDescent="0.2">
      <c r="A6">
        <v>15</v>
      </c>
      <c r="B6">
        <f>(B31+B32)/2</f>
        <v>92.893989798181352</v>
      </c>
      <c r="C6">
        <v>4</v>
      </c>
      <c r="D6" t="s">
        <v>69</v>
      </c>
      <c r="E6">
        <v>0</v>
      </c>
      <c r="F6">
        <v>3</v>
      </c>
      <c r="G6">
        <v>300</v>
      </c>
      <c r="H6">
        <v>0</v>
      </c>
      <c r="I6">
        <v>0</v>
      </c>
      <c r="J6">
        <f t="shared" si="0"/>
        <v>15</v>
      </c>
      <c r="K6">
        <f t="shared" si="2"/>
        <v>3.0937680195165314</v>
      </c>
      <c r="O6">
        <v>19.899999999999999</v>
      </c>
      <c r="U6">
        <f t="shared" si="1"/>
        <v>10.050603941513028</v>
      </c>
      <c r="Z6">
        <v>0.51468531468531198</v>
      </c>
      <c r="AA6">
        <v>8.3916083916083899</v>
      </c>
    </row>
    <row r="7" spans="1:27" x14ac:dyDescent="0.2">
      <c r="A7">
        <v>22</v>
      </c>
      <c r="B7">
        <v>102.127522732313</v>
      </c>
      <c r="C7">
        <v>4</v>
      </c>
      <c r="D7" t="s">
        <v>69</v>
      </c>
      <c r="E7">
        <v>0</v>
      </c>
      <c r="F7">
        <v>3</v>
      </c>
      <c r="G7">
        <v>300</v>
      </c>
      <c r="H7">
        <v>0</v>
      </c>
      <c r="I7">
        <v>0</v>
      </c>
      <c r="J7">
        <f t="shared" si="0"/>
        <v>22</v>
      </c>
      <c r="K7">
        <f t="shared" si="2"/>
        <v>1.319076133447378</v>
      </c>
      <c r="O7">
        <v>19.899999999999999</v>
      </c>
      <c r="U7">
        <f t="shared" si="1"/>
        <v>10.638525111252383</v>
      </c>
      <c r="Z7">
        <v>0.49230769230769</v>
      </c>
      <c r="AA7">
        <v>8.9286713286713297</v>
      </c>
    </row>
    <row r="8" spans="1:27" x14ac:dyDescent="0.2">
      <c r="A8">
        <v>32</v>
      </c>
      <c r="B8">
        <v>112.003770237303</v>
      </c>
      <c r="C8">
        <v>4</v>
      </c>
      <c r="D8" t="s">
        <v>69</v>
      </c>
      <c r="E8">
        <v>0</v>
      </c>
      <c r="F8">
        <v>3</v>
      </c>
      <c r="G8">
        <v>300</v>
      </c>
      <c r="H8">
        <v>0</v>
      </c>
      <c r="I8">
        <v>0</v>
      </c>
      <c r="J8">
        <f t="shared" si="0"/>
        <v>32</v>
      </c>
      <c r="K8">
        <f t="shared" si="2"/>
        <v>0.98762475049900045</v>
      </c>
      <c r="O8">
        <v>19.899999999999999</v>
      </c>
      <c r="U8">
        <f t="shared" si="1"/>
        <v>12.17037507946598</v>
      </c>
      <c r="Z8">
        <v>1.56643356643356</v>
      </c>
      <c r="AA8">
        <v>9.3314685314685306</v>
      </c>
    </row>
    <row r="9" spans="1:27" x14ac:dyDescent="0.2">
      <c r="A9">
        <v>42</v>
      </c>
      <c r="B9">
        <v>140.78620536704301</v>
      </c>
      <c r="C9">
        <v>4</v>
      </c>
      <c r="D9" t="s">
        <v>69</v>
      </c>
      <c r="E9">
        <v>0</v>
      </c>
      <c r="F9">
        <v>3</v>
      </c>
      <c r="G9">
        <v>300</v>
      </c>
      <c r="H9">
        <v>0</v>
      </c>
      <c r="I9">
        <v>0</v>
      </c>
      <c r="J9">
        <f t="shared" si="0"/>
        <v>42</v>
      </c>
      <c r="K9">
        <f t="shared" si="2"/>
        <v>2.8782435129740009</v>
      </c>
      <c r="O9">
        <v>19.899999999999999</v>
      </c>
      <c r="U9">
        <f t="shared" si="1"/>
        <v>14.822123331214177</v>
      </c>
      <c r="Z9">
        <v>2.2601398601398599</v>
      </c>
      <c r="AA9">
        <v>11.0545454545454</v>
      </c>
    </row>
    <row r="10" spans="1:27" x14ac:dyDescent="0.2">
      <c r="A10">
        <v>52</v>
      </c>
      <c r="B10">
        <v>166.45464626302899</v>
      </c>
      <c r="C10">
        <v>4</v>
      </c>
      <c r="D10" t="s">
        <v>69</v>
      </c>
      <c r="E10">
        <v>0</v>
      </c>
      <c r="F10">
        <v>3</v>
      </c>
      <c r="G10">
        <v>300</v>
      </c>
      <c r="H10">
        <v>0</v>
      </c>
      <c r="I10">
        <v>0</v>
      </c>
      <c r="J10">
        <f t="shared" si="0"/>
        <v>52</v>
      </c>
      <c r="K10">
        <f t="shared" si="2"/>
        <v>2.566844089598598</v>
      </c>
      <c r="O10">
        <v>19.899999999999999</v>
      </c>
      <c r="U10">
        <f t="shared" si="1"/>
        <v>16.738461538461507</v>
      </c>
      <c r="Z10">
        <v>3.3118881118880998</v>
      </c>
      <c r="AA10">
        <v>11.8153846153846</v>
      </c>
    </row>
    <row r="11" spans="1:27" x14ac:dyDescent="0.2">
      <c r="A11">
        <v>73</v>
      </c>
      <c r="B11">
        <v>170</v>
      </c>
      <c r="C11">
        <v>4</v>
      </c>
      <c r="D11" t="s">
        <v>69</v>
      </c>
      <c r="E11">
        <v>0</v>
      </c>
      <c r="F11">
        <v>3</v>
      </c>
      <c r="G11">
        <v>300</v>
      </c>
      <c r="H11">
        <v>0</v>
      </c>
      <c r="I11">
        <f>A11-54</f>
        <v>19</v>
      </c>
      <c r="J11">
        <f>A11-I11</f>
        <v>54</v>
      </c>
      <c r="K11">
        <f>(B11-B3)/54</f>
        <v>2.4070377762992536</v>
      </c>
      <c r="O11">
        <v>19.899999999999999</v>
      </c>
      <c r="U11">
        <f t="shared" si="1"/>
        <v>13.678830260648432</v>
      </c>
      <c r="Z11">
        <v>4.11748251748251</v>
      </c>
      <c r="AA11">
        <v>8.4139860139860101</v>
      </c>
    </row>
    <row r="12" spans="1:27" x14ac:dyDescent="0.2">
      <c r="A12">
        <v>92</v>
      </c>
      <c r="B12">
        <v>170</v>
      </c>
      <c r="C12">
        <v>4</v>
      </c>
      <c r="D12" t="s">
        <v>69</v>
      </c>
      <c r="E12">
        <v>0</v>
      </c>
      <c r="F12">
        <v>3</v>
      </c>
      <c r="G12">
        <v>300</v>
      </c>
      <c r="H12">
        <v>0</v>
      </c>
      <c r="I12">
        <f>A12-54</f>
        <v>38</v>
      </c>
      <c r="J12">
        <f>A12-I12</f>
        <v>54</v>
      </c>
      <c r="K12">
        <v>2.4070377762992536</v>
      </c>
      <c r="O12">
        <v>19.899999999999999</v>
      </c>
      <c r="U12">
        <f t="shared" si="1"/>
        <v>11.192879847425292</v>
      </c>
      <c r="Z12">
        <v>4.0727272727272696</v>
      </c>
      <c r="AA12">
        <v>6.2657342657342596</v>
      </c>
    </row>
    <row r="13" spans="1:27" x14ac:dyDescent="0.2">
      <c r="C13">
        <v>4</v>
      </c>
      <c r="D13" t="s">
        <v>69</v>
      </c>
      <c r="E13">
        <v>0</v>
      </c>
      <c r="F13">
        <v>3</v>
      </c>
      <c r="G13">
        <v>300</v>
      </c>
      <c r="H13">
        <v>0</v>
      </c>
      <c r="I13">
        <v>0</v>
      </c>
      <c r="O13">
        <v>19.899999999999999</v>
      </c>
    </row>
    <row r="14" spans="1:27" x14ac:dyDescent="0.2">
      <c r="C14">
        <v>4</v>
      </c>
      <c r="D14" t="s">
        <v>69</v>
      </c>
      <c r="E14">
        <v>0</v>
      </c>
      <c r="F14">
        <v>3</v>
      </c>
      <c r="G14">
        <v>300</v>
      </c>
      <c r="H14">
        <v>0</v>
      </c>
      <c r="I14">
        <v>0</v>
      </c>
      <c r="O14">
        <v>19.899999999999999</v>
      </c>
    </row>
    <row r="15" spans="1:27" x14ac:dyDescent="0.2">
      <c r="C15">
        <v>4</v>
      </c>
      <c r="D15" t="s">
        <v>69</v>
      </c>
      <c r="E15">
        <v>0</v>
      </c>
      <c r="F15">
        <v>3</v>
      </c>
      <c r="G15">
        <v>300</v>
      </c>
      <c r="H15">
        <v>0</v>
      </c>
      <c r="I15">
        <v>0</v>
      </c>
      <c r="O15">
        <v>19.899999999999999</v>
      </c>
    </row>
    <row r="22" spans="1:25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s="1" customFormat="1" x14ac:dyDescent="0.2">
      <c r="A24" s="9">
        <v>3.5527136788005001E-15</v>
      </c>
      <c r="B24">
        <v>40.019960079840303</v>
      </c>
      <c r="C24"/>
      <c r="D24">
        <v>89.2337536372454</v>
      </c>
      <c r="E24">
        <v>0.111888111888109</v>
      </c>
      <c r="F24"/>
      <c r="G24">
        <v>89.320388349514602</v>
      </c>
      <c r="H24">
        <v>0.492307692307694</v>
      </c>
      <c r="I24"/>
      <c r="J24">
        <f>AVERAGE(D24,G24)</f>
        <v>89.277070993379994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s="1" customFormat="1" x14ac:dyDescent="0.2">
      <c r="A25">
        <v>2</v>
      </c>
      <c r="B25">
        <v>48.411177644710499</v>
      </c>
      <c r="C25"/>
      <c r="D25">
        <v>137.73035887487799</v>
      </c>
      <c r="E25">
        <v>6.7132867132865898E-2</v>
      </c>
      <c r="F25"/>
      <c r="G25">
        <v>137.864077669902</v>
      </c>
      <c r="H25">
        <v>1.2979020979020901</v>
      </c>
      <c r="I25"/>
      <c r="J25">
        <f t="shared" ref="J25:J33" si="3">AVERAGE(D25,G25)</f>
        <v>137.79721827239001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s="1" customFormat="1" x14ac:dyDescent="0.2">
      <c r="A26">
        <v>4</v>
      </c>
      <c r="B26">
        <v>56.083832335329298</v>
      </c>
      <c r="C26"/>
      <c r="D26">
        <v>187.196896217264</v>
      </c>
      <c r="E26">
        <v>0.13426573426573099</v>
      </c>
      <c r="F26"/>
      <c r="G26">
        <v>187.37864077669801</v>
      </c>
      <c r="H26">
        <v>4.54265734265734</v>
      </c>
      <c r="I26"/>
      <c r="J26">
        <f t="shared" si="3"/>
        <v>187.28776849698102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s="1" customFormat="1" x14ac:dyDescent="0.2">
      <c r="A27">
        <v>5.9444444444444402</v>
      </c>
      <c r="B27">
        <v>63.516744289199302</v>
      </c>
      <c r="C27"/>
      <c r="D27">
        <v>236.66343355965</v>
      </c>
      <c r="E27">
        <v>0.51468531468531198</v>
      </c>
      <c r="F27"/>
      <c r="G27">
        <v>236.893203883495</v>
      </c>
      <c r="H27">
        <v>8.3916083916083899</v>
      </c>
      <c r="I27"/>
      <c r="J27">
        <f t="shared" si="3"/>
        <v>236.7783187215725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s="1" customFormat="1" x14ac:dyDescent="0.2">
      <c r="A28">
        <v>7.94444444444445</v>
      </c>
      <c r="B28">
        <v>70.470836105566605</v>
      </c>
      <c r="C28"/>
      <c r="D28">
        <v>305.52861299709002</v>
      </c>
      <c r="E28">
        <v>0.49230769230769</v>
      </c>
      <c r="F28"/>
      <c r="G28">
        <v>305.82524271844602</v>
      </c>
      <c r="H28">
        <v>8.9286713286713297</v>
      </c>
      <c r="I28"/>
      <c r="J28">
        <f t="shared" si="3"/>
        <v>305.67692785776802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s="2" customFormat="1" x14ac:dyDescent="0.2">
      <c r="A29">
        <v>10</v>
      </c>
      <c r="B29">
        <v>77.425149700598695</v>
      </c>
      <c r="C29"/>
      <c r="D29">
        <v>403.49175557710902</v>
      </c>
      <c r="E29">
        <v>1.56643356643356</v>
      </c>
      <c r="F29"/>
      <c r="G29">
        <v>403.883495145631</v>
      </c>
      <c r="H29">
        <v>9.3314685314685306</v>
      </c>
      <c r="I29"/>
      <c r="J29">
        <f t="shared" si="3"/>
        <v>403.68762536137001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s="3" customFormat="1" x14ac:dyDescent="0.2">
      <c r="A30">
        <v>12</v>
      </c>
      <c r="B30">
        <v>84.139720558882203</v>
      </c>
      <c r="C30"/>
      <c r="D30">
        <v>502.42483026188103</v>
      </c>
      <c r="E30">
        <v>2.2601398601398599</v>
      </c>
      <c r="F30"/>
      <c r="G30">
        <v>501.94174757281502</v>
      </c>
      <c r="H30">
        <v>11.0545454545454</v>
      </c>
      <c r="I30"/>
      <c r="J30">
        <f t="shared" si="3"/>
        <v>502.18328891734802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s="1" customFormat="1" x14ac:dyDescent="0.2">
      <c r="A31">
        <v>13.9444444444444</v>
      </c>
      <c r="B31">
        <v>89.895985806165399</v>
      </c>
      <c r="C31"/>
      <c r="D31">
        <v>600.38797284190105</v>
      </c>
      <c r="E31">
        <v>3.3118881118880998</v>
      </c>
      <c r="F31"/>
      <c r="G31">
        <v>600.97087378640697</v>
      </c>
      <c r="H31">
        <v>11.8153846153846</v>
      </c>
      <c r="I31"/>
      <c r="J31">
        <f t="shared" si="3"/>
        <v>600.67942331415406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s="1" customFormat="1" x14ac:dyDescent="0.2">
      <c r="A32">
        <v>15.9444444444444</v>
      </c>
      <c r="B32">
        <v>95.891993790197304</v>
      </c>
      <c r="C32"/>
      <c r="D32">
        <v>806.98351115421895</v>
      </c>
      <c r="E32">
        <v>4.11748251748251</v>
      </c>
      <c r="F32"/>
      <c r="G32">
        <v>807.76699029126098</v>
      </c>
      <c r="H32">
        <v>8.4139860139860101</v>
      </c>
      <c r="I32"/>
      <c r="J32">
        <f t="shared" si="3"/>
        <v>807.37525072274002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s="1" customFormat="1" x14ac:dyDescent="0.2">
      <c r="A33">
        <v>17.9444444444444</v>
      </c>
      <c r="B33">
        <v>102.127522732313</v>
      </c>
      <c r="C33"/>
      <c r="D33">
        <v>994.18040737148306</v>
      </c>
      <c r="E33">
        <v>4.0727272727272696</v>
      </c>
      <c r="F33"/>
      <c r="G33">
        <v>995.14563106796095</v>
      </c>
      <c r="H33">
        <v>6.2657342657342596</v>
      </c>
      <c r="I33"/>
      <c r="J33">
        <f t="shared" si="3"/>
        <v>994.66301921972195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s="1" customFormat="1" x14ac:dyDescent="0.2">
      <c r="A34">
        <v>19.9444444444444</v>
      </c>
      <c r="B34">
        <v>105.009758261255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s="1" customFormat="1" x14ac:dyDescent="0.2">
      <c r="A35">
        <v>25.9444444444444</v>
      </c>
      <c r="B35">
        <v>99.7642492792193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s="1" customFormat="1" x14ac:dyDescent="0.2">
      <c r="A36">
        <v>27.9444444444444</v>
      </c>
      <c r="B36">
        <v>100.969838101574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s="1" customFormat="1" x14ac:dyDescent="0.2">
      <c r="A37">
        <v>29.8888888888888</v>
      </c>
      <c r="B37">
        <v>106.007540474606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s="2" customFormat="1" x14ac:dyDescent="0.2">
      <c r="A38">
        <v>31.9444444444444</v>
      </c>
      <c r="B38">
        <v>112.003770237303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">
      <c r="A39">
        <v>33.9444444444444</v>
      </c>
      <c r="B39">
        <v>117.99977822133501</v>
      </c>
    </row>
    <row r="40" spans="1:25" x14ac:dyDescent="0.2">
      <c r="A40">
        <v>35.9444444444444</v>
      </c>
      <c r="B40">
        <v>123.995786205367</v>
      </c>
    </row>
    <row r="41" spans="1:25" x14ac:dyDescent="0.2">
      <c r="A41">
        <v>37.9444444444444</v>
      </c>
      <c r="B41">
        <v>129.752273231315</v>
      </c>
    </row>
    <row r="42" spans="1:25" x14ac:dyDescent="0.2">
      <c r="A42">
        <v>39.9444444444444</v>
      </c>
      <c r="B42">
        <v>135.26923929917899</v>
      </c>
    </row>
    <row r="43" spans="1:25" x14ac:dyDescent="0.2">
      <c r="A43">
        <v>41.9444444444444</v>
      </c>
      <c r="B43">
        <v>140.78620536704301</v>
      </c>
    </row>
    <row r="44" spans="1:25" x14ac:dyDescent="0.2">
      <c r="A44">
        <v>43.9444444444444</v>
      </c>
      <c r="B44">
        <v>146.06365047682399</v>
      </c>
    </row>
    <row r="45" spans="1:25" x14ac:dyDescent="0.2">
      <c r="A45">
        <v>45.9444444444444</v>
      </c>
      <c r="B45">
        <v>151.34109558660401</v>
      </c>
    </row>
    <row r="46" spans="1:25" x14ac:dyDescent="0.2">
      <c r="A46">
        <v>47.8888888888888</v>
      </c>
      <c r="B46">
        <v>156.13927700155199</v>
      </c>
    </row>
    <row r="47" spans="1:25" x14ac:dyDescent="0.2">
      <c r="A47">
        <v>49.8888888888888</v>
      </c>
      <c r="B47">
        <v>161.41672211133201</v>
      </c>
    </row>
    <row r="48" spans="1:25" x14ac:dyDescent="0.2">
      <c r="A48">
        <v>51.8888888888888</v>
      </c>
      <c r="B48">
        <v>166.45464626302899</v>
      </c>
    </row>
    <row r="49" spans="1:2" x14ac:dyDescent="0.2">
      <c r="A49">
        <v>53.9444444444444</v>
      </c>
      <c r="B49">
        <v>170.055666444888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AB12"/>
  <sheetViews>
    <sheetView tabSelected="1" topLeftCell="Q1" workbookViewId="0">
      <selection activeCell="AB3" sqref="AB3:AB12"/>
    </sheetView>
  </sheetViews>
  <sheetFormatPr baseColWidth="10" defaultColWidth="8.83203125" defaultRowHeight="15" x14ac:dyDescent="0.2"/>
  <sheetData>
    <row r="1" spans="1:28" x14ac:dyDescent="0.2">
      <c r="A1" t="s">
        <v>27</v>
      </c>
      <c r="K1" t="s">
        <v>28</v>
      </c>
      <c r="Q1" t="s">
        <v>29</v>
      </c>
    </row>
    <row r="2" spans="1:28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67</v>
      </c>
      <c r="Z2" t="s">
        <v>71</v>
      </c>
      <c r="AA2" t="s">
        <v>73</v>
      </c>
      <c r="AB2" t="s">
        <v>74</v>
      </c>
    </row>
    <row r="3" spans="1:28" x14ac:dyDescent="0.2">
      <c r="A3">
        <v>0</v>
      </c>
      <c r="B3">
        <v>40.019960079840303</v>
      </c>
      <c r="C3">
        <v>4</v>
      </c>
      <c r="D3">
        <v>0</v>
      </c>
      <c r="E3">
        <v>3</v>
      </c>
      <c r="F3">
        <v>300</v>
      </c>
      <c r="G3">
        <v>0</v>
      </c>
      <c r="H3">
        <v>0</v>
      </c>
      <c r="I3">
        <v>0</v>
      </c>
      <c r="J3">
        <v>0</v>
      </c>
      <c r="N3">
        <v>19.899999999999999</v>
      </c>
      <c r="T3">
        <v>0.67132867132867036</v>
      </c>
      <c r="Y3">
        <v>0.111888111888109</v>
      </c>
      <c r="Z3" t="s">
        <v>72</v>
      </c>
      <c r="AB3" t="s">
        <v>75</v>
      </c>
    </row>
    <row r="4" spans="1:28" x14ac:dyDescent="0.2">
      <c r="A4">
        <v>5</v>
      </c>
      <c r="B4">
        <v>59.8002883122643</v>
      </c>
      <c r="C4">
        <v>4</v>
      </c>
      <c r="D4">
        <v>0</v>
      </c>
      <c r="E4">
        <v>3</v>
      </c>
      <c r="F4">
        <v>300</v>
      </c>
      <c r="G4">
        <v>0</v>
      </c>
      <c r="H4">
        <v>0</v>
      </c>
      <c r="I4">
        <v>5</v>
      </c>
      <c r="J4">
        <v>3.9560656464847996</v>
      </c>
      <c r="N4">
        <v>19.899999999999999</v>
      </c>
      <c r="T4">
        <v>1.5420216147488774</v>
      </c>
      <c r="Y4">
        <v>6.7132867132865898E-2</v>
      </c>
      <c r="Z4" t="s">
        <v>72</v>
      </c>
      <c r="AB4" t="s">
        <v>75</v>
      </c>
    </row>
    <row r="5" spans="1:28" x14ac:dyDescent="0.2">
      <c r="A5">
        <v>10</v>
      </c>
      <c r="B5">
        <v>77.425149700598695</v>
      </c>
      <c r="C5">
        <v>4</v>
      </c>
      <c r="D5">
        <v>0</v>
      </c>
      <c r="E5">
        <v>3</v>
      </c>
      <c r="F5">
        <v>300</v>
      </c>
      <c r="G5">
        <v>0</v>
      </c>
      <c r="H5">
        <v>0</v>
      </c>
      <c r="I5">
        <v>10</v>
      </c>
      <c r="J5">
        <v>3.5249722776668788</v>
      </c>
      <c r="N5">
        <v>19.899999999999999</v>
      </c>
      <c r="T5">
        <v>5.2963763509217987</v>
      </c>
      <c r="Y5">
        <v>0.13426573426573099</v>
      </c>
      <c r="Z5" t="s">
        <v>72</v>
      </c>
      <c r="AB5" t="s">
        <v>75</v>
      </c>
    </row>
    <row r="6" spans="1:28" x14ac:dyDescent="0.2">
      <c r="A6">
        <v>15</v>
      </c>
      <c r="B6">
        <v>92.893989798181352</v>
      </c>
      <c r="C6">
        <v>4</v>
      </c>
      <c r="D6">
        <v>0</v>
      </c>
      <c r="E6">
        <v>3</v>
      </c>
      <c r="F6">
        <v>300</v>
      </c>
      <c r="G6">
        <v>0</v>
      </c>
      <c r="H6">
        <v>0</v>
      </c>
      <c r="I6">
        <v>15</v>
      </c>
      <c r="J6">
        <v>3.0937680195165314</v>
      </c>
      <c r="N6">
        <v>19.899999999999999</v>
      </c>
      <c r="T6">
        <v>10.050603941513028</v>
      </c>
      <c r="Y6">
        <v>0.51468531468531198</v>
      </c>
      <c r="Z6" t="s">
        <v>72</v>
      </c>
      <c r="AB6" t="s">
        <v>75</v>
      </c>
    </row>
    <row r="7" spans="1:28" x14ac:dyDescent="0.2">
      <c r="A7">
        <v>22</v>
      </c>
      <c r="B7">
        <v>102.127522732313</v>
      </c>
      <c r="C7">
        <v>4</v>
      </c>
      <c r="D7">
        <v>0</v>
      </c>
      <c r="E7">
        <v>3</v>
      </c>
      <c r="F7">
        <v>300</v>
      </c>
      <c r="G7">
        <v>0</v>
      </c>
      <c r="H7">
        <v>0</v>
      </c>
      <c r="I7">
        <v>22</v>
      </c>
      <c r="J7">
        <v>1.319076133447378</v>
      </c>
      <c r="N7">
        <v>19.899999999999999</v>
      </c>
      <c r="T7">
        <v>10.638525111252383</v>
      </c>
      <c r="Y7">
        <v>0.49230769230769</v>
      </c>
      <c r="Z7" t="s">
        <v>72</v>
      </c>
      <c r="AB7" t="s">
        <v>75</v>
      </c>
    </row>
    <row r="8" spans="1:28" x14ac:dyDescent="0.2">
      <c r="A8">
        <v>32</v>
      </c>
      <c r="B8">
        <v>112.003770237303</v>
      </c>
      <c r="C8">
        <v>4</v>
      </c>
      <c r="D8">
        <v>0</v>
      </c>
      <c r="E8">
        <v>3</v>
      </c>
      <c r="F8">
        <v>300</v>
      </c>
      <c r="G8">
        <v>0</v>
      </c>
      <c r="H8">
        <v>0</v>
      </c>
      <c r="I8">
        <v>32</v>
      </c>
      <c r="J8">
        <v>0.98762475049900045</v>
      </c>
      <c r="N8">
        <v>19.899999999999999</v>
      </c>
      <c r="T8">
        <v>12.17037507946598</v>
      </c>
      <c r="Y8">
        <v>1.56643356643356</v>
      </c>
      <c r="Z8" t="s">
        <v>72</v>
      </c>
      <c r="AB8" t="s">
        <v>75</v>
      </c>
    </row>
    <row r="9" spans="1:28" x14ac:dyDescent="0.2">
      <c r="A9">
        <v>42</v>
      </c>
      <c r="B9">
        <v>140.78620536704301</v>
      </c>
      <c r="C9">
        <v>4</v>
      </c>
      <c r="D9">
        <v>0</v>
      </c>
      <c r="E9">
        <v>3</v>
      </c>
      <c r="F9">
        <v>300</v>
      </c>
      <c r="G9">
        <v>0</v>
      </c>
      <c r="H9">
        <v>0</v>
      </c>
      <c r="I9">
        <v>42</v>
      </c>
      <c r="J9">
        <v>2.8782435129740009</v>
      </c>
      <c r="N9">
        <v>19.899999999999999</v>
      </c>
      <c r="T9">
        <v>14.822123331214177</v>
      </c>
      <c r="Y9">
        <v>2.2601398601398599</v>
      </c>
      <c r="Z9" t="s">
        <v>72</v>
      </c>
      <c r="AB9" t="s">
        <v>75</v>
      </c>
    </row>
    <row r="10" spans="1:28" x14ac:dyDescent="0.2">
      <c r="A10">
        <v>52</v>
      </c>
      <c r="B10">
        <v>166.45464626302899</v>
      </c>
      <c r="C10">
        <v>4</v>
      </c>
      <c r="D10">
        <v>0</v>
      </c>
      <c r="E10">
        <v>3</v>
      </c>
      <c r="F10">
        <v>300</v>
      </c>
      <c r="G10">
        <v>0</v>
      </c>
      <c r="H10">
        <v>0</v>
      </c>
      <c r="I10">
        <v>52</v>
      </c>
      <c r="J10">
        <v>2.566844089598598</v>
      </c>
      <c r="N10">
        <v>19.899999999999999</v>
      </c>
      <c r="T10">
        <v>16.738461538461507</v>
      </c>
      <c r="Y10">
        <v>3.3118881118880998</v>
      </c>
      <c r="Z10" t="s">
        <v>72</v>
      </c>
      <c r="AB10" t="s">
        <v>75</v>
      </c>
    </row>
    <row r="11" spans="1:28" x14ac:dyDescent="0.2">
      <c r="A11">
        <v>73</v>
      </c>
      <c r="B11">
        <v>170</v>
      </c>
      <c r="C11">
        <v>4</v>
      </c>
      <c r="D11">
        <v>0</v>
      </c>
      <c r="E11">
        <v>3</v>
      </c>
      <c r="F11">
        <v>300</v>
      </c>
      <c r="G11">
        <v>0</v>
      </c>
      <c r="H11">
        <v>19</v>
      </c>
      <c r="I11">
        <v>54</v>
      </c>
      <c r="J11">
        <v>2.4070377762992536</v>
      </c>
      <c r="N11">
        <v>19.899999999999999</v>
      </c>
      <c r="T11">
        <v>13.678830260648432</v>
      </c>
      <c r="Y11">
        <v>4.11748251748251</v>
      </c>
      <c r="Z11" t="s">
        <v>72</v>
      </c>
      <c r="AB11" t="s">
        <v>75</v>
      </c>
    </row>
    <row r="12" spans="1:28" x14ac:dyDescent="0.2">
      <c r="A12">
        <v>92</v>
      </c>
      <c r="B12">
        <v>170</v>
      </c>
      <c r="C12">
        <v>4</v>
      </c>
      <c r="D12">
        <v>0</v>
      </c>
      <c r="E12">
        <v>3</v>
      </c>
      <c r="F12">
        <v>300</v>
      </c>
      <c r="G12">
        <v>0</v>
      </c>
      <c r="H12">
        <v>38</v>
      </c>
      <c r="I12">
        <v>54</v>
      </c>
      <c r="J12">
        <v>2.4070377762992536</v>
      </c>
      <c r="N12">
        <v>19.899999999999999</v>
      </c>
      <c r="T12">
        <v>11.192879847425292</v>
      </c>
      <c r="Y12">
        <v>4.0727272727272696</v>
      </c>
      <c r="Z12" t="s">
        <v>72</v>
      </c>
      <c r="AB12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2019-07-15T16:20:30Z</dcterms:modified>
</cp:coreProperties>
</file>