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EF374217-D641-A54B-8425-01E40104368B}" xr6:coauthVersionLast="43" xr6:coauthVersionMax="43" xr10:uidLastSave="{00000000-0000-0000-0000-000000000000}"/>
  <bookViews>
    <workbookView xWindow="0" yWindow="0" windowWidth="38400" windowHeight="20180" activeTab="1" xr2:uid="{54B929DF-F207-4D70-AA38-DA1517BF04FA}"/>
  </bookViews>
  <sheets>
    <sheet name="Sheet1" sheetId="3" r:id="rId1"/>
    <sheet name="Data" sheetId="2" r:id="rId2"/>
  </sheets>
  <definedNames>
    <definedName name="ExternalData_1" localSheetId="0" hidden="1">Sheet1!$A$1:$E$21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9" i="3"/>
  <c r="K22" i="3"/>
  <c r="K23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<sst xmlns="http://schemas.openxmlformats.org/spreadsheetml/2006/main" count="132" uniqueCount="57">
  <si>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</si>
  <si>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</si>
  <si>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</si>
  <si>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</si>
  <si>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</si>
  <si>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</si>
  <si>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</si>
  <si>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</si>
  <si>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</si>
  <si>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</si>
  <si>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</si>
  <si>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</si>
  <si>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</si>
  <si>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</si>
  <si>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</si>
  <si>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</si>
  <si>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</si>
  <si>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</si>
  <si>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</si>
  <si>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</si>
  <si>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</si>
  <si>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</si>
  <si>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</si>
  <si>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</si>
  <si>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</si>
  <si>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</si>
  <si>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</si>
  <si>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</si>
  <si>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</si>
  <si>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</si>
  <si>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</si>
  <si>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</si>
  <si>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</si>
  <si>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</si>
  <si>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</si>
  <si>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</si>
  <si>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</si>
  <si>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</si>
  <si>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</si>
  <si>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</si>
  <si>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</si>
  <si>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</si>
  <si>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</si>
  <si>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</t>
  </si>
  <si>
    <t>Xy</t>
  </si>
  <si>
    <t>Acid Concentratio</t>
  </si>
  <si>
    <t>MW Sulfuric Acid</t>
  </si>
  <si>
    <t>Desnity of water</t>
  </si>
  <si>
    <t>Normality</t>
  </si>
  <si>
    <t>Acid Concentration</t>
  </si>
  <si>
    <t>Xy2</t>
  </si>
  <si>
    <t>Monomer</t>
  </si>
  <si>
    <t>Acid</t>
  </si>
  <si>
    <t>Acetyl</t>
  </si>
  <si>
    <t>sulfuric</t>
  </si>
  <si>
    <t>Wood</t>
  </si>
  <si>
    <t>paperbark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</si>
</sst>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  <queryTableField id="10" dataBound="0" tableColumnId="1"/>
      <queryTableField id="11" dataBound="0" tableColumnId="2"/>
      <queryTableField id="12" dataBound="0" tableColumnId="3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H21" tableType="queryTable" totalsRowShown="0">
  <autoFilter ref="A1:H21" xr:uid="{331779C6-91F6-4C33-9D15-DEE40A53D641}"/>
  <tableColumns count="8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  <tableColumn id="1" xr3:uid="{025F2A84-7B0D-4AB7-8685-DB6016B5C696}" uniqueName="1" name="Acid Conc" queryTableFieldId="10" dataDxfId="1">
      <calculatedColumnFormula>tabula_ProductionOfXyloseFromMerantiWoodSawdust[[#This Row],[AC (%)]]/100*$P$18/$P$17*$P$19</calculatedColumnFormula>
    </tableColumn>
    <tableColumn id="2" xr3:uid="{B27F3012-51B5-4621-9445-FFAB8B2AF1F6}" uniqueName="2" name="Xy" queryTableFieldId="11" dataDxfId="0">
      <calculatedColumnFormula>(tabula_ProductionOfXyloseFromMerantiWoodSawdust[[#This Row],[Y1 (%)]]/100)*1000*($L$3/1000)/$K$17</calculatedColumnFormula>
    </tableColumn>
    <tableColumn id="3" xr3:uid="{6891AEAE-234C-423C-826E-D515C25995D2}" uniqueName="3" name="Xy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P28"/>
  <sheetViews>
    <sheetView workbookViewId="0">
      <selection activeCell="M16" sqref="M16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43</v>
      </c>
      <c r="G1" t="s">
        <v>44</v>
      </c>
      <c r="H1" t="s">
        <v>50</v>
      </c>
      <c r="J1" t="s">
        <v>28</v>
      </c>
      <c r="N1" t="s">
        <v>29</v>
      </c>
      <c r="O1">
        <v>8</v>
      </c>
      <c r="P1" t="s">
        <v>32</v>
      </c>
    </row>
    <row r="2" spans="1:16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F2">
        <f>tabula_ProductionOfXyloseFromMerantiWoodSawdust[[#This Row],[AC (%)]]/100*$P$18/$P$17*$P$19</f>
        <v>1.0130788479267341</v>
      </c>
      <c r="G2">
        <f>(tabula_ProductionOfXyloseFromMerantiWoodSawdust[[#This Row],[Y1 (%)]]/100)*1000*($L$3/1000)/$K$17</f>
        <v>7.3550000000000013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6" x14ac:dyDescent="0.2">
      <c r="A3">
        <v>125</v>
      </c>
      <c r="B3">
        <v>4</v>
      </c>
      <c r="C3">
        <v>60</v>
      </c>
      <c r="D3">
        <v>92.05</v>
      </c>
      <c r="E3">
        <v>3.72</v>
      </c>
      <c r="F3">
        <f>tabula_ProductionOfXyloseFromMerantiWoodSawdust[[#This Row],[AC (%)]]/100*$P$18/$P$17*$P$19</f>
        <v>0.81046307834138731</v>
      </c>
      <c r="G3">
        <f>(tabula_ProductionOfXyloseFromMerantiWoodSawdust[[#This Row],[Y1 (%)]]/100)*1000*($L$3/1000)/$K$17</f>
        <v>11.506250000000001</v>
      </c>
      <c r="L3">
        <v>100</v>
      </c>
      <c r="N3" t="s">
        <v>31</v>
      </c>
      <c r="O3">
        <v>0</v>
      </c>
    </row>
    <row r="4" spans="1:16" x14ac:dyDescent="0.2">
      <c r="A4">
        <v>127</v>
      </c>
      <c r="B4">
        <v>5</v>
      </c>
      <c r="C4">
        <v>40</v>
      </c>
      <c r="D4">
        <v>84.24</v>
      </c>
      <c r="E4">
        <v>3.48</v>
      </c>
      <c r="F4">
        <f>tabula_ProductionOfXyloseFromMerantiWoodSawdust[[#This Row],[AC (%)]]/100*$P$18/$P$17*$P$19</f>
        <v>1.0130788479267341</v>
      </c>
      <c r="G4">
        <f>(tabula_ProductionOfXyloseFromMerantiWoodSawdust[[#This Row],[Y1 (%)]]/100)*1000*($L$3/1000)/$K$17</f>
        <v>10.530000000000001</v>
      </c>
    </row>
    <row r="5" spans="1:16" x14ac:dyDescent="0.2">
      <c r="A5">
        <v>125</v>
      </c>
      <c r="B5">
        <v>4</v>
      </c>
      <c r="C5">
        <v>60</v>
      </c>
      <c r="D5">
        <v>86.41</v>
      </c>
      <c r="E5">
        <v>3.82</v>
      </c>
      <c r="F5">
        <f>tabula_ProductionOfXyloseFromMerantiWoodSawdust[[#This Row],[AC (%)]]/100*$P$18/$P$17*$P$19</f>
        <v>0.81046307834138731</v>
      </c>
      <c r="G5">
        <f>(tabula_ProductionOfXyloseFromMerantiWoodSawdust[[#This Row],[Y1 (%)]]/100)*1000*($L$3/1000)/$K$17</f>
        <v>10.801250000000001</v>
      </c>
    </row>
    <row r="6" spans="1:16" x14ac:dyDescent="0.2">
      <c r="A6">
        <v>127</v>
      </c>
      <c r="B6">
        <v>3</v>
      </c>
      <c r="C6">
        <v>80</v>
      </c>
      <c r="D6">
        <v>63.08</v>
      </c>
      <c r="E6">
        <v>3.64</v>
      </c>
      <c r="F6">
        <f>tabula_ProductionOfXyloseFromMerantiWoodSawdust[[#This Row],[AC (%)]]/100*$P$18/$P$17*$P$19</f>
        <v>0.60784730875604043</v>
      </c>
      <c r="G6">
        <f>(tabula_ProductionOfXyloseFromMerantiWoodSawdust[[#This Row],[Y1 (%)]]/100)*1000*($L$3/1000)/$K$17</f>
        <v>7.8850000000000016</v>
      </c>
    </row>
    <row r="7" spans="1:16" x14ac:dyDescent="0.2">
      <c r="A7">
        <v>125</v>
      </c>
      <c r="B7">
        <v>4</v>
      </c>
      <c r="C7">
        <v>60</v>
      </c>
      <c r="D7">
        <v>87.81</v>
      </c>
      <c r="E7">
        <v>3.81</v>
      </c>
      <c r="F7">
        <f>tabula_ProductionOfXyloseFromMerantiWoodSawdust[[#This Row],[AC (%)]]/100*$P$18/$P$17*$P$19</f>
        <v>0.81046307834138731</v>
      </c>
      <c r="G7">
        <f>(tabula_ProductionOfXyloseFromMerantiWoodSawdust[[#This Row],[Y1 (%)]]/100)*1000*($L$3/1000)/$K$17</f>
        <v>10.97625</v>
      </c>
    </row>
    <row r="8" spans="1:16" x14ac:dyDescent="0.2">
      <c r="A8">
        <v>125</v>
      </c>
      <c r="B8">
        <v>4</v>
      </c>
      <c r="C8">
        <v>60</v>
      </c>
      <c r="D8">
        <v>86.27</v>
      </c>
      <c r="E8">
        <v>4</v>
      </c>
      <c r="F8">
        <f>tabula_ProductionOfXyloseFromMerantiWoodSawdust[[#This Row],[AC (%)]]/100*$P$18/$P$17*$P$19</f>
        <v>0.81046307834138731</v>
      </c>
      <c r="G8">
        <f>(tabula_ProductionOfXyloseFromMerantiWoodSawdust[[#This Row],[Y1 (%)]]/100)*1000*($L$3/1000)/$K$17</f>
        <v>10.78375</v>
      </c>
    </row>
    <row r="9" spans="1:16" x14ac:dyDescent="0.2">
      <c r="A9">
        <v>125</v>
      </c>
      <c r="B9">
        <v>2</v>
      </c>
      <c r="C9">
        <v>60</v>
      </c>
      <c r="D9">
        <v>70.650000000000006</v>
      </c>
      <c r="E9">
        <v>4.38</v>
      </c>
      <c r="F9">
        <f>tabula_ProductionOfXyloseFromMerantiWoodSawdust[[#This Row],[AC (%)]]/100*$P$18/$P$17*$P$19</f>
        <v>0.40523153917069366</v>
      </c>
      <c r="G9">
        <f>(tabula_ProductionOfXyloseFromMerantiWoodSawdust[[#This Row],[Y1 (%)]]/100)*1000*($L$3/1000)/$K$17</f>
        <v>8.8312500000000007</v>
      </c>
    </row>
    <row r="10" spans="1:16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  <c r="F10">
        <f>tabula_ProductionOfXyloseFromMerantiWoodSawdust[[#This Row],[AC (%)]]/100*$P$18/$P$17*$P$19</f>
        <v>0.81046307834138731</v>
      </c>
      <c r="G10">
        <f>(tabula_ProductionOfXyloseFromMerantiWoodSawdust[[#This Row],[Y1 (%)]]/100)*1000*($L$3/1000)/$K$17</f>
        <v>9.6199999999999992</v>
      </c>
    </row>
    <row r="11" spans="1:16" x14ac:dyDescent="0.2">
      <c r="A11">
        <v>125</v>
      </c>
      <c r="B11">
        <v>4</v>
      </c>
      <c r="C11">
        <v>100</v>
      </c>
      <c r="D11">
        <v>63.04</v>
      </c>
      <c r="E11">
        <v>2.84</v>
      </c>
      <c r="F11">
        <f>tabula_ProductionOfXyloseFromMerantiWoodSawdust[[#This Row],[AC (%)]]/100*$P$18/$P$17*$P$19</f>
        <v>0.81046307834138731</v>
      </c>
      <c r="G11">
        <f>(tabula_ProductionOfXyloseFromMerantiWoodSawdust[[#This Row],[Y1 (%)]]/100)*1000*($L$3/1000)/$K$17</f>
        <v>7.88</v>
      </c>
    </row>
    <row r="12" spans="1:16" x14ac:dyDescent="0.2">
      <c r="A12">
        <v>123</v>
      </c>
      <c r="B12">
        <v>5</v>
      </c>
      <c r="C12">
        <v>40</v>
      </c>
      <c r="D12">
        <v>78.31</v>
      </c>
      <c r="E12">
        <v>4.93</v>
      </c>
      <c r="F12">
        <f>tabula_ProductionOfXyloseFromMerantiWoodSawdust[[#This Row],[AC (%)]]/100*$P$18/$P$17*$P$19</f>
        <v>1.0130788479267341</v>
      </c>
      <c r="G12">
        <f>(tabula_ProductionOfXyloseFromMerantiWoodSawdust[[#This Row],[Y1 (%)]]/100)*1000*($L$3/1000)/$K$17</f>
        <v>9.7887500000000003</v>
      </c>
    </row>
    <row r="13" spans="1:16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  <c r="F13">
        <f>tabula_ProductionOfXyloseFromMerantiWoodSawdust[[#This Row],[AC (%)]]/100*$P$18/$P$17*$P$19</f>
        <v>0.81046307834138731</v>
      </c>
      <c r="G13">
        <f>(tabula_ProductionOfXyloseFromMerantiWoodSawdust[[#This Row],[Y1 (%)]]/100)*1000*($L$3/1000)/$K$17</f>
        <v>4.6987500000000004</v>
      </c>
    </row>
    <row r="14" spans="1:16" x14ac:dyDescent="0.2">
      <c r="A14">
        <v>129</v>
      </c>
      <c r="B14">
        <v>4</v>
      </c>
      <c r="C14">
        <v>60</v>
      </c>
      <c r="D14">
        <v>60.96</v>
      </c>
      <c r="E14">
        <v>2.93</v>
      </c>
      <c r="F14">
        <f>tabula_ProductionOfXyloseFromMerantiWoodSawdust[[#This Row],[AC (%)]]/100*$P$18/$P$17*$P$19</f>
        <v>0.81046307834138731</v>
      </c>
      <c r="G14">
        <f>(tabula_ProductionOfXyloseFromMerantiWoodSawdust[[#This Row],[Y1 (%)]]/100)*1000*($L$3/1000)/$K$17</f>
        <v>7.620000000000001</v>
      </c>
    </row>
    <row r="15" spans="1:16" x14ac:dyDescent="0.2">
      <c r="A15">
        <v>123</v>
      </c>
      <c r="B15">
        <v>3</v>
      </c>
      <c r="C15">
        <v>40</v>
      </c>
      <c r="D15">
        <v>41.64</v>
      </c>
      <c r="E15">
        <v>4.71</v>
      </c>
      <c r="F15">
        <f>tabula_ProductionOfXyloseFromMerantiWoodSawdust[[#This Row],[AC (%)]]/100*$P$18/$P$17*$P$19</f>
        <v>0.60784730875604043</v>
      </c>
      <c r="G15">
        <f>(tabula_ProductionOfXyloseFromMerantiWoodSawdust[[#This Row],[Y1 (%)]]/100)*1000*($L$3/1000)/$K$17</f>
        <v>5.2050000000000001</v>
      </c>
      <c r="J15" t="s">
        <v>33</v>
      </c>
      <c r="M15" t="s">
        <v>42</v>
      </c>
    </row>
    <row r="16" spans="1:16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F16">
        <f>tabula_ProductionOfXyloseFromMerantiWoodSawdust[[#This Row],[AC (%)]]/100*$P$18/$P$17*$P$19</f>
        <v>0.60784730875604043</v>
      </c>
      <c r="G16">
        <f>(tabula_ProductionOfXyloseFromMerantiWoodSawdust[[#This Row],[Y1 (%)]]/100)*1000*($L$3/1000)/$K$17</f>
        <v>6.7837500000000013</v>
      </c>
      <c r="J16" t="s">
        <v>34</v>
      </c>
      <c r="K16">
        <v>2000</v>
      </c>
      <c r="M16">
        <f>250/(K17+1)</f>
        <v>27.777777777777779</v>
      </c>
      <c r="O16" t="s">
        <v>45</v>
      </c>
    </row>
    <row r="17" spans="1:16" x14ac:dyDescent="0.2">
      <c r="A17">
        <v>123</v>
      </c>
      <c r="B17">
        <v>3</v>
      </c>
      <c r="C17">
        <v>80</v>
      </c>
      <c r="D17">
        <v>87.18</v>
      </c>
      <c r="E17">
        <v>4.84</v>
      </c>
      <c r="F17">
        <f>tabula_ProductionOfXyloseFromMerantiWoodSawdust[[#This Row],[AC (%)]]/100*$P$18/$P$17*$P$19</f>
        <v>0.60784730875604043</v>
      </c>
      <c r="G17">
        <f>(tabula_ProductionOfXyloseFromMerantiWoodSawdust[[#This Row],[Y1 (%)]]/100)*1000*($L$3/1000)/$K$17</f>
        <v>10.897500000000001</v>
      </c>
      <c r="J17" t="s">
        <v>35</v>
      </c>
      <c r="K17">
        <v>8</v>
      </c>
      <c r="O17" t="s">
        <v>46</v>
      </c>
      <c r="P17">
        <v>98.709000000000003</v>
      </c>
    </row>
    <row r="18" spans="1:16" x14ac:dyDescent="0.2">
      <c r="A18">
        <v>125</v>
      </c>
      <c r="B18">
        <v>4</v>
      </c>
      <c r="C18">
        <v>60</v>
      </c>
      <c r="D18">
        <v>83.04</v>
      </c>
      <c r="E18">
        <v>3.76</v>
      </c>
      <c r="F18">
        <f>tabula_ProductionOfXyloseFromMerantiWoodSawdust[[#This Row],[AC (%)]]/100*$P$18/$P$17*$P$19</f>
        <v>0.81046307834138731</v>
      </c>
      <c r="G18">
        <f>(tabula_ProductionOfXyloseFromMerantiWoodSawdust[[#This Row],[Y1 (%)]]/100)*1000*($L$3/1000)/$K$17</f>
        <v>10.38</v>
      </c>
      <c r="J18" t="s">
        <v>36</v>
      </c>
      <c r="O18" t="s">
        <v>47</v>
      </c>
      <c r="P18">
        <v>1000</v>
      </c>
    </row>
    <row r="19" spans="1:16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F19">
        <f>tabula_ProductionOfXyloseFromMerantiWoodSawdust[[#This Row],[AC (%)]]/100*$P$18/$P$17*$P$19</f>
        <v>1.2156946175120809</v>
      </c>
      <c r="G19">
        <f>(tabula_ProductionOfXyloseFromMerantiWoodSawdust[[#This Row],[Y1 (%)]]/100)*1000*($L$3/1000)/$K$17</f>
        <v>9.8737500000000011</v>
      </c>
      <c r="J19" t="s">
        <v>37</v>
      </c>
      <c r="K19">
        <f>0.25*(K17/(K17+1))</f>
        <v>0.22222222222222221</v>
      </c>
      <c r="O19" t="s">
        <v>48</v>
      </c>
      <c r="P19">
        <v>2</v>
      </c>
    </row>
    <row r="20" spans="1:16" x14ac:dyDescent="0.2">
      <c r="A20">
        <v>123</v>
      </c>
      <c r="B20">
        <v>5</v>
      </c>
      <c r="C20">
        <v>80</v>
      </c>
      <c r="D20">
        <v>90.22</v>
      </c>
      <c r="E20">
        <v>3.75</v>
      </c>
      <c r="F20">
        <f>tabula_ProductionOfXyloseFromMerantiWoodSawdust[[#This Row],[AC (%)]]/100*$P$18/$P$17*$P$19</f>
        <v>1.0130788479267341</v>
      </c>
      <c r="G20">
        <f>(tabula_ProductionOfXyloseFromMerantiWoodSawdust[[#This Row],[Y1 (%)]]/100)*1000*($L$3/1000)/$K$17</f>
        <v>11.277500000000002</v>
      </c>
      <c r="J20" t="s">
        <v>38</v>
      </c>
      <c r="K20">
        <v>0.8</v>
      </c>
    </row>
    <row r="21" spans="1:16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F21">
        <f>tabula_ProductionOfXyloseFromMerantiWoodSawdust[[#This Row],[AC (%)]]/100*$P$18/$P$17*$P$19</f>
        <v>0.81046307834138731</v>
      </c>
      <c r="G21">
        <f>(tabula_ProductionOfXyloseFromMerantiWoodSawdust[[#This Row],[Y1 (%)]]/100)*1000*($L$3/1000)/$K$17</f>
        <v>10.175000000000001</v>
      </c>
      <c r="J21" t="s">
        <v>39</v>
      </c>
      <c r="K21">
        <v>4186</v>
      </c>
    </row>
    <row r="22" spans="1:16" x14ac:dyDescent="0.2">
      <c r="J22" t="s">
        <v>40</v>
      </c>
      <c r="K22">
        <f>K16*K20/K21/K19</f>
        <v>1.7200191113234593</v>
      </c>
      <c r="O22" t="s">
        <v>49</v>
      </c>
    </row>
    <row r="23" spans="1:16" x14ac:dyDescent="0.2">
      <c r="J23" t="s">
        <v>41</v>
      </c>
      <c r="K23">
        <f>K22*60</f>
        <v>103.20114667940756</v>
      </c>
      <c r="O23">
        <v>2</v>
      </c>
    </row>
    <row r="24" spans="1:16" x14ac:dyDescent="0.2">
      <c r="O24">
        <v>4</v>
      </c>
    </row>
    <row r="25" spans="1:16" x14ac:dyDescent="0.2">
      <c r="O25">
        <v>6</v>
      </c>
    </row>
    <row r="26" spans="1:16" x14ac:dyDescent="0.2">
      <c r="O26">
        <v>8</v>
      </c>
    </row>
    <row r="27" spans="1:16" x14ac:dyDescent="0.2">
      <c r="O27">
        <v>10</v>
      </c>
    </row>
    <row r="28" spans="1:16" x14ac:dyDescent="0.2">
      <c r="O2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AB38"/>
  <sheetViews>
    <sheetView tabSelected="1" topLeftCell="L1" zoomScale="163" zoomScaleNormal="163" workbookViewId="0">
      <selection activeCell="AB3" sqref="AB3:AB38"/>
    </sheetView>
  </sheetViews>
  <sheetFormatPr baseColWidth="10" defaultColWidth="8.83203125" defaultRowHeight="15" x14ac:dyDescent="0.2"/>
  <sheetData>
    <row r="1" spans="1:2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20</v>
      </c>
      <c r="L1" s="2"/>
      <c r="M1" s="2"/>
      <c r="N1" s="2"/>
      <c r="O1" s="2"/>
      <c r="P1" s="2"/>
      <c r="Q1" s="2" t="s">
        <v>11</v>
      </c>
      <c r="R1" s="2"/>
      <c r="S1" s="2"/>
      <c r="T1" s="2"/>
      <c r="U1" s="2"/>
      <c r="V1" s="2"/>
      <c r="W1" s="2"/>
      <c r="X1" s="2"/>
    </row>
    <row r="2" spans="1:28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51</v>
      </c>
      <c r="Z2" t="s">
        <v>52</v>
      </c>
      <c r="AA2" t="s">
        <v>53</v>
      </c>
      <c r="AB2" t="s">
        <v>55</v>
      </c>
    </row>
    <row r="3" spans="1:28" x14ac:dyDescent="0.2">
      <c r="A3">
        <v>15</v>
      </c>
      <c r="B3">
        <v>120</v>
      </c>
      <c r="C3">
        <v>10</v>
      </c>
      <c r="D3">
        <v>0</v>
      </c>
      <c r="E3">
        <v>0.25</v>
      </c>
      <c r="F3">
        <v>20</v>
      </c>
      <c r="H3">
        <v>15</v>
      </c>
      <c r="I3">
        <v>0</v>
      </c>
      <c r="N3">
        <v>19.773</v>
      </c>
      <c r="T3" s="1">
        <v>2.4121703241393198E-2</v>
      </c>
      <c r="Z3" t="s">
        <v>54</v>
      </c>
      <c r="AB3" t="s">
        <v>56</v>
      </c>
    </row>
    <row r="4" spans="1:28" x14ac:dyDescent="0.2">
      <c r="A4">
        <v>30</v>
      </c>
      <c r="B4">
        <v>120</v>
      </c>
      <c r="C4">
        <v>10</v>
      </c>
      <c r="D4">
        <v>0</v>
      </c>
      <c r="E4">
        <v>0.25</v>
      </c>
      <c r="F4">
        <v>20</v>
      </c>
      <c r="H4">
        <v>30</v>
      </c>
      <c r="I4">
        <v>0</v>
      </c>
      <c r="N4">
        <v>19.773</v>
      </c>
      <c r="T4" s="1">
        <v>0.21904570163076201</v>
      </c>
      <c r="Z4" t="s">
        <v>54</v>
      </c>
      <c r="AB4" t="s">
        <v>56</v>
      </c>
    </row>
    <row r="5" spans="1:28" x14ac:dyDescent="0.2">
      <c r="A5">
        <v>60</v>
      </c>
      <c r="B5">
        <v>120</v>
      </c>
      <c r="C5">
        <v>10</v>
      </c>
      <c r="D5">
        <v>0</v>
      </c>
      <c r="E5">
        <v>0.25</v>
      </c>
      <c r="F5">
        <v>20</v>
      </c>
      <c r="H5">
        <v>60</v>
      </c>
      <c r="I5">
        <v>0</v>
      </c>
      <c r="N5">
        <v>19.773</v>
      </c>
      <c r="T5" s="1">
        <v>0.55212527682705903</v>
      </c>
      <c r="Z5" t="s">
        <v>54</v>
      </c>
      <c r="AB5" t="s">
        <v>56</v>
      </c>
    </row>
    <row r="6" spans="1:28" x14ac:dyDescent="0.2">
      <c r="A6">
        <v>15</v>
      </c>
      <c r="B6">
        <v>140</v>
      </c>
      <c r="C6">
        <v>10</v>
      </c>
      <c r="D6">
        <v>0</v>
      </c>
      <c r="E6">
        <v>0.25</v>
      </c>
      <c r="F6">
        <v>20</v>
      </c>
      <c r="H6">
        <v>15</v>
      </c>
      <c r="I6">
        <v>0</v>
      </c>
      <c r="N6">
        <v>19.773</v>
      </c>
      <c r="T6" s="1">
        <v>0.66275543587678598</v>
      </c>
      <c r="Z6" t="s">
        <v>54</v>
      </c>
      <c r="AB6" t="s">
        <v>56</v>
      </c>
    </row>
    <row r="7" spans="1:28" x14ac:dyDescent="0.2">
      <c r="A7">
        <v>30</v>
      </c>
      <c r="B7">
        <v>140</v>
      </c>
      <c r="C7">
        <v>10</v>
      </c>
      <c r="D7">
        <v>0</v>
      </c>
      <c r="E7">
        <v>0.25</v>
      </c>
      <c r="F7">
        <v>20</v>
      </c>
      <c r="H7">
        <v>30</v>
      </c>
      <c r="I7">
        <v>0</v>
      </c>
      <c r="N7">
        <v>19.773</v>
      </c>
      <c r="T7" s="1">
        <v>0.82997785383531497</v>
      </c>
      <c r="Z7" t="s">
        <v>54</v>
      </c>
      <c r="AB7" t="s">
        <v>56</v>
      </c>
    </row>
    <row r="8" spans="1:28" x14ac:dyDescent="0.2">
      <c r="A8">
        <v>15</v>
      </c>
      <c r="B8">
        <v>160</v>
      </c>
      <c r="C8">
        <v>10</v>
      </c>
      <c r="D8">
        <v>0</v>
      </c>
      <c r="E8">
        <v>0.25</v>
      </c>
      <c r="F8">
        <v>20</v>
      </c>
      <c r="H8">
        <v>15</v>
      </c>
      <c r="I8">
        <v>0</v>
      </c>
      <c r="N8">
        <v>19.773</v>
      </c>
      <c r="T8" s="1">
        <v>3.3990462049526902</v>
      </c>
      <c r="Z8" t="s">
        <v>54</v>
      </c>
      <c r="AB8" t="s">
        <v>56</v>
      </c>
    </row>
    <row r="9" spans="1:28" x14ac:dyDescent="0.2">
      <c r="A9">
        <v>60</v>
      </c>
      <c r="B9">
        <v>140</v>
      </c>
      <c r="C9">
        <v>10</v>
      </c>
      <c r="D9">
        <v>0</v>
      </c>
      <c r="E9">
        <v>0.25</v>
      </c>
      <c r="F9">
        <v>20</v>
      </c>
      <c r="H9">
        <v>60</v>
      </c>
      <c r="I9">
        <v>0</v>
      </c>
      <c r="N9">
        <v>19.773</v>
      </c>
      <c r="T9" s="1">
        <v>2.4052685222468302</v>
      </c>
      <c r="Z9" t="s">
        <v>54</v>
      </c>
      <c r="AB9" t="s">
        <v>56</v>
      </c>
    </row>
    <row r="10" spans="1:28" x14ac:dyDescent="0.2">
      <c r="A10">
        <v>30</v>
      </c>
      <c r="B10">
        <v>160</v>
      </c>
      <c r="C10">
        <v>10</v>
      </c>
      <c r="D10">
        <v>0</v>
      </c>
      <c r="E10">
        <v>0.25</v>
      </c>
      <c r="F10">
        <v>20</v>
      </c>
      <c r="H10">
        <v>30</v>
      </c>
      <c r="I10">
        <v>0</v>
      </c>
      <c r="N10">
        <v>19.773</v>
      </c>
      <c r="T10" s="1">
        <v>5.0297840748942999</v>
      </c>
      <c r="Z10" t="s">
        <v>54</v>
      </c>
      <c r="AB10" t="s">
        <v>56</v>
      </c>
    </row>
    <row r="11" spans="1:28" x14ac:dyDescent="0.2">
      <c r="A11">
        <v>60</v>
      </c>
      <c r="B11">
        <v>160</v>
      </c>
      <c r="C11">
        <v>10</v>
      </c>
      <c r="D11">
        <v>0</v>
      </c>
      <c r="E11">
        <v>0.25</v>
      </c>
      <c r="F11">
        <v>20</v>
      </c>
      <c r="H11">
        <v>60</v>
      </c>
      <c r="I11">
        <v>0</v>
      </c>
      <c r="N11">
        <v>19.773</v>
      </c>
      <c r="T11" s="1">
        <v>4.1478256492852799</v>
      </c>
      <c r="Z11" t="s">
        <v>54</v>
      </c>
      <c r="AB11" t="s">
        <v>56</v>
      </c>
    </row>
    <row r="12" spans="1:28" x14ac:dyDescent="0.2">
      <c r="A12">
        <v>15</v>
      </c>
      <c r="B12">
        <v>120</v>
      </c>
      <c r="C12">
        <v>10</v>
      </c>
      <c r="D12">
        <v>0.10195862518989794</v>
      </c>
      <c r="E12">
        <v>0.25</v>
      </c>
      <c r="F12">
        <v>20</v>
      </c>
      <c r="H12">
        <v>15</v>
      </c>
      <c r="I12">
        <v>0</v>
      </c>
      <c r="N12">
        <v>19.773</v>
      </c>
      <c r="T12" s="1">
        <v>0.97451932756190895</v>
      </c>
      <c r="Z12" t="s">
        <v>54</v>
      </c>
      <c r="AB12" t="s">
        <v>56</v>
      </c>
    </row>
    <row r="13" spans="1:28" x14ac:dyDescent="0.2">
      <c r="A13">
        <v>15</v>
      </c>
      <c r="B13">
        <v>120</v>
      </c>
      <c r="C13">
        <v>10</v>
      </c>
      <c r="D13">
        <v>0.20391725037979588</v>
      </c>
      <c r="E13">
        <v>0.25</v>
      </c>
      <c r="F13">
        <v>20</v>
      </c>
      <c r="H13">
        <v>15</v>
      </c>
      <c r="I13">
        <v>0</v>
      </c>
      <c r="N13">
        <v>19.773</v>
      </c>
      <c r="T13" s="1">
        <v>1.14077285081538</v>
      </c>
      <c r="Z13" t="s">
        <v>54</v>
      </c>
      <c r="AB13" t="s">
        <v>56</v>
      </c>
    </row>
    <row r="14" spans="1:28" x14ac:dyDescent="0.2">
      <c r="A14">
        <v>30</v>
      </c>
      <c r="B14">
        <v>120</v>
      </c>
      <c r="C14">
        <v>10</v>
      </c>
      <c r="D14">
        <v>0.10195862518989794</v>
      </c>
      <c r="E14">
        <v>0.25</v>
      </c>
      <c r="F14">
        <v>20</v>
      </c>
      <c r="H14">
        <v>30</v>
      </c>
      <c r="I14">
        <v>0</v>
      </c>
      <c r="N14">
        <v>19.773</v>
      </c>
      <c r="T14" s="1">
        <v>1.11377592107912</v>
      </c>
      <c r="Z14" t="s">
        <v>54</v>
      </c>
      <c r="AB14" t="s">
        <v>56</v>
      </c>
    </row>
    <row r="15" spans="1:28" x14ac:dyDescent="0.2">
      <c r="A15">
        <v>15</v>
      </c>
      <c r="B15">
        <v>120</v>
      </c>
      <c r="C15">
        <v>10</v>
      </c>
      <c r="D15">
        <v>0.40783450075959177</v>
      </c>
      <c r="E15">
        <v>0.25</v>
      </c>
      <c r="F15">
        <v>20</v>
      </c>
      <c r="H15">
        <v>15</v>
      </c>
      <c r="I15">
        <v>0</v>
      </c>
      <c r="N15">
        <v>19.773</v>
      </c>
      <c r="T15" s="1">
        <v>1.74910660358366</v>
      </c>
      <c r="Z15" t="s">
        <v>54</v>
      </c>
      <c r="AB15" t="s">
        <v>56</v>
      </c>
    </row>
    <row r="16" spans="1:28" x14ac:dyDescent="0.2">
      <c r="A16">
        <v>30</v>
      </c>
      <c r="B16">
        <v>120</v>
      </c>
      <c r="C16">
        <v>10</v>
      </c>
      <c r="D16">
        <v>0.20391725037979588</v>
      </c>
      <c r="E16">
        <v>0.25</v>
      </c>
      <c r="F16">
        <v>20</v>
      </c>
      <c r="H16">
        <v>30</v>
      </c>
      <c r="I16">
        <v>0</v>
      </c>
      <c r="N16">
        <v>19.773</v>
      </c>
      <c r="T16" s="1">
        <v>1.3353445238574599</v>
      </c>
      <c r="Z16" t="s">
        <v>54</v>
      </c>
      <c r="AB16" t="s">
        <v>56</v>
      </c>
    </row>
    <row r="17" spans="1:28" x14ac:dyDescent="0.2">
      <c r="A17">
        <v>15</v>
      </c>
      <c r="B17">
        <v>140</v>
      </c>
      <c r="C17">
        <v>10</v>
      </c>
      <c r="D17">
        <v>0.10195862518989794</v>
      </c>
      <c r="E17">
        <v>0.25</v>
      </c>
      <c r="F17">
        <v>20</v>
      </c>
      <c r="H17">
        <v>15</v>
      </c>
      <c r="I17">
        <v>0</v>
      </c>
      <c r="N17">
        <v>19.773</v>
      </c>
      <c r="T17" s="1">
        <v>7.1350601469699999</v>
      </c>
      <c r="Z17" t="s">
        <v>54</v>
      </c>
      <c r="AB17" t="s">
        <v>56</v>
      </c>
    </row>
    <row r="18" spans="1:28" x14ac:dyDescent="0.2">
      <c r="A18">
        <v>60</v>
      </c>
      <c r="B18">
        <v>120</v>
      </c>
      <c r="C18">
        <v>10</v>
      </c>
      <c r="D18">
        <v>0.10195862518989794</v>
      </c>
      <c r="E18">
        <v>0.25</v>
      </c>
      <c r="F18">
        <v>20</v>
      </c>
      <c r="H18">
        <v>60</v>
      </c>
      <c r="I18">
        <v>0</v>
      </c>
      <c r="K18" s="1"/>
      <c r="L18" s="1"/>
      <c r="N18">
        <v>19.773</v>
      </c>
      <c r="T18" s="1">
        <v>2.19237593114556</v>
      </c>
      <c r="Z18" t="s">
        <v>54</v>
      </c>
      <c r="AB18" t="s">
        <v>56</v>
      </c>
    </row>
    <row r="19" spans="1:28" x14ac:dyDescent="0.2">
      <c r="A19">
        <v>30</v>
      </c>
      <c r="B19">
        <v>120</v>
      </c>
      <c r="C19">
        <v>10</v>
      </c>
      <c r="D19">
        <v>0.40783450075959177</v>
      </c>
      <c r="E19">
        <v>0.25</v>
      </c>
      <c r="F19">
        <v>20</v>
      </c>
      <c r="H19">
        <v>30</v>
      </c>
      <c r="I19">
        <v>0</v>
      </c>
      <c r="K19" s="1"/>
      <c r="L19" s="1"/>
      <c r="N19">
        <v>19.773</v>
      </c>
      <c r="T19" s="1">
        <v>8.0191325246627798</v>
      </c>
      <c r="Z19" t="s">
        <v>54</v>
      </c>
      <c r="AB19" t="s">
        <v>56</v>
      </c>
    </row>
    <row r="20" spans="1:28" x14ac:dyDescent="0.2">
      <c r="A20">
        <v>30</v>
      </c>
      <c r="B20">
        <v>140</v>
      </c>
      <c r="C20">
        <v>10</v>
      </c>
      <c r="D20">
        <v>0.10195862518989794</v>
      </c>
      <c r="E20">
        <v>0.25</v>
      </c>
      <c r="F20">
        <v>20</v>
      </c>
      <c r="H20">
        <v>30</v>
      </c>
      <c r="I20">
        <v>0</v>
      </c>
      <c r="K20" s="1"/>
      <c r="L20" s="1"/>
      <c r="N20">
        <v>19.773</v>
      </c>
      <c r="T20" s="1">
        <v>2.3587175357358601</v>
      </c>
      <c r="Z20" t="s">
        <v>54</v>
      </c>
      <c r="AB20" t="s">
        <v>56</v>
      </c>
    </row>
    <row r="21" spans="1:28" x14ac:dyDescent="0.2">
      <c r="A21">
        <v>60</v>
      </c>
      <c r="B21">
        <v>120</v>
      </c>
      <c r="C21">
        <v>10</v>
      </c>
      <c r="D21">
        <v>0.20391725037979588</v>
      </c>
      <c r="E21">
        <v>0.25</v>
      </c>
      <c r="F21">
        <v>20</v>
      </c>
      <c r="H21">
        <v>60</v>
      </c>
      <c r="I21">
        <v>0</v>
      </c>
      <c r="J21" s="1"/>
      <c r="K21" s="1"/>
      <c r="L21" s="1"/>
      <c r="N21">
        <v>19.773</v>
      </c>
      <c r="T21" s="1">
        <v>11.2226507449165</v>
      </c>
      <c r="Z21" t="s">
        <v>54</v>
      </c>
      <c r="AB21" t="s">
        <v>56</v>
      </c>
    </row>
    <row r="22" spans="1:28" x14ac:dyDescent="0.2">
      <c r="A22">
        <v>15</v>
      </c>
      <c r="B22">
        <v>140</v>
      </c>
      <c r="C22">
        <v>10</v>
      </c>
      <c r="D22">
        <v>0.20391725037979588</v>
      </c>
      <c r="E22">
        <v>0.25</v>
      </c>
      <c r="F22">
        <v>20</v>
      </c>
      <c r="H22">
        <v>15</v>
      </c>
      <c r="I22">
        <v>0</v>
      </c>
      <c r="J22" s="1"/>
      <c r="K22" s="1"/>
      <c r="L22" s="1"/>
      <c r="N22">
        <v>19.773</v>
      </c>
      <c r="T22" s="1">
        <v>4.4299061304610499</v>
      </c>
      <c r="Z22" t="s">
        <v>54</v>
      </c>
      <c r="AB22" t="s">
        <v>56</v>
      </c>
    </row>
    <row r="23" spans="1:28" x14ac:dyDescent="0.2">
      <c r="A23">
        <v>15</v>
      </c>
      <c r="B23">
        <v>140</v>
      </c>
      <c r="C23">
        <v>10</v>
      </c>
      <c r="D23">
        <v>0.40783450075959177</v>
      </c>
      <c r="E23">
        <v>0.25</v>
      </c>
      <c r="F23">
        <v>20</v>
      </c>
      <c r="H23">
        <v>15</v>
      </c>
      <c r="I23">
        <v>0</v>
      </c>
      <c r="J23" s="1"/>
      <c r="K23" s="1"/>
      <c r="L23" s="1"/>
      <c r="N23">
        <v>19.773</v>
      </c>
      <c r="T23" s="1">
        <v>2.2761853231326801</v>
      </c>
      <c r="Z23" t="s">
        <v>54</v>
      </c>
      <c r="AB23" t="s">
        <v>56</v>
      </c>
    </row>
    <row r="24" spans="1:28" x14ac:dyDescent="0.2">
      <c r="A24">
        <v>60</v>
      </c>
      <c r="B24">
        <v>120</v>
      </c>
      <c r="C24">
        <v>10</v>
      </c>
      <c r="D24">
        <v>0.40783450075959177</v>
      </c>
      <c r="E24">
        <v>0.25</v>
      </c>
      <c r="F24">
        <v>20</v>
      </c>
      <c r="H24">
        <v>60</v>
      </c>
      <c r="I24">
        <v>0</v>
      </c>
      <c r="J24" s="1"/>
      <c r="K24" s="1"/>
      <c r="N24">
        <v>19.773</v>
      </c>
      <c r="T24" s="1">
        <v>2.19356502919267</v>
      </c>
      <c r="Z24" t="s">
        <v>54</v>
      </c>
      <c r="AB24" t="s">
        <v>56</v>
      </c>
    </row>
    <row r="25" spans="1:28" x14ac:dyDescent="0.2">
      <c r="A25">
        <v>30</v>
      </c>
      <c r="B25">
        <v>140</v>
      </c>
      <c r="C25">
        <v>10</v>
      </c>
      <c r="D25">
        <v>0.20391725037979588</v>
      </c>
      <c r="E25">
        <v>0.25</v>
      </c>
      <c r="F25">
        <v>20</v>
      </c>
      <c r="H25">
        <v>30</v>
      </c>
      <c r="I25">
        <v>0</v>
      </c>
      <c r="J25" s="1"/>
      <c r="K25" s="1"/>
      <c r="N25">
        <v>19.773</v>
      </c>
      <c r="T25" s="1">
        <v>10.864820314072899</v>
      </c>
      <c r="Z25" t="s">
        <v>54</v>
      </c>
      <c r="AB25" t="s">
        <v>56</v>
      </c>
    </row>
    <row r="26" spans="1:28" x14ac:dyDescent="0.2">
      <c r="A26">
        <v>60</v>
      </c>
      <c r="B26">
        <v>140</v>
      </c>
      <c r="C26">
        <v>10</v>
      </c>
      <c r="D26">
        <v>0.10195862518989794</v>
      </c>
      <c r="E26">
        <v>0.25</v>
      </c>
      <c r="F26">
        <v>20</v>
      </c>
      <c r="H26">
        <v>60</v>
      </c>
      <c r="I26">
        <v>0</v>
      </c>
      <c r="N26">
        <v>19.773</v>
      </c>
      <c r="T26" s="1">
        <v>8.3248188041071103</v>
      </c>
      <c r="Z26" t="s">
        <v>54</v>
      </c>
      <c r="AB26" t="s">
        <v>56</v>
      </c>
    </row>
    <row r="27" spans="1:28" x14ac:dyDescent="0.2">
      <c r="A27">
        <v>15</v>
      </c>
      <c r="B27">
        <v>160</v>
      </c>
      <c r="C27">
        <v>10</v>
      </c>
      <c r="D27">
        <v>0.10195862518989794</v>
      </c>
      <c r="E27">
        <v>0.25</v>
      </c>
      <c r="F27">
        <v>20</v>
      </c>
      <c r="H27">
        <v>15</v>
      </c>
      <c r="I27">
        <v>0</v>
      </c>
      <c r="N27">
        <v>19.773</v>
      </c>
      <c r="T27" s="1">
        <v>10.285773605798299</v>
      </c>
      <c r="Z27" t="s">
        <v>54</v>
      </c>
      <c r="AB27" t="s">
        <v>56</v>
      </c>
    </row>
    <row r="28" spans="1:28" x14ac:dyDescent="0.2">
      <c r="A28">
        <v>30</v>
      </c>
      <c r="B28">
        <v>140</v>
      </c>
      <c r="C28">
        <v>10</v>
      </c>
      <c r="D28">
        <v>0.40783450075959177</v>
      </c>
      <c r="E28">
        <v>0.25</v>
      </c>
      <c r="F28">
        <v>20</v>
      </c>
      <c r="H28">
        <v>30</v>
      </c>
      <c r="I28">
        <v>0</v>
      </c>
      <c r="N28">
        <v>19.773</v>
      </c>
      <c r="T28" s="1">
        <v>5.0394730219448398</v>
      </c>
      <c r="Z28" t="s">
        <v>54</v>
      </c>
      <c r="AB28" t="s">
        <v>56</v>
      </c>
    </row>
    <row r="29" spans="1:28" x14ac:dyDescent="0.2">
      <c r="A29">
        <v>60</v>
      </c>
      <c r="B29">
        <v>140</v>
      </c>
      <c r="C29">
        <v>10</v>
      </c>
      <c r="D29">
        <v>0.20391725037979588</v>
      </c>
      <c r="E29">
        <v>0.25</v>
      </c>
      <c r="F29">
        <v>20</v>
      </c>
      <c r="H29">
        <v>60</v>
      </c>
      <c r="I29">
        <v>0</v>
      </c>
      <c r="N29">
        <v>19.773</v>
      </c>
      <c r="T29" s="1">
        <v>6.6134865109724199</v>
      </c>
      <c r="Z29" t="s">
        <v>54</v>
      </c>
      <c r="AB29" t="s">
        <v>56</v>
      </c>
    </row>
    <row r="30" spans="1:28" x14ac:dyDescent="0.2">
      <c r="A30">
        <v>30</v>
      </c>
      <c r="B30">
        <v>160</v>
      </c>
      <c r="C30">
        <v>10</v>
      </c>
      <c r="D30">
        <v>0.10195862518989794</v>
      </c>
      <c r="E30">
        <v>0.25</v>
      </c>
      <c r="F30">
        <v>20</v>
      </c>
      <c r="H30">
        <v>30</v>
      </c>
      <c r="I30">
        <v>0</v>
      </c>
      <c r="N30">
        <v>19.773</v>
      </c>
      <c r="T30" s="1">
        <v>3.16219549023555</v>
      </c>
      <c r="Z30" t="s">
        <v>54</v>
      </c>
      <c r="AB30" t="s">
        <v>56</v>
      </c>
    </row>
    <row r="31" spans="1:28" x14ac:dyDescent="0.2">
      <c r="A31">
        <v>15</v>
      </c>
      <c r="B31">
        <v>160</v>
      </c>
      <c r="C31">
        <v>10</v>
      </c>
      <c r="D31">
        <v>0.20391725037979588</v>
      </c>
      <c r="E31">
        <v>0.25</v>
      </c>
      <c r="F31">
        <v>20</v>
      </c>
      <c r="H31">
        <v>15</v>
      </c>
      <c r="I31">
        <v>0</v>
      </c>
      <c r="N31">
        <v>19.773</v>
      </c>
      <c r="T31" s="1">
        <v>3.4386387658546398</v>
      </c>
      <c r="Z31" t="s">
        <v>54</v>
      </c>
      <c r="AB31" t="s">
        <v>56</v>
      </c>
    </row>
    <row r="32" spans="1:28" x14ac:dyDescent="0.2">
      <c r="A32">
        <v>15</v>
      </c>
      <c r="B32">
        <v>160</v>
      </c>
      <c r="C32">
        <v>10</v>
      </c>
      <c r="D32">
        <v>0.40783450075959177</v>
      </c>
      <c r="E32">
        <v>0.25</v>
      </c>
      <c r="F32">
        <v>20</v>
      </c>
      <c r="H32">
        <v>15</v>
      </c>
      <c r="I32">
        <v>0</v>
      </c>
      <c r="N32">
        <v>19.773</v>
      </c>
      <c r="T32" s="1">
        <v>4.2398580632172098E-2</v>
      </c>
      <c r="Z32" t="s">
        <v>54</v>
      </c>
      <c r="AB32" t="s">
        <v>56</v>
      </c>
    </row>
    <row r="33" spans="1:28" x14ac:dyDescent="0.2">
      <c r="A33">
        <v>60</v>
      </c>
      <c r="B33">
        <v>140</v>
      </c>
      <c r="C33">
        <v>10</v>
      </c>
      <c r="D33">
        <v>0.40783450075959177</v>
      </c>
      <c r="E33">
        <v>0.25</v>
      </c>
      <c r="F33">
        <v>20</v>
      </c>
      <c r="H33">
        <v>60</v>
      </c>
      <c r="I33">
        <v>0</v>
      </c>
      <c r="N33">
        <v>19.773</v>
      </c>
      <c r="T33" s="1">
        <v>4.2927068653110502E-2</v>
      </c>
      <c r="Z33" t="s">
        <v>54</v>
      </c>
      <c r="AB33" t="s">
        <v>56</v>
      </c>
    </row>
    <row r="34" spans="1:28" x14ac:dyDescent="0.2">
      <c r="A34">
        <v>60</v>
      </c>
      <c r="B34">
        <v>160</v>
      </c>
      <c r="C34">
        <v>10</v>
      </c>
      <c r="D34">
        <v>0.10195862518989794</v>
      </c>
      <c r="E34">
        <v>0.25</v>
      </c>
      <c r="F34">
        <v>20</v>
      </c>
      <c r="H34">
        <v>60</v>
      </c>
      <c r="I34">
        <v>0</v>
      </c>
      <c r="N34">
        <v>19.773</v>
      </c>
      <c r="T34" s="1">
        <v>3.16356075095631</v>
      </c>
      <c r="Z34" t="s">
        <v>54</v>
      </c>
      <c r="AB34" t="s">
        <v>56</v>
      </c>
    </row>
    <row r="35" spans="1:28" x14ac:dyDescent="0.2">
      <c r="A35">
        <v>30</v>
      </c>
      <c r="B35">
        <v>160</v>
      </c>
      <c r="C35">
        <v>10</v>
      </c>
      <c r="D35">
        <v>0.20391725037979588</v>
      </c>
      <c r="E35">
        <v>0.25</v>
      </c>
      <c r="F35">
        <v>20</v>
      </c>
      <c r="H35">
        <v>30</v>
      </c>
      <c r="I35">
        <v>0</v>
      </c>
      <c r="N35">
        <v>19.773</v>
      </c>
      <c r="T35" s="1">
        <v>1.0100601469699999</v>
      </c>
      <c r="Z35" t="s">
        <v>54</v>
      </c>
      <c r="AB35" t="s">
        <v>56</v>
      </c>
    </row>
    <row r="36" spans="1:28" x14ac:dyDescent="0.2">
      <c r="A36">
        <v>30</v>
      </c>
      <c r="B36">
        <v>160</v>
      </c>
      <c r="C36">
        <v>10</v>
      </c>
      <c r="D36">
        <v>0.40783450075959177</v>
      </c>
      <c r="E36">
        <v>0.25</v>
      </c>
      <c r="F36">
        <v>20</v>
      </c>
      <c r="H36">
        <v>30</v>
      </c>
      <c r="I36">
        <v>0</v>
      </c>
      <c r="N36">
        <v>19.773</v>
      </c>
      <c r="T36" s="1">
        <v>4.3984044694987297E-2</v>
      </c>
      <c r="Z36" t="s">
        <v>54</v>
      </c>
      <c r="AB36" t="s">
        <v>56</v>
      </c>
    </row>
    <row r="37" spans="1:28" x14ac:dyDescent="0.2">
      <c r="A37">
        <v>60</v>
      </c>
      <c r="B37">
        <v>160</v>
      </c>
      <c r="C37">
        <v>10</v>
      </c>
      <c r="D37">
        <v>0.20391725037979588</v>
      </c>
      <c r="E37">
        <v>0.25</v>
      </c>
      <c r="F37">
        <v>20</v>
      </c>
      <c r="H37">
        <v>60</v>
      </c>
      <c r="I37">
        <v>0</v>
      </c>
      <c r="N37">
        <v>19.773</v>
      </c>
      <c r="T37" s="1">
        <v>4.4776776726393998E-2</v>
      </c>
      <c r="Z37" t="s">
        <v>54</v>
      </c>
      <c r="AB37" t="s">
        <v>56</v>
      </c>
    </row>
    <row r="38" spans="1:28" x14ac:dyDescent="0.2">
      <c r="A38">
        <v>60</v>
      </c>
      <c r="B38">
        <v>160</v>
      </c>
      <c r="C38">
        <v>10</v>
      </c>
      <c r="D38">
        <v>0.40783450075959177</v>
      </c>
      <c r="E38">
        <v>0.25</v>
      </c>
      <c r="F38">
        <v>20</v>
      </c>
      <c r="H38">
        <v>60</v>
      </c>
      <c r="I38">
        <v>0</v>
      </c>
      <c r="N38">
        <v>19.773</v>
      </c>
      <c r="T38" s="1">
        <v>4.6274159452385902E-2</v>
      </c>
      <c r="Z38" t="s">
        <v>54</v>
      </c>
      <c r="AB38" t="s">
        <v>56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2019-07-15T16:51:18Z</dcterms:modified>
</cp:coreProperties>
</file>