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DFF572D2-9078-4D43-9A7C-335361A62243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1" l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61" i="1"/>
  <c r="E52" i="1"/>
  <c r="E5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61" i="1"/>
  <c r="A37" i="1" l="1"/>
  <c r="B38" i="1" s="1"/>
  <c r="A36" i="1"/>
  <c r="H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5" i="2"/>
  <c r="I4" i="2"/>
  <c r="I20" i="2"/>
  <c r="I21" i="2"/>
  <c r="I22" i="2"/>
  <c r="I23" i="2"/>
  <c r="I3" i="2"/>
  <c r="I19" i="2"/>
  <c r="F43" i="1"/>
  <c r="F42" i="1"/>
  <c r="E43" i="1"/>
  <c r="E44" i="1"/>
  <c r="E45" i="1"/>
  <c r="E46" i="1"/>
  <c r="E47" i="1"/>
  <c r="E48" i="1"/>
  <c r="E49" i="1"/>
  <c r="E50" i="1"/>
  <c r="E53" i="1"/>
  <c r="E54" i="1"/>
  <c r="E55" i="1"/>
  <c r="E56" i="1"/>
  <c r="E57" i="1"/>
  <c r="E58" i="1"/>
  <c r="E42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F58" i="1" s="1"/>
  <c r="E38" i="1" l="1"/>
  <c r="F48" i="1"/>
  <c r="F56" i="1"/>
  <c r="F55" i="1"/>
  <c r="F47" i="1"/>
  <c r="F57" i="1"/>
  <c r="F46" i="1"/>
  <c r="B39" i="1"/>
  <c r="F53" i="1"/>
  <c r="F45" i="1"/>
  <c r="F52" i="1"/>
  <c r="F44" i="1"/>
  <c r="F50" i="1"/>
  <c r="F49" i="1"/>
  <c r="F54" i="1"/>
  <c r="F51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<sst xmlns="http://schemas.openxmlformats.org/spreadsheetml/2006/main" count="156" uniqueCount="85">
  <si>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</si>
  <si>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</si>
  <si>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</si>
  <si>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</si>
  <si>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</si>
  <si>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</si>
  <si>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</si>
  <si>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</si>
  <si>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</si>
  <si>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</si>
  <si>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</si>
  <si>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</si>
  <si>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</si>
  <si>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</si>
  <si>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</si>
  <si>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</si>
  <si>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</si>
  <si>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</si>
  <si>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</si>
  <si>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</si>
  <si>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</si>
  <si>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</si>
  <si>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</si>
  <si>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</si>
  <si>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</si>
  <si>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</si>
  <si>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</si>
  <si>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</si>
  <si>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</si>
  <si>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</si>
  <si>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</si>
  <si>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</si>
  <si>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</si>
  <si>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</si>
  <si>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</si>
  <si>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</si>
  <si>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</si>
  <si>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</si>
  <si>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</si>
  <si>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</si>
  <si>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</si>
  <si>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</si>
  <si>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</si>
  <si>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</si>
  <si>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</si>
  <si>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</si>
  <si>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</si>
  <si>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</si>
  <si>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</si>
  <si>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</si>
  <si>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</si>
  <si>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</si>
  <si>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</si>
  <si>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</si>
  <si>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</si>
  <si>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</si>
  <si>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</si>
  <si>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</si>
  <si>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</si>
  <si>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</si>
  <si>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</si>
  <si>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</si>
  <si>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</si>
  <si>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</si>
  <si>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</si>
  <si>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</si>
  <si>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Four-year old Paulownia elongata</t>
    <phoneticPr fontId="1" type="noConversion"/>
  </si>
  <si>
    <t>t</t>
    <phoneticPr fontId="1" type="noConversion"/>
  </si>
  <si>
    <t>temp</t>
    <phoneticPr fontId="1" type="noConversion"/>
  </si>
  <si>
    <t>mol/L</t>
    <phoneticPr fontId="1" type="noConversion"/>
  </si>
  <si>
    <t>g/mol</t>
  </si>
  <si>
    <t>g/L</t>
    <phoneticPr fontId="1" type="noConversion"/>
  </si>
  <si>
    <t>m^3</t>
    <phoneticPr fontId="1" type="noConversion"/>
  </si>
  <si>
    <t>L</t>
    <phoneticPr fontId="1" type="noConversion"/>
  </si>
  <si>
    <t>g</t>
    <phoneticPr fontId="1" type="noConversion"/>
  </si>
  <si>
    <t>solid mass</t>
    <phoneticPr fontId="1" type="noConversion"/>
  </si>
  <si>
    <t>liquid mass</t>
    <phoneticPr fontId="1" type="noConversion"/>
  </si>
  <si>
    <t>sum:</t>
    <phoneticPr fontId="1" type="noConversion"/>
  </si>
  <si>
    <t>mol/L</t>
    <phoneticPr fontId="1" type="noConversion"/>
  </si>
  <si>
    <t>mono</t>
    <phoneticPr fontId="1" type="noConversion"/>
  </si>
  <si>
    <t>Acid</t>
  </si>
  <si>
    <t>none</t>
  </si>
  <si>
    <t>Acetyl</t>
  </si>
  <si>
    <t>paulownia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</si>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</sst>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opLeftCell="A52" workbookViewId="0">
      <selection activeCell="E61" sqref="E61:E75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3" width="8.83203125" style="4"/>
    <col min="4" max="4" width="12.83203125" style="4" bestFit="1" customWidth="1"/>
    <col min="5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0</v>
      </c>
      <c r="C2" s="4" t="s">
        <v>0</v>
      </c>
    </row>
    <row r="3" spans="1:11" x14ac:dyDescent="0.2">
      <c r="A3" s="4" t="s">
        <v>10</v>
      </c>
      <c r="B3" s="5"/>
      <c r="C3" s="4" t="s">
        <v>1</v>
      </c>
    </row>
    <row r="4" spans="1:11" x14ac:dyDescent="0.2">
      <c r="A4" s="4" t="s">
        <v>11</v>
      </c>
      <c r="B4" s="5">
        <v>14.5</v>
      </c>
      <c r="C4" s="4" t="s">
        <v>1</v>
      </c>
    </row>
    <row r="5" spans="1:11" x14ac:dyDescent="0.2">
      <c r="A5" s="4" t="s">
        <v>12</v>
      </c>
      <c r="B5" s="5">
        <v>5</v>
      </c>
      <c r="C5" s="4" t="s">
        <v>13</v>
      </c>
    </row>
    <row r="6" spans="1:11" x14ac:dyDescent="0.2">
      <c r="A6" s="4" t="s">
        <v>14</v>
      </c>
      <c r="B6" s="5">
        <v>7.69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v>6.14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7.69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0.17698504027617951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0.75587893759432179</v>
      </c>
      <c r="C17" s="4" t="s">
        <v>25</v>
      </c>
    </row>
    <row r="18" spans="1:17" x14ac:dyDescent="0.2">
      <c r="A18" s="4" t="s">
        <v>7</v>
      </c>
      <c r="B18" s="5">
        <f>B17*60</f>
        <v>45.352736255659309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0.78023407022106628</v>
      </c>
    </row>
    <row r="25" spans="1:17" x14ac:dyDescent="0.2">
      <c r="A25" s="4">
        <v>0.6</v>
      </c>
      <c r="B25" s="5">
        <f t="shared" ref="B25:B33" si="0">A25/($B$6*100)*1000</f>
        <v>0.78023407022106628</v>
      </c>
    </row>
    <row r="26" spans="1:17" x14ac:dyDescent="0.2">
      <c r="A26" s="4">
        <v>0.6</v>
      </c>
      <c r="B26" s="5">
        <f t="shared" si="0"/>
        <v>0.78023407022106628</v>
      </c>
    </row>
    <row r="27" spans="1:17" x14ac:dyDescent="0.2">
      <c r="A27" s="4">
        <v>0.6</v>
      </c>
      <c r="B27" s="5">
        <f t="shared" si="0"/>
        <v>0.78023407022106628</v>
      </c>
    </row>
    <row r="28" spans="1:17" x14ac:dyDescent="0.2">
      <c r="A28" s="4">
        <v>0.6</v>
      </c>
      <c r="B28" s="5">
        <f t="shared" si="0"/>
        <v>0.78023407022106628</v>
      </c>
    </row>
    <row r="29" spans="1:17" x14ac:dyDescent="0.2">
      <c r="A29" s="4">
        <v>0.6</v>
      </c>
      <c r="B29" s="5">
        <f t="shared" si="0"/>
        <v>0.78023407022106628</v>
      </c>
    </row>
    <row r="30" spans="1:17" ht="19" x14ac:dyDescent="0.25">
      <c r="A30" s="4">
        <v>0.6</v>
      </c>
      <c r="B30" s="5">
        <f t="shared" si="0"/>
        <v>0.78023407022106628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0.78023407022106628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0.78023407022106628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0.78023407022106628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A35" s="4">
        <v>1.84</v>
      </c>
      <c r="B35" s="4" t="s">
        <v>72</v>
      </c>
      <c r="I35" s="4" t="s">
        <v>55</v>
      </c>
      <c r="J35" s="4" t="s">
        <v>54</v>
      </c>
    </row>
    <row r="36" spans="1:16" x14ac:dyDescent="0.2">
      <c r="A36" s="4">
        <f>A35*1000</f>
        <v>1840</v>
      </c>
      <c r="B36" s="4" t="s">
        <v>73</v>
      </c>
      <c r="I36" s="4">
        <v>0.01</v>
      </c>
      <c r="J36" s="5">
        <f>I36/98.709*2*10</f>
        <v>2.0261576958534684E-3</v>
      </c>
    </row>
    <row r="37" spans="1:16" x14ac:dyDescent="0.2">
      <c r="A37" s="4">
        <f>1840*0.8*1000</f>
        <v>1472000</v>
      </c>
      <c r="B37" s="4" t="s">
        <v>74</v>
      </c>
      <c r="I37" s="4">
        <v>0.05</v>
      </c>
      <c r="J37" s="5">
        <f t="shared" ref="J37:J43" si="1">I37/98.709*2*10</f>
        <v>1.0130788479267343E-2</v>
      </c>
    </row>
    <row r="38" spans="1:16" x14ac:dyDescent="0.2">
      <c r="A38" s="4" t="s">
        <v>75</v>
      </c>
      <c r="B38" s="4">
        <f>A37/(1+B6)</f>
        <v>169390.10356731873</v>
      </c>
      <c r="C38" s="4" t="s">
        <v>74</v>
      </c>
      <c r="D38" s="4" t="s">
        <v>77</v>
      </c>
      <c r="E38" s="4">
        <f>B38+B39</f>
        <v>1471999.9999999998</v>
      </c>
      <c r="F38" s="4" t="s">
        <v>74</v>
      </c>
      <c r="I38" s="4">
        <v>0.1</v>
      </c>
      <c r="J38" s="5">
        <f t="shared" si="1"/>
        <v>2.0261576958534686E-2</v>
      </c>
    </row>
    <row r="39" spans="1:16" x14ac:dyDescent="0.2">
      <c r="A39" s="4" t="s">
        <v>76</v>
      </c>
      <c r="B39" s="4">
        <f>B38*B6</f>
        <v>1302609.896432681</v>
      </c>
      <c r="C39" s="4" t="s">
        <v>74</v>
      </c>
      <c r="I39" s="4">
        <v>0.5</v>
      </c>
      <c r="J39" s="5">
        <f t="shared" si="1"/>
        <v>0.10130788479267341</v>
      </c>
    </row>
    <row r="40" spans="1:16" x14ac:dyDescent="0.2">
      <c r="D40" s="4">
        <v>150.13</v>
      </c>
      <c r="E40" s="4" t="s">
        <v>70</v>
      </c>
      <c r="I40" s="4">
        <v>1</v>
      </c>
      <c r="J40" s="5">
        <f t="shared" si="1"/>
        <v>0.20261576958534683</v>
      </c>
    </row>
    <row r="41" spans="1:16" x14ac:dyDescent="0.2">
      <c r="A41" s="4" t="s">
        <v>67</v>
      </c>
      <c r="B41" s="4" t="s">
        <v>68</v>
      </c>
      <c r="C41" s="4" t="s">
        <v>67</v>
      </c>
      <c r="D41" s="4" t="s">
        <v>69</v>
      </c>
      <c r="E41" s="4" t="s">
        <v>71</v>
      </c>
      <c r="H41" s="4" t="s">
        <v>78</v>
      </c>
      <c r="I41" s="4">
        <v>2</v>
      </c>
      <c r="J41" s="5">
        <f t="shared" si="1"/>
        <v>0.40523153917069366</v>
      </c>
    </row>
    <row r="42" spans="1:16" x14ac:dyDescent="0.2">
      <c r="A42" s="4">
        <v>58.139534883720899</v>
      </c>
      <c r="B42" s="4">
        <v>100</v>
      </c>
      <c r="C42" s="4">
        <v>34</v>
      </c>
      <c r="D42" s="4">
        <v>0</v>
      </c>
      <c r="E42" s="4">
        <f>D42*$D$40</f>
        <v>0</v>
      </c>
      <c r="F42" s="4">
        <f>C42+25</f>
        <v>59</v>
      </c>
      <c r="H42" s="4">
        <v>0</v>
      </c>
      <c r="I42" s="4">
        <v>3</v>
      </c>
      <c r="J42" s="5">
        <f t="shared" si="1"/>
        <v>0.60784730875604054</v>
      </c>
    </row>
    <row r="43" spans="1:16" x14ac:dyDescent="0.2">
      <c r="A43" s="4">
        <v>90.697674418604606</v>
      </c>
      <c r="B43" s="4">
        <v>137.09090909090901</v>
      </c>
      <c r="C43" s="4">
        <v>67</v>
      </c>
      <c r="D43" s="4">
        <v>0</v>
      </c>
      <c r="E43" s="4">
        <f t="shared" ref="E43:E58" si="2">D43*$D$40</f>
        <v>0</v>
      </c>
      <c r="F43" s="4">
        <f t="shared" ref="F43:F58" si="3">C43+25</f>
        <v>92</v>
      </c>
      <c r="H43" s="4">
        <v>0</v>
      </c>
      <c r="I43" s="4">
        <v>4</v>
      </c>
      <c r="J43" s="5">
        <f t="shared" si="1"/>
        <v>0.81046307834138731</v>
      </c>
    </row>
    <row r="44" spans="1:16" x14ac:dyDescent="0.2">
      <c r="A44" s="4">
        <v>105.58139534883701</v>
      </c>
      <c r="B44" s="4">
        <v>144.72727272727201</v>
      </c>
      <c r="C44" s="4">
        <f>C43+15</f>
        <v>82</v>
      </c>
      <c r="D44" s="4">
        <v>0</v>
      </c>
      <c r="E44" s="4">
        <f t="shared" si="2"/>
        <v>0</v>
      </c>
      <c r="F44" s="4">
        <f t="shared" si="3"/>
        <v>107</v>
      </c>
      <c r="H44" s="4">
        <v>0</v>
      </c>
    </row>
    <row r="45" spans="1:16" x14ac:dyDescent="0.2">
      <c r="A45" s="4">
        <v>120.46511627906899</v>
      </c>
      <c r="B45" s="4">
        <v>149.272727272727</v>
      </c>
      <c r="C45" s="4">
        <f t="shared" ref="C45:C58" si="4">C44+15</f>
        <v>97</v>
      </c>
      <c r="D45" s="4">
        <v>0</v>
      </c>
      <c r="E45" s="4">
        <f t="shared" si="2"/>
        <v>0</v>
      </c>
      <c r="F45" s="4">
        <f t="shared" si="3"/>
        <v>122</v>
      </c>
      <c r="H45" s="4">
        <v>0</v>
      </c>
    </row>
    <row r="46" spans="1:16" x14ac:dyDescent="0.2">
      <c r="A46" s="4">
        <v>135.34883720930199</v>
      </c>
      <c r="B46" s="4">
        <v>152.363636363636</v>
      </c>
      <c r="C46" s="4">
        <f t="shared" si="4"/>
        <v>112</v>
      </c>
      <c r="D46" s="4">
        <v>0</v>
      </c>
      <c r="E46" s="4">
        <f t="shared" si="2"/>
        <v>0</v>
      </c>
      <c r="F46" s="4">
        <f t="shared" si="3"/>
        <v>137</v>
      </c>
      <c r="H46" s="4">
        <v>0</v>
      </c>
    </row>
    <row r="47" spans="1:16" x14ac:dyDescent="0.2">
      <c r="A47" s="4">
        <v>150.69767441860401</v>
      </c>
      <c r="B47" s="4">
        <v>154.363636363636</v>
      </c>
      <c r="C47" s="4">
        <f t="shared" si="4"/>
        <v>127</v>
      </c>
      <c r="D47" s="4">
        <v>0</v>
      </c>
      <c r="E47" s="4">
        <f t="shared" si="2"/>
        <v>0</v>
      </c>
      <c r="F47" s="4">
        <f t="shared" si="3"/>
        <v>152</v>
      </c>
      <c r="H47" s="4">
        <v>1.3050570962477799E-4</v>
      </c>
    </row>
    <row r="48" spans="1:16" x14ac:dyDescent="0.2">
      <c r="A48" s="4">
        <v>165.58139534883699</v>
      </c>
      <c r="B48" s="4">
        <v>155.45454545454501</v>
      </c>
      <c r="C48" s="4">
        <f t="shared" si="4"/>
        <v>142</v>
      </c>
      <c r="D48" s="4">
        <v>2.6058631921822801E-4</v>
      </c>
      <c r="E48" s="4">
        <f t="shared" si="2"/>
        <v>3.9121824104232573E-2</v>
      </c>
      <c r="F48" s="4">
        <f t="shared" si="3"/>
        <v>167</v>
      </c>
      <c r="H48" s="4">
        <v>6.5252854812397599E-4</v>
      </c>
    </row>
    <row r="49" spans="1:8" x14ac:dyDescent="0.2">
      <c r="A49" s="4">
        <v>180.46511627906901</v>
      </c>
      <c r="B49" s="4">
        <v>156.18181818181799</v>
      </c>
      <c r="C49" s="4">
        <f t="shared" si="4"/>
        <v>157</v>
      </c>
      <c r="D49" s="4">
        <v>3.9087947882734898E-4</v>
      </c>
      <c r="E49" s="4">
        <f t="shared" si="2"/>
        <v>5.8682736156349898E-2</v>
      </c>
      <c r="F49" s="4">
        <f t="shared" si="3"/>
        <v>182</v>
      </c>
      <c r="H49" s="4">
        <v>1.4355628058727501E-3</v>
      </c>
    </row>
    <row r="50" spans="1:8" x14ac:dyDescent="0.2">
      <c r="A50" s="4">
        <v>195.81395348837199</v>
      </c>
      <c r="B50" s="4">
        <v>156.54545454545399</v>
      </c>
      <c r="C50" s="4">
        <f t="shared" si="4"/>
        <v>172</v>
      </c>
      <c r="D50" s="4">
        <v>1.56351791530943E-3</v>
      </c>
      <c r="E50" s="4">
        <f t="shared" si="2"/>
        <v>0.23473094462540472</v>
      </c>
      <c r="F50" s="4">
        <f t="shared" si="3"/>
        <v>197</v>
      </c>
      <c r="H50" s="4">
        <v>2.61011419249591E-3</v>
      </c>
    </row>
    <row r="51" spans="1:8" x14ac:dyDescent="0.2">
      <c r="A51" s="4">
        <v>210.69767441860401</v>
      </c>
      <c r="B51" s="4">
        <v>156.72727272727201</v>
      </c>
      <c r="C51" s="4">
        <f t="shared" si="4"/>
        <v>187</v>
      </c>
      <c r="D51" s="4">
        <v>2.3452768729641501E-3</v>
      </c>
      <c r="E51" s="4">
        <f>D51*$D$40</f>
        <v>0.35209641693810784</v>
      </c>
      <c r="F51" s="4">
        <f t="shared" si="3"/>
        <v>212</v>
      </c>
      <c r="H51" s="4">
        <v>4.0456769983686696E-3</v>
      </c>
    </row>
    <row r="52" spans="1:8" x14ac:dyDescent="0.2">
      <c r="A52" s="4">
        <v>225.58139534883699</v>
      </c>
      <c r="B52" s="4">
        <v>157.09090909090901</v>
      </c>
      <c r="C52" s="4">
        <f t="shared" si="4"/>
        <v>202</v>
      </c>
      <c r="D52" s="4">
        <v>2.73615635179151E-3</v>
      </c>
      <c r="E52" s="4">
        <f>D52*$D$40</f>
        <v>0.41077915309445939</v>
      </c>
      <c r="F52" s="4">
        <f t="shared" si="3"/>
        <v>227</v>
      </c>
      <c r="H52" s="4">
        <v>5.2202283849918296E-3</v>
      </c>
    </row>
    <row r="53" spans="1:8" x14ac:dyDescent="0.2">
      <c r="A53" s="4">
        <v>240.46511627906901</v>
      </c>
      <c r="B53" s="4">
        <v>157.272727272727</v>
      </c>
      <c r="C53" s="4">
        <f t="shared" si="4"/>
        <v>217</v>
      </c>
      <c r="D53" s="4">
        <v>4.1693811074918399E-3</v>
      </c>
      <c r="E53" s="4">
        <f t="shared" si="2"/>
        <v>0.62594918566774993</v>
      </c>
      <c r="F53" s="4">
        <f t="shared" si="3"/>
        <v>242</v>
      </c>
      <c r="H53" s="4">
        <v>5.8727569331158101E-3</v>
      </c>
    </row>
    <row r="54" spans="1:8" x14ac:dyDescent="0.2">
      <c r="A54" s="4">
        <v>255.34883720930199</v>
      </c>
      <c r="B54" s="4">
        <v>157.45454545454501</v>
      </c>
      <c r="C54" s="4">
        <f t="shared" si="4"/>
        <v>232</v>
      </c>
      <c r="D54" s="4">
        <v>5.9934853420195297E-3</v>
      </c>
      <c r="E54" s="4">
        <f t="shared" si="2"/>
        <v>0.89980195439739197</v>
      </c>
      <c r="F54" s="4">
        <f t="shared" si="3"/>
        <v>257</v>
      </c>
      <c r="H54" s="4">
        <v>1.0179445350734E-2</v>
      </c>
    </row>
    <row r="55" spans="1:8" x14ac:dyDescent="0.2">
      <c r="A55" s="4">
        <v>270.69767441860398</v>
      </c>
      <c r="B55" s="4">
        <v>157.45454545454501</v>
      </c>
      <c r="C55" s="4">
        <f t="shared" si="4"/>
        <v>247</v>
      </c>
      <c r="D55" s="4">
        <v>7.9478827361563406E-3</v>
      </c>
      <c r="E55" s="4">
        <f t="shared" si="2"/>
        <v>1.1932156351791514</v>
      </c>
      <c r="F55" s="4">
        <f t="shared" si="3"/>
        <v>272</v>
      </c>
      <c r="H55" s="4">
        <v>9.7879282218596899E-3</v>
      </c>
    </row>
    <row r="56" spans="1:8" x14ac:dyDescent="0.2">
      <c r="A56" s="4">
        <v>285.58139534883702</v>
      </c>
      <c r="B56" s="4">
        <v>157.636363636363</v>
      </c>
      <c r="C56" s="4">
        <f t="shared" si="4"/>
        <v>262</v>
      </c>
      <c r="D56" s="4">
        <v>5.8631921824103999E-3</v>
      </c>
      <c r="E56" s="4">
        <f t="shared" si="2"/>
        <v>0.88024104234527334</v>
      </c>
      <c r="F56" s="4">
        <f t="shared" si="3"/>
        <v>287</v>
      </c>
      <c r="H56" s="4">
        <v>1.2137030995105999E-2</v>
      </c>
    </row>
    <row r="57" spans="1:8" x14ac:dyDescent="0.2">
      <c r="A57" s="4">
        <v>300.46511627906898</v>
      </c>
      <c r="B57" s="4">
        <v>157.81818181818099</v>
      </c>
      <c r="C57" s="4">
        <f>C56+15</f>
        <v>277</v>
      </c>
      <c r="D57" s="4">
        <v>1.02931596091205E-2</v>
      </c>
      <c r="E57" s="4">
        <f t="shared" si="2"/>
        <v>1.5453120521172607</v>
      </c>
      <c r="F57" s="4">
        <f t="shared" si="3"/>
        <v>302</v>
      </c>
      <c r="H57" s="4">
        <v>1.16150081566068E-2</v>
      </c>
    </row>
    <row r="58" spans="1:8" x14ac:dyDescent="0.2">
      <c r="A58" s="4">
        <v>315.34883720930202</v>
      </c>
      <c r="B58" s="4">
        <v>157.81818181818099</v>
      </c>
      <c r="C58" s="4">
        <f t="shared" si="4"/>
        <v>292</v>
      </c>
      <c r="D58" s="4">
        <v>8.07817589576546E-3</v>
      </c>
      <c r="E58" s="4">
        <f t="shared" si="2"/>
        <v>1.2127765472312684</v>
      </c>
      <c r="F58" s="4">
        <f t="shared" si="3"/>
        <v>317</v>
      </c>
      <c r="H58" s="4">
        <v>1.16150081566068E-2</v>
      </c>
    </row>
    <row r="61" spans="1:8" x14ac:dyDescent="0.2">
      <c r="A61" s="4">
        <v>81.148271385328002</v>
      </c>
      <c r="B61" s="4">
        <f>A61-25</f>
        <v>56.148271385328002</v>
      </c>
      <c r="D61" s="4">
        <v>0</v>
      </c>
      <c r="E61" s="4">
        <f>D61*$D$40</f>
        <v>0</v>
      </c>
    </row>
    <row r="62" spans="1:8" x14ac:dyDescent="0.2">
      <c r="A62" s="4">
        <v>96.517072552088706</v>
      </c>
      <c r="B62" s="4">
        <f t="shared" ref="B62:B75" si="5">A62-25</f>
        <v>71.517072552088706</v>
      </c>
      <c r="D62" s="4">
        <v>0</v>
      </c>
      <c r="E62" s="4">
        <f t="shared" ref="E62:E75" si="6">D62*$D$40</f>
        <v>0</v>
      </c>
    </row>
    <row r="63" spans="1:8" x14ac:dyDescent="0.2">
      <c r="A63" s="4">
        <v>111.476039021069</v>
      </c>
      <c r="B63" s="4">
        <f t="shared" si="5"/>
        <v>86.476039021068999</v>
      </c>
      <c r="D63" s="4">
        <v>0</v>
      </c>
      <c r="E63" s="4">
        <f t="shared" si="6"/>
        <v>0</v>
      </c>
    </row>
    <row r="64" spans="1:8" x14ac:dyDescent="0.2">
      <c r="A64" s="4">
        <v>126.434338006828</v>
      </c>
      <c r="B64" s="4">
        <f t="shared" si="5"/>
        <v>101.434338006828</v>
      </c>
      <c r="D64" s="4">
        <v>6.1237785016286499E-3</v>
      </c>
      <c r="E64" s="4">
        <f t="shared" si="6"/>
        <v>0.91936286644950915</v>
      </c>
    </row>
    <row r="65" spans="1:5" x14ac:dyDescent="0.2">
      <c r="A65" s="4">
        <v>141.59822182469799</v>
      </c>
      <c r="B65" s="4">
        <f t="shared" si="5"/>
        <v>116.59822182469799</v>
      </c>
      <c r="D65" s="4">
        <v>1.01628664495114E-2</v>
      </c>
      <c r="E65" s="4">
        <f t="shared" si="6"/>
        <v>1.5257511400651464</v>
      </c>
    </row>
    <row r="66" spans="1:5" x14ac:dyDescent="0.2">
      <c r="A66" s="4">
        <v>156.55652081045801</v>
      </c>
      <c r="B66" s="4">
        <f t="shared" si="5"/>
        <v>131.55652081045801</v>
      </c>
      <c r="D66" s="4">
        <v>1.628664495114E-2</v>
      </c>
      <c r="E66" s="4">
        <f t="shared" si="6"/>
        <v>2.4451140065146482</v>
      </c>
    </row>
    <row r="67" spans="1:5" x14ac:dyDescent="0.2">
      <c r="A67" s="4">
        <v>171.303895098336</v>
      </c>
      <c r="B67" s="4">
        <f t="shared" si="5"/>
        <v>146.303895098336</v>
      </c>
      <c r="D67" s="4">
        <v>2.65798045602605E-2</v>
      </c>
      <c r="E67" s="4">
        <f>D67*$D$40</f>
        <v>3.9904260586319089</v>
      </c>
    </row>
    <row r="68" spans="1:5" x14ac:dyDescent="0.2">
      <c r="A68" s="4">
        <v>186.46310653365899</v>
      </c>
      <c r="B68" s="4">
        <f t="shared" si="5"/>
        <v>161.46310653365899</v>
      </c>
      <c r="D68" s="4">
        <v>2.7882736156351701E-2</v>
      </c>
      <c r="E68" s="4">
        <f t="shared" si="6"/>
        <v>4.1860351791530803</v>
      </c>
    </row>
    <row r="69" spans="1:5" x14ac:dyDescent="0.2">
      <c r="A69" s="4">
        <v>201.42073803619701</v>
      </c>
      <c r="B69" s="4">
        <f t="shared" si="5"/>
        <v>176.42073803619701</v>
      </c>
      <c r="D69" s="4">
        <v>4.9641693811074902E-2</v>
      </c>
      <c r="E69" s="4">
        <f t="shared" si="6"/>
        <v>7.4527074918566747</v>
      </c>
    </row>
    <row r="70" spans="1:5" x14ac:dyDescent="0.2">
      <c r="A70" s="4">
        <v>216.37236218974499</v>
      </c>
      <c r="B70" s="4">
        <f t="shared" si="5"/>
        <v>191.37236218974499</v>
      </c>
      <c r="D70" s="4">
        <v>5.3680781758957602E-2</v>
      </c>
      <c r="E70" s="4">
        <f t="shared" si="6"/>
        <v>8.0590957654723052</v>
      </c>
    </row>
    <row r="71" spans="1:5" x14ac:dyDescent="0.2">
      <c r="A71" s="4">
        <v>231.52690124252001</v>
      </c>
      <c r="B71" s="4">
        <f t="shared" si="5"/>
        <v>206.52690124252001</v>
      </c>
      <c r="D71" s="4">
        <v>5.2508143322475498E-2</v>
      </c>
      <c r="E71" s="4">
        <f t="shared" si="6"/>
        <v>7.8830475570032466</v>
      </c>
    </row>
    <row r="72" spans="1:5" x14ac:dyDescent="0.2">
      <c r="A72" s="4">
        <v>246.475855463183</v>
      </c>
      <c r="B72" s="4">
        <f t="shared" si="5"/>
        <v>221.475855463183</v>
      </c>
      <c r="D72" s="4">
        <v>6.4885993485342006E-2</v>
      </c>
      <c r="E72" s="4">
        <f t="shared" si="6"/>
        <v>9.7413342019543947</v>
      </c>
    </row>
    <row r="73" spans="1:5" x14ac:dyDescent="0.2">
      <c r="A73" s="4">
        <v>261.44616914692301</v>
      </c>
      <c r="B73" s="4">
        <f t="shared" si="5"/>
        <v>236.44616914692301</v>
      </c>
      <c r="D73" s="4">
        <v>5.4071661237785E-2</v>
      </c>
      <c r="E73" s="4">
        <f t="shared" si="6"/>
        <v>8.1177785016286617</v>
      </c>
    </row>
    <row r="74" spans="1:5" x14ac:dyDescent="0.2">
      <c r="A74" s="4">
        <v>276.58669105205303</v>
      </c>
      <c r="B74" s="4">
        <f t="shared" si="5"/>
        <v>251.58669105205303</v>
      </c>
      <c r="D74" s="4">
        <v>7.1009771986970602E-2</v>
      </c>
      <c r="E74" s="4">
        <f t="shared" si="6"/>
        <v>10.660697068403897</v>
      </c>
    </row>
    <row r="75" spans="1:5" x14ac:dyDescent="0.2">
      <c r="A75" s="4">
        <v>291.55700473579299</v>
      </c>
      <c r="B75" s="4">
        <f t="shared" si="5"/>
        <v>266.55700473579299</v>
      </c>
      <c r="D75" s="4">
        <v>4.4560260586319199E-2</v>
      </c>
      <c r="E75" s="4">
        <f t="shared" si="6"/>
        <v>6.6898319218241014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T3" sqref="T3:T19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34</v>
      </c>
      <c r="B3">
        <v>100</v>
      </c>
      <c r="C3">
        <v>7.69</v>
      </c>
      <c r="D3">
        <v>0</v>
      </c>
      <c r="E3">
        <v>5</v>
      </c>
      <c r="F3">
        <v>169390.10356731873</v>
      </c>
      <c r="G3">
        <v>20</v>
      </c>
      <c r="H3">
        <v>0</v>
      </c>
      <c r="I3">
        <f>A3-H3</f>
        <v>34</v>
      </c>
      <c r="J3">
        <f>(100-25)/34</f>
        <v>2.2058823529411766</v>
      </c>
      <c r="N3">
        <v>14.5</v>
      </c>
      <c r="T3">
        <v>0</v>
      </c>
    </row>
    <row r="4" spans="1:24" x14ac:dyDescent="0.2">
      <c r="A4">
        <v>67</v>
      </c>
      <c r="B4">
        <v>137.09090909090901</v>
      </c>
      <c r="C4">
        <v>7.69</v>
      </c>
      <c r="D4">
        <v>0</v>
      </c>
      <c r="E4">
        <v>5</v>
      </c>
      <c r="F4">
        <v>169390.10356731873</v>
      </c>
      <c r="G4">
        <v>20</v>
      </c>
      <c r="H4">
        <v>0</v>
      </c>
      <c r="I4">
        <f t="shared" ref="I4:I23" si="0">A4-H4</f>
        <v>67</v>
      </c>
      <c r="J4">
        <f t="shared" ref="J4:J23" si="1">(100-25)/34</f>
        <v>2.2058823529411766</v>
      </c>
      <c r="N4">
        <v>14.5</v>
      </c>
      <c r="T4">
        <v>0</v>
      </c>
    </row>
    <row r="5" spans="1:24" x14ac:dyDescent="0.2">
      <c r="A5">
        <v>82</v>
      </c>
      <c r="B5">
        <v>144.72727272727201</v>
      </c>
      <c r="C5">
        <v>7.69</v>
      </c>
      <c r="D5">
        <v>0</v>
      </c>
      <c r="E5">
        <v>5</v>
      </c>
      <c r="F5">
        <v>169390.10356731873</v>
      </c>
      <c r="G5">
        <v>20</v>
      </c>
      <c r="H5">
        <f>A5-$A$4</f>
        <v>15</v>
      </c>
      <c r="I5">
        <f t="shared" si="0"/>
        <v>67</v>
      </c>
      <c r="J5">
        <f t="shared" si="1"/>
        <v>2.2058823529411766</v>
      </c>
      <c r="N5">
        <v>14.5</v>
      </c>
      <c r="T5">
        <v>0</v>
      </c>
    </row>
    <row r="6" spans="1:24" x14ac:dyDescent="0.2">
      <c r="A6">
        <v>97</v>
      </c>
      <c r="B6">
        <v>149.272727272727</v>
      </c>
      <c r="C6">
        <v>7.69</v>
      </c>
      <c r="D6">
        <v>0</v>
      </c>
      <c r="E6">
        <v>5</v>
      </c>
      <c r="F6">
        <v>169390.10356731873</v>
      </c>
      <c r="G6">
        <v>20</v>
      </c>
      <c r="H6">
        <f t="shared" ref="H6:H19" si="2">A6-$A$4</f>
        <v>30</v>
      </c>
      <c r="I6">
        <f t="shared" si="0"/>
        <v>67</v>
      </c>
      <c r="J6">
        <f t="shared" si="1"/>
        <v>2.2058823529411766</v>
      </c>
      <c r="N6">
        <v>14.5</v>
      </c>
      <c r="T6">
        <v>0</v>
      </c>
    </row>
    <row r="7" spans="1:24" x14ac:dyDescent="0.2">
      <c r="A7">
        <v>112</v>
      </c>
      <c r="B7">
        <v>152.363636363636</v>
      </c>
      <c r="C7">
        <v>7.69</v>
      </c>
      <c r="D7">
        <v>0</v>
      </c>
      <c r="E7">
        <v>5</v>
      </c>
      <c r="F7">
        <v>169390.10356731873</v>
      </c>
      <c r="G7">
        <v>20</v>
      </c>
      <c r="H7">
        <f t="shared" si="2"/>
        <v>45</v>
      </c>
      <c r="I7">
        <f t="shared" si="0"/>
        <v>67</v>
      </c>
      <c r="J7">
        <f t="shared" si="1"/>
        <v>2.2058823529411766</v>
      </c>
      <c r="N7">
        <v>14.5</v>
      </c>
      <c r="T7">
        <v>0</v>
      </c>
    </row>
    <row r="8" spans="1:24" x14ac:dyDescent="0.2">
      <c r="A8">
        <v>127</v>
      </c>
      <c r="B8">
        <v>154.363636363636</v>
      </c>
      <c r="C8">
        <v>7.69</v>
      </c>
      <c r="D8">
        <v>0</v>
      </c>
      <c r="E8">
        <v>5</v>
      </c>
      <c r="F8">
        <v>169390.10356731873</v>
      </c>
      <c r="G8">
        <v>20</v>
      </c>
      <c r="H8">
        <f t="shared" si="2"/>
        <v>60</v>
      </c>
      <c r="I8">
        <f t="shared" si="0"/>
        <v>67</v>
      </c>
      <c r="J8">
        <f t="shared" si="1"/>
        <v>2.2058823529411766</v>
      </c>
      <c r="N8">
        <v>14.5</v>
      </c>
      <c r="T8">
        <v>0.91936286644950915</v>
      </c>
    </row>
    <row r="9" spans="1:24" x14ac:dyDescent="0.2">
      <c r="A9">
        <v>142</v>
      </c>
      <c r="B9">
        <v>155.45454545454501</v>
      </c>
      <c r="C9">
        <v>7.69</v>
      </c>
      <c r="D9">
        <v>0</v>
      </c>
      <c r="E9">
        <v>5</v>
      </c>
      <c r="F9">
        <v>169390.10356731873</v>
      </c>
      <c r="G9">
        <v>20</v>
      </c>
      <c r="H9">
        <f t="shared" si="2"/>
        <v>75</v>
      </c>
      <c r="I9">
        <f t="shared" si="0"/>
        <v>67</v>
      </c>
      <c r="J9">
        <f t="shared" si="1"/>
        <v>2.2058823529411766</v>
      </c>
      <c r="N9">
        <v>14.5</v>
      </c>
      <c r="T9">
        <v>1.5257511400651464</v>
      </c>
    </row>
    <row r="10" spans="1:24" x14ac:dyDescent="0.2">
      <c r="A10">
        <v>157</v>
      </c>
      <c r="B10">
        <v>156.18181818181799</v>
      </c>
      <c r="C10">
        <v>7.69</v>
      </c>
      <c r="D10">
        <v>0</v>
      </c>
      <c r="E10">
        <v>5</v>
      </c>
      <c r="F10">
        <v>169390.10356731873</v>
      </c>
      <c r="G10">
        <v>20</v>
      </c>
      <c r="H10">
        <f t="shared" si="2"/>
        <v>90</v>
      </c>
      <c r="I10">
        <f t="shared" si="0"/>
        <v>67</v>
      </c>
      <c r="J10">
        <f t="shared" si="1"/>
        <v>2.2058823529411766</v>
      </c>
      <c r="N10">
        <v>14.5</v>
      </c>
      <c r="T10">
        <v>2.4451140065146482</v>
      </c>
    </row>
    <row r="11" spans="1:24" x14ac:dyDescent="0.2">
      <c r="A11">
        <v>172</v>
      </c>
      <c r="B11">
        <v>156.54545454545399</v>
      </c>
      <c r="C11">
        <v>7.69</v>
      </c>
      <c r="D11">
        <v>0</v>
      </c>
      <c r="E11">
        <v>5</v>
      </c>
      <c r="F11">
        <v>169390.10356731873</v>
      </c>
      <c r="G11">
        <v>20</v>
      </c>
      <c r="H11">
        <f t="shared" si="2"/>
        <v>105</v>
      </c>
      <c r="I11">
        <f t="shared" si="0"/>
        <v>67</v>
      </c>
      <c r="J11">
        <f t="shared" si="1"/>
        <v>2.2058823529411766</v>
      </c>
      <c r="N11">
        <v>14.5</v>
      </c>
      <c r="T11">
        <v>3.9904260586319089</v>
      </c>
    </row>
    <row r="12" spans="1:24" x14ac:dyDescent="0.2">
      <c r="A12">
        <v>187</v>
      </c>
      <c r="B12">
        <v>156.72727272727201</v>
      </c>
      <c r="C12">
        <v>7.69</v>
      </c>
      <c r="D12">
        <v>0</v>
      </c>
      <c r="E12">
        <v>5</v>
      </c>
      <c r="F12">
        <v>169390.10356731873</v>
      </c>
      <c r="G12">
        <v>20</v>
      </c>
      <c r="H12">
        <f t="shared" si="2"/>
        <v>120</v>
      </c>
      <c r="I12">
        <f t="shared" si="0"/>
        <v>67</v>
      </c>
      <c r="J12">
        <f t="shared" si="1"/>
        <v>2.2058823529411766</v>
      </c>
      <c r="N12">
        <v>14.5</v>
      </c>
      <c r="T12">
        <v>4.1860351791530803</v>
      </c>
    </row>
    <row r="13" spans="1:24" x14ac:dyDescent="0.2">
      <c r="A13">
        <v>202</v>
      </c>
      <c r="B13">
        <v>157.09090909090901</v>
      </c>
      <c r="C13">
        <v>7.69</v>
      </c>
      <c r="D13">
        <v>0</v>
      </c>
      <c r="E13">
        <v>5</v>
      </c>
      <c r="F13">
        <v>169390.10356731873</v>
      </c>
      <c r="G13">
        <v>20</v>
      </c>
      <c r="H13">
        <f t="shared" si="2"/>
        <v>135</v>
      </c>
      <c r="I13">
        <f>A13-H13</f>
        <v>67</v>
      </c>
      <c r="J13">
        <f t="shared" si="1"/>
        <v>2.2058823529411766</v>
      </c>
      <c r="N13">
        <v>14.5</v>
      </c>
      <c r="T13">
        <v>7.4527074918566747</v>
      </c>
    </row>
    <row r="14" spans="1:24" x14ac:dyDescent="0.2">
      <c r="A14">
        <v>217</v>
      </c>
      <c r="B14">
        <v>157.272727272727</v>
      </c>
      <c r="C14">
        <v>7.69</v>
      </c>
      <c r="D14">
        <v>0</v>
      </c>
      <c r="E14">
        <v>5</v>
      </c>
      <c r="F14">
        <v>169390.10356731873</v>
      </c>
      <c r="G14">
        <v>20</v>
      </c>
      <c r="H14">
        <f t="shared" si="2"/>
        <v>150</v>
      </c>
      <c r="I14">
        <f>A14-H14</f>
        <v>67</v>
      </c>
      <c r="J14">
        <f t="shared" si="1"/>
        <v>2.2058823529411766</v>
      </c>
      <c r="N14">
        <v>14.5</v>
      </c>
      <c r="T14">
        <v>8.0590957654723052</v>
      </c>
    </row>
    <row r="15" spans="1:24" x14ac:dyDescent="0.2">
      <c r="A15">
        <v>232</v>
      </c>
      <c r="B15">
        <v>157.45454545454501</v>
      </c>
      <c r="C15">
        <v>7.69</v>
      </c>
      <c r="D15">
        <v>0</v>
      </c>
      <c r="E15">
        <v>5</v>
      </c>
      <c r="F15">
        <v>169390.10356731873</v>
      </c>
      <c r="G15">
        <v>20</v>
      </c>
      <c r="H15">
        <f t="shared" si="2"/>
        <v>165</v>
      </c>
      <c r="I15">
        <f t="shared" si="0"/>
        <v>67</v>
      </c>
      <c r="J15">
        <f t="shared" si="1"/>
        <v>2.2058823529411766</v>
      </c>
      <c r="N15">
        <v>14.5</v>
      </c>
      <c r="T15">
        <v>7.8830475570032466</v>
      </c>
    </row>
    <row r="16" spans="1:24" x14ac:dyDescent="0.2">
      <c r="A16">
        <v>247</v>
      </c>
      <c r="B16">
        <v>157.45454545454501</v>
      </c>
      <c r="C16">
        <v>7.69</v>
      </c>
      <c r="D16">
        <v>0</v>
      </c>
      <c r="E16">
        <v>5</v>
      </c>
      <c r="F16">
        <v>169390.10356731873</v>
      </c>
      <c r="G16">
        <v>20</v>
      </c>
      <c r="H16">
        <f t="shared" si="2"/>
        <v>180</v>
      </c>
      <c r="I16">
        <f t="shared" si="0"/>
        <v>67</v>
      </c>
      <c r="J16">
        <f t="shared" si="1"/>
        <v>2.2058823529411766</v>
      </c>
      <c r="N16">
        <v>14.5</v>
      </c>
      <c r="T16">
        <v>9.7413342019543947</v>
      </c>
    </row>
    <row r="17" spans="1:24" x14ac:dyDescent="0.2">
      <c r="A17">
        <v>262</v>
      </c>
      <c r="B17">
        <v>157.636363636363</v>
      </c>
      <c r="C17">
        <v>7.69</v>
      </c>
      <c r="D17">
        <v>0</v>
      </c>
      <c r="E17">
        <v>5</v>
      </c>
      <c r="F17">
        <v>169390.10356731873</v>
      </c>
      <c r="G17">
        <v>20</v>
      </c>
      <c r="H17">
        <f t="shared" si="2"/>
        <v>195</v>
      </c>
      <c r="I17">
        <f t="shared" si="0"/>
        <v>67</v>
      </c>
      <c r="J17">
        <f t="shared" si="1"/>
        <v>2.2058823529411766</v>
      </c>
      <c r="N17">
        <v>14.5</v>
      </c>
      <c r="T17">
        <v>8.1177785016286617</v>
      </c>
    </row>
    <row r="18" spans="1:24" x14ac:dyDescent="0.2">
      <c r="A18">
        <v>277</v>
      </c>
      <c r="B18">
        <v>157.81818181818099</v>
      </c>
      <c r="C18">
        <v>7.69</v>
      </c>
      <c r="D18">
        <v>0</v>
      </c>
      <c r="E18">
        <v>5</v>
      </c>
      <c r="F18">
        <v>169390.10356731873</v>
      </c>
      <c r="G18">
        <v>20</v>
      </c>
      <c r="H18">
        <f t="shared" si="2"/>
        <v>210</v>
      </c>
      <c r="I18">
        <f t="shared" si="0"/>
        <v>67</v>
      </c>
      <c r="J18">
        <f t="shared" si="1"/>
        <v>2.2058823529411766</v>
      </c>
      <c r="N18">
        <v>14.5</v>
      </c>
      <c r="T18">
        <v>10.660697068403897</v>
      </c>
    </row>
    <row r="19" spans="1:24" x14ac:dyDescent="0.2">
      <c r="A19">
        <v>292</v>
      </c>
      <c r="B19">
        <v>157.81818181818099</v>
      </c>
      <c r="C19">
        <v>7.69</v>
      </c>
      <c r="D19">
        <v>0</v>
      </c>
      <c r="E19">
        <v>5</v>
      </c>
      <c r="F19">
        <v>169390.10356731873</v>
      </c>
      <c r="G19">
        <v>20</v>
      </c>
      <c r="H19">
        <f t="shared" si="2"/>
        <v>225</v>
      </c>
      <c r="I19">
        <f t="shared" si="0"/>
        <v>67</v>
      </c>
      <c r="J19">
        <f t="shared" si="1"/>
        <v>2.2058823529411766</v>
      </c>
      <c r="N19">
        <v>14.5</v>
      </c>
      <c r="T19">
        <v>6.6898319218241014</v>
      </c>
    </row>
    <row r="20" spans="1:24" x14ac:dyDescent="0.2">
      <c r="C20">
        <v>7.69</v>
      </c>
      <c r="D20">
        <v>0</v>
      </c>
      <c r="E20">
        <v>5</v>
      </c>
      <c r="F20">
        <v>169390.10356731873</v>
      </c>
      <c r="G20">
        <v>20</v>
      </c>
      <c r="I20">
        <f t="shared" si="0"/>
        <v>0</v>
      </c>
      <c r="J20">
        <f t="shared" si="1"/>
        <v>2.2058823529411766</v>
      </c>
      <c r="N20">
        <v>14.5</v>
      </c>
    </row>
    <row r="21" spans="1:24" x14ac:dyDescent="0.2">
      <c r="C21">
        <v>7.69</v>
      </c>
      <c r="D21">
        <v>0</v>
      </c>
      <c r="E21">
        <v>5</v>
      </c>
      <c r="F21">
        <v>169390.10356731873</v>
      </c>
      <c r="G21">
        <v>20</v>
      </c>
      <c r="I21">
        <f t="shared" si="0"/>
        <v>0</v>
      </c>
      <c r="J21">
        <f t="shared" si="1"/>
        <v>2.2058823529411766</v>
      </c>
      <c r="N21">
        <v>14.5</v>
      </c>
    </row>
    <row r="22" spans="1:24" x14ac:dyDescent="0.2">
      <c r="C22">
        <v>7.69</v>
      </c>
      <c r="D22">
        <v>0</v>
      </c>
      <c r="E22">
        <v>5</v>
      </c>
      <c r="F22">
        <v>169390.10356731873</v>
      </c>
      <c r="G22">
        <v>20</v>
      </c>
      <c r="I22">
        <f t="shared" si="0"/>
        <v>0</v>
      </c>
      <c r="J22">
        <f t="shared" si="1"/>
        <v>2.2058823529411766</v>
      </c>
      <c r="N22">
        <v>14.5</v>
      </c>
    </row>
    <row r="23" spans="1:24" x14ac:dyDescent="0.2">
      <c r="C23">
        <v>7.69</v>
      </c>
      <c r="D23">
        <v>0</v>
      </c>
      <c r="E23">
        <v>5</v>
      </c>
      <c r="F23">
        <v>169390.10356731873</v>
      </c>
      <c r="G23">
        <v>20</v>
      </c>
      <c r="I23">
        <f t="shared" si="0"/>
        <v>0</v>
      </c>
      <c r="J23">
        <f t="shared" si="1"/>
        <v>2.2058823529411766</v>
      </c>
      <c r="N23">
        <v>14.5</v>
      </c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19"/>
  <sheetViews>
    <sheetView tabSelected="1" topLeftCell="L1" workbookViewId="0">
      <selection activeCell="AA3" sqref="AA3:AA19"/>
    </sheetView>
  </sheetViews>
  <sheetFormatPr baseColWidth="10" defaultColWidth="8.83203125" defaultRowHeight="15" x14ac:dyDescent="0.2"/>
  <cols>
    <col min="24" max="24" width="22.6640625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79</v>
      </c>
      <c r="Z2" t="s">
        <v>80</v>
      </c>
      <c r="AA2" t="s">
        <v>82</v>
      </c>
      <c r="AB2" t="s">
        <v>84</v>
      </c>
    </row>
    <row r="3" spans="1:28" x14ac:dyDescent="0.2">
      <c r="A3">
        <v>34</v>
      </c>
      <c r="B3">
        <v>100</v>
      </c>
      <c r="C3">
        <v>7.69</v>
      </c>
      <c r="D3">
        <v>0</v>
      </c>
      <c r="E3">
        <v>5</v>
      </c>
      <c r="F3">
        <v>169390.10356731873</v>
      </c>
      <c r="G3">
        <v>20</v>
      </c>
      <c r="H3">
        <v>0</v>
      </c>
      <c r="I3">
        <v>34</v>
      </c>
      <c r="J3">
        <v>2.2058823529411766</v>
      </c>
      <c r="N3">
        <v>14.5</v>
      </c>
      <c r="T3">
        <v>0</v>
      </c>
      <c r="Z3" t="s">
        <v>81</v>
      </c>
      <c r="AB3" t="s">
        <v>83</v>
      </c>
    </row>
    <row r="4" spans="1:28" x14ac:dyDescent="0.2">
      <c r="A4">
        <v>67</v>
      </c>
      <c r="B4">
        <v>137.09090909090901</v>
      </c>
      <c r="C4">
        <v>7.69</v>
      </c>
      <c r="D4">
        <v>0</v>
      </c>
      <c r="E4">
        <v>5</v>
      </c>
      <c r="F4">
        <v>169390.10356731873</v>
      </c>
      <c r="G4">
        <v>20</v>
      </c>
      <c r="H4">
        <v>0</v>
      </c>
      <c r="I4">
        <v>67</v>
      </c>
      <c r="J4">
        <v>2.2058823529411766</v>
      </c>
      <c r="N4">
        <v>14.5</v>
      </c>
      <c r="T4">
        <v>0</v>
      </c>
      <c r="Z4" t="s">
        <v>81</v>
      </c>
      <c r="AB4" t="s">
        <v>83</v>
      </c>
    </row>
    <row r="5" spans="1:28" x14ac:dyDescent="0.2">
      <c r="A5">
        <v>82</v>
      </c>
      <c r="B5">
        <v>144.72727272727201</v>
      </c>
      <c r="C5">
        <v>7.69</v>
      </c>
      <c r="D5">
        <v>0</v>
      </c>
      <c r="E5">
        <v>5</v>
      </c>
      <c r="F5">
        <v>169390.10356731873</v>
      </c>
      <c r="G5">
        <v>20</v>
      </c>
      <c r="H5">
        <v>15</v>
      </c>
      <c r="I5">
        <v>67</v>
      </c>
      <c r="J5">
        <v>2.2058823529411766</v>
      </c>
      <c r="N5">
        <v>14.5</v>
      </c>
      <c r="T5">
        <v>0</v>
      </c>
      <c r="Z5" t="s">
        <v>81</v>
      </c>
      <c r="AB5" t="s">
        <v>83</v>
      </c>
    </row>
    <row r="6" spans="1:28" x14ac:dyDescent="0.2">
      <c r="A6">
        <v>97</v>
      </c>
      <c r="B6">
        <v>149.272727272727</v>
      </c>
      <c r="C6">
        <v>7.69</v>
      </c>
      <c r="D6">
        <v>0</v>
      </c>
      <c r="E6">
        <v>5</v>
      </c>
      <c r="F6">
        <v>169390.10356731873</v>
      </c>
      <c r="G6">
        <v>20</v>
      </c>
      <c r="H6">
        <v>30</v>
      </c>
      <c r="I6">
        <v>67</v>
      </c>
      <c r="J6">
        <v>2.2058823529411766</v>
      </c>
      <c r="N6">
        <v>14.5</v>
      </c>
      <c r="T6">
        <v>0</v>
      </c>
      <c r="Z6" t="s">
        <v>81</v>
      </c>
      <c r="AB6" t="s">
        <v>83</v>
      </c>
    </row>
    <row r="7" spans="1:28" x14ac:dyDescent="0.2">
      <c r="A7">
        <v>112</v>
      </c>
      <c r="B7">
        <v>152.363636363636</v>
      </c>
      <c r="C7">
        <v>7.69</v>
      </c>
      <c r="D7">
        <v>0</v>
      </c>
      <c r="E7">
        <v>5</v>
      </c>
      <c r="F7">
        <v>169390.10356731873</v>
      </c>
      <c r="G7">
        <v>20</v>
      </c>
      <c r="H7">
        <v>45</v>
      </c>
      <c r="I7">
        <v>67</v>
      </c>
      <c r="J7">
        <v>2.2058823529411766</v>
      </c>
      <c r="N7">
        <v>14.5</v>
      </c>
      <c r="T7">
        <v>0</v>
      </c>
      <c r="Z7" t="s">
        <v>81</v>
      </c>
      <c r="AB7" t="s">
        <v>83</v>
      </c>
    </row>
    <row r="8" spans="1:28" x14ac:dyDescent="0.2">
      <c r="A8">
        <v>127</v>
      </c>
      <c r="B8">
        <v>154.363636363636</v>
      </c>
      <c r="C8">
        <v>7.69</v>
      </c>
      <c r="D8">
        <v>0</v>
      </c>
      <c r="E8">
        <v>5</v>
      </c>
      <c r="F8">
        <v>169390.10356731873</v>
      </c>
      <c r="G8">
        <v>20</v>
      </c>
      <c r="H8">
        <v>60</v>
      </c>
      <c r="I8">
        <v>67</v>
      </c>
      <c r="J8">
        <v>2.2058823529411766</v>
      </c>
      <c r="N8">
        <v>14.5</v>
      </c>
      <c r="T8">
        <v>0.91936286644950915</v>
      </c>
      <c r="Z8" t="s">
        <v>81</v>
      </c>
      <c r="AB8" t="s">
        <v>83</v>
      </c>
    </row>
    <row r="9" spans="1:28" x14ac:dyDescent="0.2">
      <c r="A9">
        <v>142</v>
      </c>
      <c r="B9">
        <v>155.45454545454501</v>
      </c>
      <c r="C9">
        <v>7.69</v>
      </c>
      <c r="D9">
        <v>0</v>
      </c>
      <c r="E9">
        <v>5</v>
      </c>
      <c r="F9">
        <v>169390.10356731873</v>
      </c>
      <c r="G9">
        <v>20</v>
      </c>
      <c r="H9">
        <v>75</v>
      </c>
      <c r="I9">
        <v>67</v>
      </c>
      <c r="J9">
        <v>2.2058823529411766</v>
      </c>
      <c r="N9">
        <v>14.5</v>
      </c>
      <c r="T9">
        <v>1.5257511400651464</v>
      </c>
      <c r="Z9" t="s">
        <v>81</v>
      </c>
      <c r="AB9" t="s">
        <v>83</v>
      </c>
    </row>
    <row r="10" spans="1:28" x14ac:dyDescent="0.2">
      <c r="A10">
        <v>157</v>
      </c>
      <c r="B10">
        <v>156.18181818181799</v>
      </c>
      <c r="C10">
        <v>7.69</v>
      </c>
      <c r="D10">
        <v>0</v>
      </c>
      <c r="E10">
        <v>5</v>
      </c>
      <c r="F10">
        <v>169390.10356731873</v>
      </c>
      <c r="G10">
        <v>20</v>
      </c>
      <c r="H10">
        <v>90</v>
      </c>
      <c r="I10">
        <v>67</v>
      </c>
      <c r="J10">
        <v>2.2058823529411766</v>
      </c>
      <c r="N10">
        <v>14.5</v>
      </c>
      <c r="T10">
        <v>2.4451140065146482</v>
      </c>
      <c r="Z10" t="s">
        <v>81</v>
      </c>
      <c r="AB10" t="s">
        <v>83</v>
      </c>
    </row>
    <row r="11" spans="1:28" x14ac:dyDescent="0.2">
      <c r="A11">
        <v>172</v>
      </c>
      <c r="B11">
        <v>156.54545454545399</v>
      </c>
      <c r="C11">
        <v>7.69</v>
      </c>
      <c r="D11">
        <v>0</v>
      </c>
      <c r="E11">
        <v>5</v>
      </c>
      <c r="F11">
        <v>169390.10356731873</v>
      </c>
      <c r="G11">
        <v>20</v>
      </c>
      <c r="H11">
        <v>105</v>
      </c>
      <c r="I11">
        <v>67</v>
      </c>
      <c r="J11">
        <v>2.2058823529411766</v>
      </c>
      <c r="N11">
        <v>14.5</v>
      </c>
      <c r="T11">
        <v>3.9904260586319089</v>
      </c>
      <c r="Z11" t="s">
        <v>81</v>
      </c>
      <c r="AB11" t="s">
        <v>83</v>
      </c>
    </row>
    <row r="12" spans="1:28" x14ac:dyDescent="0.2">
      <c r="A12">
        <v>187</v>
      </c>
      <c r="B12">
        <v>156.72727272727201</v>
      </c>
      <c r="C12">
        <v>7.69</v>
      </c>
      <c r="D12">
        <v>0</v>
      </c>
      <c r="E12">
        <v>5</v>
      </c>
      <c r="F12">
        <v>169390.10356731873</v>
      </c>
      <c r="G12">
        <v>20</v>
      </c>
      <c r="H12">
        <v>120</v>
      </c>
      <c r="I12">
        <v>67</v>
      </c>
      <c r="J12">
        <v>2.2058823529411766</v>
      </c>
      <c r="N12">
        <v>14.5</v>
      </c>
      <c r="T12">
        <v>4.1860351791530803</v>
      </c>
      <c r="Z12" t="s">
        <v>81</v>
      </c>
      <c r="AB12" t="s">
        <v>83</v>
      </c>
    </row>
    <row r="13" spans="1:28" x14ac:dyDescent="0.2">
      <c r="A13">
        <v>202</v>
      </c>
      <c r="B13">
        <v>157.09090909090901</v>
      </c>
      <c r="C13">
        <v>7.69</v>
      </c>
      <c r="D13">
        <v>0</v>
      </c>
      <c r="E13">
        <v>5</v>
      </c>
      <c r="F13">
        <v>169390.10356731873</v>
      </c>
      <c r="G13">
        <v>20</v>
      </c>
      <c r="H13">
        <v>135</v>
      </c>
      <c r="I13">
        <v>67</v>
      </c>
      <c r="J13">
        <v>2.2058823529411766</v>
      </c>
      <c r="N13">
        <v>14.5</v>
      </c>
      <c r="T13">
        <v>7.4527074918566747</v>
      </c>
      <c r="Z13" t="s">
        <v>81</v>
      </c>
      <c r="AB13" t="s">
        <v>83</v>
      </c>
    </row>
    <row r="14" spans="1:28" x14ac:dyDescent="0.2">
      <c r="A14">
        <v>217</v>
      </c>
      <c r="B14">
        <v>157.272727272727</v>
      </c>
      <c r="C14">
        <v>7.69</v>
      </c>
      <c r="D14">
        <v>0</v>
      </c>
      <c r="E14">
        <v>5</v>
      </c>
      <c r="F14">
        <v>169390.10356731873</v>
      </c>
      <c r="G14">
        <v>20</v>
      </c>
      <c r="H14">
        <v>150</v>
      </c>
      <c r="I14">
        <v>67</v>
      </c>
      <c r="J14">
        <v>2.2058823529411766</v>
      </c>
      <c r="N14">
        <v>14.5</v>
      </c>
      <c r="T14">
        <v>8.0590957654723052</v>
      </c>
      <c r="Z14" t="s">
        <v>81</v>
      </c>
      <c r="AB14" t="s">
        <v>83</v>
      </c>
    </row>
    <row r="15" spans="1:28" x14ac:dyDescent="0.2">
      <c r="A15">
        <v>232</v>
      </c>
      <c r="B15">
        <v>157.45454545454501</v>
      </c>
      <c r="C15">
        <v>7.69</v>
      </c>
      <c r="D15">
        <v>0</v>
      </c>
      <c r="E15">
        <v>5</v>
      </c>
      <c r="F15">
        <v>169390.10356731873</v>
      </c>
      <c r="G15">
        <v>20</v>
      </c>
      <c r="H15">
        <v>165</v>
      </c>
      <c r="I15">
        <v>67</v>
      </c>
      <c r="J15">
        <v>2.2058823529411766</v>
      </c>
      <c r="N15">
        <v>14.5</v>
      </c>
      <c r="T15">
        <v>7.8830475570032466</v>
      </c>
      <c r="Z15" t="s">
        <v>81</v>
      </c>
      <c r="AB15" t="s">
        <v>83</v>
      </c>
    </row>
    <row r="16" spans="1:28" x14ac:dyDescent="0.2">
      <c r="A16">
        <v>247</v>
      </c>
      <c r="B16">
        <v>157.45454545454501</v>
      </c>
      <c r="C16">
        <v>7.69</v>
      </c>
      <c r="D16">
        <v>0</v>
      </c>
      <c r="E16">
        <v>5</v>
      </c>
      <c r="F16">
        <v>169390.10356731873</v>
      </c>
      <c r="G16">
        <v>20</v>
      </c>
      <c r="H16">
        <v>180</v>
      </c>
      <c r="I16">
        <v>67</v>
      </c>
      <c r="J16">
        <v>2.2058823529411766</v>
      </c>
      <c r="N16">
        <v>14.5</v>
      </c>
      <c r="T16">
        <v>9.7413342019543947</v>
      </c>
      <c r="Z16" t="s">
        <v>81</v>
      </c>
      <c r="AB16" t="s">
        <v>83</v>
      </c>
    </row>
    <row r="17" spans="1:28" x14ac:dyDescent="0.2">
      <c r="A17">
        <v>262</v>
      </c>
      <c r="B17">
        <v>157.636363636363</v>
      </c>
      <c r="C17">
        <v>7.69</v>
      </c>
      <c r="D17">
        <v>0</v>
      </c>
      <c r="E17">
        <v>5</v>
      </c>
      <c r="F17">
        <v>169390.10356731873</v>
      </c>
      <c r="G17">
        <v>20</v>
      </c>
      <c r="H17">
        <v>195</v>
      </c>
      <c r="I17">
        <v>67</v>
      </c>
      <c r="J17">
        <v>2.2058823529411766</v>
      </c>
      <c r="N17">
        <v>14.5</v>
      </c>
      <c r="T17">
        <v>8.1177785016286617</v>
      </c>
      <c r="Z17" t="s">
        <v>81</v>
      </c>
      <c r="AB17" t="s">
        <v>83</v>
      </c>
    </row>
    <row r="18" spans="1:28" x14ac:dyDescent="0.2">
      <c r="A18">
        <v>277</v>
      </c>
      <c r="B18">
        <v>157.81818181818099</v>
      </c>
      <c r="C18">
        <v>7.69</v>
      </c>
      <c r="D18">
        <v>0</v>
      </c>
      <c r="E18">
        <v>5</v>
      </c>
      <c r="F18">
        <v>169390.10356731873</v>
      </c>
      <c r="G18">
        <v>20</v>
      </c>
      <c r="H18">
        <v>210</v>
      </c>
      <c r="I18">
        <v>67</v>
      </c>
      <c r="J18">
        <v>2.2058823529411766</v>
      </c>
      <c r="N18">
        <v>14.5</v>
      </c>
      <c r="T18">
        <v>10.660697068403897</v>
      </c>
      <c r="Z18" t="s">
        <v>81</v>
      </c>
      <c r="AB18" t="s">
        <v>83</v>
      </c>
    </row>
    <row r="19" spans="1:28" x14ac:dyDescent="0.2">
      <c r="A19">
        <v>292</v>
      </c>
      <c r="B19">
        <v>157.81818181818099</v>
      </c>
      <c r="C19">
        <v>7.69</v>
      </c>
      <c r="D19">
        <v>0</v>
      </c>
      <c r="E19">
        <v>5</v>
      </c>
      <c r="F19">
        <v>169390.10356731873</v>
      </c>
      <c r="G19">
        <v>20</v>
      </c>
      <c r="H19">
        <v>225</v>
      </c>
      <c r="I19">
        <v>67</v>
      </c>
      <c r="J19">
        <v>2.2058823529411766</v>
      </c>
      <c r="N19">
        <v>14.5</v>
      </c>
      <c r="T19">
        <v>6.6898319218241014</v>
      </c>
      <c r="Z19" t="s">
        <v>81</v>
      </c>
      <c r="AB19" t="s"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2019-07-15T16:53:14Z</dcterms:modified>
</cp:coreProperties>
</file>