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449DE5C5-130C-7244-922C-00AE909B01D9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3" i="2"/>
  <c r="E4" i="1"/>
  <c r="B4" i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/>
  <c r="B17" i="1"/>
  <c r="B18" i="1"/>
</calcChain>
</file>

<file path=xl/sharedStrings.xml><?xml version="1.0" encoding="utf-8"?>
<sst xmlns="http://schemas.openxmlformats.org/spreadsheetml/2006/main" count="107" uniqueCount="71">
  <si>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</si>
  <si>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</si>
  <si>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</si>
  <si>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</si>
  <si>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</si>
  <si>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</si>
  <si>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</si>
  <si>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</si>
  <si>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</si>
  <si>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</si>
  <si>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</si>
  <si>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</si>
  <si>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</si>
  <si>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</si>
  <si>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</si>
  <si>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</si>
  <si>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</si>
  <si>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</si>
  <si>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</si>
  <si>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</si>
  <si>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</si>
  <si>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</si>
  <si>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</si>
  <si>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</si>
  <si>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</si>
  <si>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</si>
  <si>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</si>
  <si>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</si>
  <si>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</si>
  <si>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</si>
  <si>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</si>
  <si>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</si>
  <si>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</si>
  <si>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</si>
  <si>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</si>
  <si>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</si>
  <si>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</si>
  <si>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</si>
  <si>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</si>
  <si>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</si>
  <si>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</si>
  <si>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</si>
  <si>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</si>
  <si>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</si>
  <si>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</si>
  <si>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</si>
  <si>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</si>
  <si>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</si>
  <si>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</si>
  <si>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</si>
  <si>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</si>
  <si>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</si>
  <si>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</si>
  <si>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</si>
  <si>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</si>
  <si>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</si>
  <si>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</si>
  <si>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</si>
  <si>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</si>
  <si>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</si>
  <si>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</si>
  <si>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</si>
  <si>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</si>
  <si>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</si>
  <si>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</si>
  <si>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</si>
  <si>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mixed hardwood and yellow poplar hydrolysates</t>
    <phoneticPr fontId="1" type="noConversion"/>
  </si>
  <si>
    <t>acid</t>
  </si>
  <si>
    <t>oxalic</t>
  </si>
  <si>
    <t>Monomer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</si>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</sst>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opLeftCell="A16" workbookViewId="0">
      <selection activeCell="B2" sqref="B2"/>
    </sheetView>
  </sheetViews>
  <sheetFormatPr baseColWidth="10" defaultColWidth="8.83203125" defaultRowHeight="15" x14ac:dyDescent="0.2"/>
  <cols>
    <col min="1" max="1" width="39.6640625" style="4" customWidth="1"/>
    <col min="2" max="2" width="22.6640625" style="4" customWidth="1"/>
    <col min="3" max="16384" width="8.83203125" style="4"/>
  </cols>
  <sheetData>
    <row r="1" spans="1:11" ht="19" x14ac:dyDescent="0.25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 x14ac:dyDescent="0.2">
      <c r="A2" s="4" t="s">
        <v>9</v>
      </c>
      <c r="B2" s="5">
        <v>0.2</v>
      </c>
      <c r="C2" s="4" t="s">
        <v>0</v>
      </c>
    </row>
    <row r="3" spans="1:11" x14ac:dyDescent="0.2">
      <c r="A3" s="4" t="s">
        <v>10</v>
      </c>
      <c r="B3" s="5">
        <v>16.579999999999998</v>
      </c>
      <c r="C3" s="4" t="s">
        <v>1</v>
      </c>
      <c r="E3" s="4">
        <v>15.77</v>
      </c>
    </row>
    <row r="4" spans="1:11" x14ac:dyDescent="0.2">
      <c r="A4" s="4" t="s">
        <v>11</v>
      </c>
      <c r="B4" s="5">
        <f>B3/0.88</f>
        <v>18.84090909090909</v>
      </c>
      <c r="C4" s="4" t="s">
        <v>1</v>
      </c>
      <c r="E4" s="4">
        <f>E3/0.88</f>
        <v>17.920454545454543</v>
      </c>
    </row>
    <row r="5" spans="1:11" x14ac:dyDescent="0.2">
      <c r="A5" s="4" t="s">
        <v>12</v>
      </c>
      <c r="B5" s="5">
        <v>0.50900000000000001</v>
      </c>
      <c r="C5" s="4" t="s">
        <v>13</v>
      </c>
    </row>
    <row r="6" spans="1:11" x14ac:dyDescent="0.2">
      <c r="A6" s="4" t="s">
        <v>14</v>
      </c>
      <c r="B6" s="5">
        <v>4</v>
      </c>
    </row>
    <row r="7" spans="1:11" x14ac:dyDescent="0.2">
      <c r="A7" s="4" t="s">
        <v>63</v>
      </c>
      <c r="B7" s="5">
        <v>150</v>
      </c>
      <c r="C7" s="4" t="s">
        <v>64</v>
      </c>
    </row>
    <row r="8" spans="1:11" x14ac:dyDescent="0.2">
      <c r="A8" s="4" t="s">
        <v>15</v>
      </c>
      <c r="B8" s="5">
        <v>10</v>
      </c>
      <c r="C8" s="4" t="s">
        <v>16</v>
      </c>
    </row>
    <row r="9" spans="1:11" ht="19" x14ac:dyDescent="0.25">
      <c r="A9" s="11" t="s">
        <v>2</v>
      </c>
      <c r="B9" s="11"/>
    </row>
    <row r="10" spans="1:11" x14ac:dyDescent="0.2">
      <c r="A10" s="4" t="s">
        <v>17</v>
      </c>
      <c r="B10" s="5">
        <v>700</v>
      </c>
      <c r="C10" s="4" t="s">
        <v>18</v>
      </c>
    </row>
    <row r="11" spans="1:11" x14ac:dyDescent="0.2">
      <c r="A11" s="4" t="s">
        <v>19</v>
      </c>
      <c r="B11" s="5">
        <v>0.3</v>
      </c>
      <c r="C11" s="4" t="s">
        <v>20</v>
      </c>
    </row>
    <row r="12" spans="1:11" x14ac:dyDescent="0.2">
      <c r="A12" s="4" t="s">
        <v>3</v>
      </c>
      <c r="B12" s="5">
        <f>B6</f>
        <v>4</v>
      </c>
    </row>
    <row r="13" spans="1:11" x14ac:dyDescent="0.2">
      <c r="A13" s="4" t="s">
        <v>4</v>
      </c>
      <c r="B13" s="5"/>
    </row>
    <row r="14" spans="1:11" x14ac:dyDescent="0.2">
      <c r="A14" s="4" t="s">
        <v>21</v>
      </c>
      <c r="B14" s="5">
        <f>0.2*(B12/(1+B12))</f>
        <v>0.16000000000000003</v>
      </c>
      <c r="C14" s="4" t="s">
        <v>22</v>
      </c>
    </row>
    <row r="15" spans="1:11" x14ac:dyDescent="0.2">
      <c r="A15" s="4" t="s">
        <v>5</v>
      </c>
      <c r="B15" s="5">
        <v>0.8</v>
      </c>
    </row>
    <row r="16" spans="1:11" x14ac:dyDescent="0.2">
      <c r="A16" s="4" t="s">
        <v>23</v>
      </c>
      <c r="B16" s="5">
        <v>4186</v>
      </c>
      <c r="C16" s="4" t="s">
        <v>6</v>
      </c>
    </row>
    <row r="17" spans="1:17" x14ac:dyDescent="0.2">
      <c r="A17" s="4" t="s">
        <v>24</v>
      </c>
      <c r="B17" s="5">
        <f>B10*B15/B16/B14</f>
        <v>0.83612040133779242</v>
      </c>
      <c r="C17" s="4" t="s">
        <v>25</v>
      </c>
    </row>
    <row r="18" spans="1:17" x14ac:dyDescent="0.2">
      <c r="A18" s="4" t="s">
        <v>7</v>
      </c>
      <c r="B18" s="5">
        <f>B17*60</f>
        <v>50.167224080267545</v>
      </c>
      <c r="C18" s="4" t="s">
        <v>26</v>
      </c>
    </row>
    <row r="22" spans="1:17" ht="19" x14ac:dyDescent="0.25">
      <c r="A22" s="12" t="s">
        <v>56</v>
      </c>
      <c r="B22" s="12"/>
      <c r="C22" s="12"/>
    </row>
    <row r="23" spans="1:17" x14ac:dyDescent="0.2">
      <c r="A23" s="4" t="s">
        <v>57</v>
      </c>
      <c r="B23" s="4" t="s">
        <v>58</v>
      </c>
    </row>
    <row r="24" spans="1:17" x14ac:dyDescent="0.2">
      <c r="A24" s="4">
        <v>0.6</v>
      </c>
      <c r="B24" s="5">
        <f>A24/($B$6*100)*1000</f>
        <v>1.5</v>
      </c>
    </row>
    <row r="25" spans="1:17" x14ac:dyDescent="0.2">
      <c r="A25" s="4">
        <v>0.6</v>
      </c>
      <c r="B25" s="5">
        <f t="shared" ref="B25:B33" si="0">A25/($B$6*100)*1000</f>
        <v>1.5</v>
      </c>
    </row>
    <row r="26" spans="1:17" x14ac:dyDescent="0.2">
      <c r="A26" s="4">
        <v>0.6</v>
      </c>
      <c r="B26" s="5">
        <f t="shared" si="0"/>
        <v>1.5</v>
      </c>
    </row>
    <row r="27" spans="1:17" x14ac:dyDescent="0.2">
      <c r="A27" s="4">
        <v>0.6</v>
      </c>
      <c r="B27" s="5">
        <f t="shared" si="0"/>
        <v>1.5</v>
      </c>
    </row>
    <row r="28" spans="1:17" x14ac:dyDescent="0.2">
      <c r="A28" s="4">
        <v>0.6</v>
      </c>
      <c r="B28" s="5">
        <f t="shared" si="0"/>
        <v>1.5</v>
      </c>
    </row>
    <row r="29" spans="1:17" x14ac:dyDescent="0.2">
      <c r="A29" s="4">
        <v>0.6</v>
      </c>
      <c r="B29" s="5">
        <f t="shared" si="0"/>
        <v>1.5</v>
      </c>
    </row>
    <row r="30" spans="1:17" ht="19" x14ac:dyDescent="0.25">
      <c r="A30" s="4">
        <v>0.6</v>
      </c>
      <c r="B30" s="5">
        <f t="shared" si="0"/>
        <v>1.5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 x14ac:dyDescent="0.2">
      <c r="A31" s="4">
        <v>0.6</v>
      </c>
      <c r="B31" s="5">
        <f t="shared" si="0"/>
        <v>1.5</v>
      </c>
      <c r="I31" s="6" t="s">
        <v>49</v>
      </c>
      <c r="J31" s="5">
        <v>5.07</v>
      </c>
      <c r="M31" s="13" t="s">
        <v>60</v>
      </c>
      <c r="N31" s="13"/>
      <c r="O31" s="4">
        <v>0.84099999999999997</v>
      </c>
      <c r="P31" s="4" t="s">
        <v>65</v>
      </c>
    </row>
    <row r="32" spans="1:17" ht="17" x14ac:dyDescent="0.2">
      <c r="A32" s="4">
        <v>0.6</v>
      </c>
      <c r="B32" s="5">
        <f t="shared" si="0"/>
        <v>1.5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0.17699999999999999</v>
      </c>
      <c r="P32" s="4" t="s">
        <v>65</v>
      </c>
    </row>
    <row r="33" spans="1:16" x14ac:dyDescent="0.2">
      <c r="A33" s="4">
        <v>0.6</v>
      </c>
      <c r="B33" s="5">
        <f t="shared" si="0"/>
        <v>1.5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9" x14ac:dyDescent="0.25">
      <c r="I34" s="12" t="s">
        <v>53</v>
      </c>
      <c r="J34" s="12"/>
      <c r="K34" s="12"/>
      <c r="L34" s="12"/>
      <c r="M34" s="12"/>
      <c r="N34" s="8"/>
      <c r="O34" s="7"/>
    </row>
    <row r="35" spans="1:16" ht="17" x14ac:dyDescent="0.2">
      <c r="I35" s="4" t="s">
        <v>55</v>
      </c>
      <c r="J35" s="4" t="s">
        <v>54</v>
      </c>
    </row>
    <row r="36" spans="1:16" x14ac:dyDescent="0.2">
      <c r="I36" s="4">
        <v>0.01</v>
      </c>
      <c r="J36" s="5">
        <f>I36/98.709*2*10</f>
        <v>2.0261576958534684E-3</v>
      </c>
    </row>
    <row r="37" spans="1:16" x14ac:dyDescent="0.2">
      <c r="I37" s="4">
        <v>0.05</v>
      </c>
      <c r="J37" s="5">
        <f t="shared" ref="J37:J43" si="1">I37/98.709*2*10</f>
        <v>1.0130788479267343E-2</v>
      </c>
    </row>
    <row r="38" spans="1:16" x14ac:dyDescent="0.2">
      <c r="I38" s="4">
        <v>0.1</v>
      </c>
      <c r="J38" s="5">
        <f t="shared" si="1"/>
        <v>2.0261576958534686E-2</v>
      </c>
    </row>
    <row r="39" spans="1:16" x14ac:dyDescent="0.2">
      <c r="I39" s="4">
        <v>0.5</v>
      </c>
      <c r="J39" s="5">
        <f t="shared" si="1"/>
        <v>0.10130788479267341</v>
      </c>
    </row>
    <row r="40" spans="1:16" x14ac:dyDescent="0.2">
      <c r="I40" s="4">
        <v>1</v>
      </c>
      <c r="J40" s="5">
        <f t="shared" si="1"/>
        <v>0.20261576958534683</v>
      </c>
    </row>
    <row r="41" spans="1:16" x14ac:dyDescent="0.2">
      <c r="I41" s="4">
        <v>2</v>
      </c>
      <c r="J41" s="5">
        <f t="shared" si="1"/>
        <v>0.40523153917069366</v>
      </c>
    </row>
    <row r="42" spans="1:16" x14ac:dyDescent="0.2">
      <c r="I42" s="4">
        <v>3</v>
      </c>
      <c r="J42" s="5">
        <f t="shared" si="1"/>
        <v>0.60784730875604054</v>
      </c>
    </row>
    <row r="43" spans="1:16" x14ac:dyDescent="0.2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workbookViewId="0">
      <selection activeCell="T3" sqref="T3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x14ac:dyDescent="0.2">
      <c r="A3">
        <v>50</v>
      </c>
      <c r="B3">
        <v>170</v>
      </c>
      <c r="C3">
        <v>4</v>
      </c>
      <c r="D3">
        <v>0.2</v>
      </c>
      <c r="E3">
        <v>0.50900000000000001</v>
      </c>
      <c r="F3">
        <v>150</v>
      </c>
      <c r="G3">
        <v>10</v>
      </c>
      <c r="H3">
        <f>A3</f>
        <v>50</v>
      </c>
      <c r="I3">
        <v>0</v>
      </c>
      <c r="J3">
        <v>0</v>
      </c>
      <c r="N3">
        <v>18.84090909090909</v>
      </c>
      <c r="T3">
        <v>35.81</v>
      </c>
    </row>
    <row r="4" spans="1:24" x14ac:dyDescent="0.2">
      <c r="A4">
        <v>50</v>
      </c>
      <c r="B4">
        <v>170</v>
      </c>
      <c r="C4">
        <v>4</v>
      </c>
      <c r="D4">
        <v>0.2</v>
      </c>
      <c r="E4">
        <v>0.50900000000000001</v>
      </c>
      <c r="F4">
        <v>150</v>
      </c>
      <c r="G4">
        <v>10</v>
      </c>
      <c r="H4">
        <f>A4</f>
        <v>50</v>
      </c>
      <c r="I4">
        <v>0</v>
      </c>
      <c r="J4">
        <v>0</v>
      </c>
      <c r="N4">
        <v>17.920454545454543</v>
      </c>
      <c r="T4">
        <v>35.380000000000003</v>
      </c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3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3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A4"/>
  <sheetViews>
    <sheetView tabSelected="1" topLeftCell="M1" workbookViewId="0">
      <selection activeCell="AA3" sqref="AA3"/>
    </sheetView>
  </sheetViews>
  <sheetFormatPr baseColWidth="10" defaultColWidth="8.83203125" defaultRowHeight="15" x14ac:dyDescent="0.2"/>
  <cols>
    <col min="24" max="24" width="23.83203125" customWidth="1"/>
  </cols>
  <sheetData>
    <row r="1" spans="1:27" x14ac:dyDescent="0.2">
      <c r="A1" t="s">
        <v>27</v>
      </c>
      <c r="K1" t="s">
        <v>28</v>
      </c>
      <c r="Q1" t="s">
        <v>29</v>
      </c>
    </row>
    <row r="2" spans="1:27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69</v>
      </c>
      <c r="Z2" t="s">
        <v>67</v>
      </c>
      <c r="AA2" t="s">
        <v>70</v>
      </c>
    </row>
    <row r="3" spans="1:27" x14ac:dyDescent="0.2">
      <c r="A3">
        <v>50</v>
      </c>
      <c r="B3">
        <v>170</v>
      </c>
      <c r="C3">
        <v>4</v>
      </c>
      <c r="D3">
        <v>0.2</v>
      </c>
      <c r="E3">
        <v>0.50900000000000001</v>
      </c>
      <c r="F3">
        <v>150</v>
      </c>
      <c r="G3">
        <v>10</v>
      </c>
      <c r="H3">
        <v>50</v>
      </c>
      <c r="I3">
        <v>0</v>
      </c>
      <c r="J3">
        <v>0</v>
      </c>
      <c r="N3">
        <v>18.84090909090909</v>
      </c>
      <c r="T3">
        <v>35.81</v>
      </c>
      <c r="Z3" t="s">
        <v>68</v>
      </c>
    </row>
    <row r="4" spans="1:27" x14ac:dyDescent="0.2">
      <c r="A4">
        <v>50</v>
      </c>
      <c r="B4">
        <v>170</v>
      </c>
      <c r="C4">
        <v>4</v>
      </c>
      <c r="D4">
        <v>0.2</v>
      </c>
      <c r="E4">
        <v>0.50900000000000001</v>
      </c>
      <c r="F4">
        <v>150</v>
      </c>
      <c r="G4">
        <v>10</v>
      </c>
      <c r="H4">
        <v>50</v>
      </c>
      <c r="I4">
        <v>0</v>
      </c>
      <c r="J4">
        <v>0</v>
      </c>
      <c r="N4">
        <v>17.920454545454543</v>
      </c>
      <c r="T4">
        <v>35.380000000000003</v>
      </c>
      <c r="Z4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2019-07-08T19:42:14Z</dcterms:modified>
</cp:coreProperties>
</file>