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EC5EE5A2-1378-6444-9F89-2A1A3AE66B12}" xr6:coauthVersionLast="43" xr6:coauthVersionMax="43" xr10:uidLastSave="{00000000-0000-0000-0000-000000000000}"/>
  <bookViews>
    <workbookView xWindow="0" yWindow="0" windowWidth="25600" windowHeight="15200" xr2:uid="{DAB1EE38-1F2F-46CA-9078-222F53D2F9DC}"/>
  </bookViews>
  <sheets>
    <sheet name="Data" sheetId="1" r:id="rId1"/>
    <sheet name="Sheet2" sheetId="5" r:id="rId2"/>
  </sheets>
  <definedNames>
    <definedName name="ExternalData_1" localSheetId="1" hidden="1">Sheet2!$A$2:$G$9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5" l="1"/>
  <c r="G31" i="5"/>
  <c r="G32" i="5"/>
  <c r="G33" i="5"/>
  <c r="G30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C16" i="5"/>
  <c r="D16" i="5"/>
  <c r="E16" i="5"/>
  <c r="F16" i="5"/>
  <c r="G16" i="5"/>
  <c r="B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E1803-39E7-4817-A3AD-E2F0C452FAC3}" keepAlive="1" name="Query - tabula-HemicelluloseExtractionofMixedSouthernHardwoodWithWaterat150C" description="Connection to the 'tabula-HemicelluloseExtractionofMixedSouthernHardwoodWithWaterat150C' query in the workbook." type="5" refreshedVersion="6" background="1" saveData="1">
    <dbPr connection="Provider=Microsoft.Mashup.OleDb.1;Data Source=$Workbook$;Location=tabula-HemicelluloseExtractionofMixedSouthernHardwoodWithWaterat150C;Extended Properties=&quot;&quot;" command="SELECT * FROM [tabula-HemicelluloseExtractionofMixedSouthernHardwoodWithWaterat150C]"/>
  </connection>
  <connection id="2" xr16:uid="{AC50DFE9-F403-4F14-B1BC-430967EC5FCE}" keepAlive="1" name="Query - tabula-ProductionOfHemicellulosicSuga" description="Connection to the 'tabula-ProductionOfHemicellulosicSuga' query in the workbook." type="5" refreshedVersion="6" background="1" saveData="1">
    <dbPr connection="Provider=Microsoft.Mashup.OleDb.1;Data Source=$Workbook$;Location=tabula-ProductionOfHemicellulosicSuga;Extended Properties=&quot;&quot;" command="SELECT * FROM [tabula-ProductionOfHemicellulosicSuga]"/>
  </connection>
</connections>
</file>

<file path=xl/sharedStrings.xml><?xml version="1.0" encoding="utf-8"?>
<sst xmlns="http://schemas.openxmlformats.org/spreadsheetml/2006/main" count="78" uniqueCount="56">
  <si>
    <t>Reactor Conditions</t>
  </si>
  <si>
    <t>Initial Solids Composition (wt%)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</si>
  <si>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</si>
  <si>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</si>
  <si>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</si>
  <si>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</si>
  <si>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</si>
  <si>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 (mm)</t>
  </si>
  <si>
    <t>Feed Mass (g)</t>
  </si>
  <si>
    <t>Moisture Content of Feed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</si>
  <si>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</si>
  <si>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</si>
  <si>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</si>
  <si>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</si>
  <si>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</si>
  <si>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</si>
  <si>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</si>
  <si>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</si>
  <si>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</si>
  <si>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</si>
  <si>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</si>
  <si>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</si>
  <si>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Acid</t>
  </si>
  <si>
    <t>LSR</t>
  </si>
  <si>
    <t>Size (mm)</t>
  </si>
  <si>
    <t>T</t>
  </si>
  <si>
    <t>time (min)</t>
  </si>
  <si>
    <t>arabinose</t>
  </si>
  <si>
    <t>galactose</t>
  </si>
  <si>
    <t>glucose</t>
  </si>
  <si>
    <t>xylose</t>
  </si>
  <si>
    <t>mannose</t>
  </si>
  <si>
    <t>furfural</t>
  </si>
  <si>
    <t>0.000</t>
  </si>
  <si>
    <t>FEED</t>
  </si>
  <si>
    <t>Wight</t>
  </si>
  <si>
    <t>Mass</t>
  </si>
  <si>
    <t>Arab</t>
  </si>
  <si>
    <t>Gal</t>
  </si>
  <si>
    <t>Glu</t>
  </si>
  <si>
    <t>Xy</t>
  </si>
  <si>
    <t>Moisture</t>
  </si>
  <si>
    <t>100 g basis</t>
  </si>
  <si>
    <t>Units g/100g</t>
  </si>
  <si>
    <t>g/L</t>
  </si>
  <si>
    <t>Need Initial Mass</t>
  </si>
  <si>
    <t>Need Ramp</t>
  </si>
  <si>
    <t>Heat up Data</t>
  </si>
  <si>
    <t>Room Temp</t>
  </si>
  <si>
    <t>From Understanding the limitations</t>
  </si>
  <si>
    <t>Assuming 100mL cells</t>
  </si>
  <si>
    <t>Solids</t>
  </si>
  <si>
    <t>Monomer</t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</si>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</sst>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5004CE-8B3F-40C9-977A-DAAF92A0443F}" autoFormatId="16" applyNumberFormats="0" applyBorderFormats="0" applyFontFormats="0" applyPatternFormats="0" applyAlignmentFormats="0" applyWidthHeightFormats="0">
  <queryTableRefresh nextId="8">
    <queryTableFields count="7">
      <queryTableField id="1" name="time (min)" tableColumnId="1"/>
      <queryTableField id="2" name="arabinose" tableColumnId="2"/>
      <queryTableField id="3" name="galactose" tableColumnId="3"/>
      <queryTableField id="4" name="glucose" tableColumnId="4"/>
      <queryTableField id="5" name="xylose" tableColumnId="5"/>
      <queryTableField id="6" name="mannose" tableColumnId="6"/>
      <queryTableField id="7" name="furfur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D0DCD-2A09-4714-B9CC-8343AF648D90}" name="tabula_HemicelluloseExtractionofMixedSouthernHardwoodWithWaterat150C" displayName="tabula_HemicelluloseExtractionofMixedSouthernHardwoodWithWaterat150C" ref="A2:G9" tableType="queryTable" totalsRowShown="0">
  <autoFilter ref="A2:G9" xr:uid="{74318981-E6F9-48C4-BD8B-33E707618AAE}"/>
  <tableColumns count="7">
    <tableColumn id="1" xr3:uid="{8925C62C-AB29-4F68-88A1-39E5F4C54EDA}" uniqueName="1" name="time (min)" queryTableFieldId="1"/>
    <tableColumn id="2" xr3:uid="{96E533FB-C988-4104-B6BE-9C811E5D96B7}" uniqueName="2" name="arabinose" queryTableFieldId="2" dataDxfId="5"/>
    <tableColumn id="3" xr3:uid="{245BB1EF-901D-4C06-8C0C-0E5238076B4D}" uniqueName="3" name="galactose" queryTableFieldId="3" dataDxfId="4"/>
    <tableColumn id="4" xr3:uid="{DC8E7CFA-2981-40E8-800D-43A328ECD79A}" uniqueName="4" name="glucose" queryTableFieldId="4" dataDxfId="3"/>
    <tableColumn id="5" xr3:uid="{59589E70-C706-4E78-9529-F29EB736FDFF}" uniqueName="5" name="xylose" queryTableFieldId="5" dataDxfId="2"/>
    <tableColumn id="6" xr3:uid="{8F1F249E-0076-456E-B8C1-C646AEAF2A13}" uniqueName="6" name="mannose" queryTableFieldId="6" dataDxfId="1"/>
    <tableColumn id="7" xr3:uid="{FAB9C6AB-8342-4688-A025-FBB13AF5FAFB}" uniqueName="7" name="furfur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D1C-12C6-463F-94A5-E303107BF943}">
  <dimension ref="A1:AA10"/>
  <sheetViews>
    <sheetView tabSelected="1" topLeftCell="J1" workbookViewId="0">
      <selection activeCell="AA3" sqref="AA3:AA10"/>
    </sheetView>
  </sheetViews>
  <sheetFormatPr baseColWidth="10" defaultColWidth="8.83203125" defaultRowHeight="15" x14ac:dyDescent="0.2"/>
  <sheetData>
    <row r="1" spans="1:27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 t="s">
        <v>1</v>
      </c>
      <c r="L1" s="6"/>
      <c r="M1" s="6"/>
      <c r="N1" s="6"/>
      <c r="O1" s="6"/>
      <c r="P1" s="6"/>
      <c r="Q1" s="6" t="s">
        <v>2</v>
      </c>
      <c r="R1" s="6"/>
      <c r="S1" s="6"/>
      <c r="T1" s="6"/>
      <c r="U1" s="6"/>
      <c r="V1" s="6"/>
    </row>
    <row r="2" spans="1:2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t="s">
        <v>52</v>
      </c>
      <c r="Z2" t="s">
        <v>53</v>
      </c>
      <c r="AA2" t="s">
        <v>55</v>
      </c>
    </row>
    <row r="3" spans="1:27" x14ac:dyDescent="0.2">
      <c r="A3" s="4">
        <v>0</v>
      </c>
      <c r="B3">
        <v>150</v>
      </c>
      <c r="C3">
        <v>3.7</v>
      </c>
      <c r="D3">
        <v>0</v>
      </c>
      <c r="E3">
        <v>2</v>
      </c>
      <c r="F3">
        <v>21.276595744680851</v>
      </c>
      <c r="G3">
        <v>10</v>
      </c>
      <c r="I3">
        <v>7</v>
      </c>
      <c r="J3">
        <v>16.100000000000001</v>
      </c>
      <c r="K3">
        <v>0.52</v>
      </c>
      <c r="L3">
        <v>1</v>
      </c>
      <c r="M3">
        <v>43.66</v>
      </c>
      <c r="N3">
        <v>15.48</v>
      </c>
      <c r="O3">
        <v>2.1800000000000002</v>
      </c>
      <c r="Q3">
        <v>0.1864864864864865</v>
      </c>
      <c r="R3">
        <v>7.8378378378378383E-2</v>
      </c>
      <c r="S3">
        <v>5.675675675675676E-2</v>
      </c>
      <c r="T3">
        <v>0</v>
      </c>
      <c r="U3">
        <v>1.891891891891892E-2</v>
      </c>
      <c r="W3">
        <v>0</v>
      </c>
      <c r="Z3" t="s">
        <v>54</v>
      </c>
      <c r="AA3">
        <v>2.76</v>
      </c>
    </row>
    <row r="4" spans="1:27" x14ac:dyDescent="0.2">
      <c r="A4" s="4">
        <v>15</v>
      </c>
      <c r="B4">
        <v>150</v>
      </c>
      <c r="C4">
        <v>3.7</v>
      </c>
      <c r="D4">
        <v>0</v>
      </c>
      <c r="E4">
        <v>2</v>
      </c>
      <c r="F4">
        <v>21.276595744680851</v>
      </c>
      <c r="G4">
        <v>10</v>
      </c>
      <c r="I4">
        <v>7</v>
      </c>
      <c r="J4">
        <v>16.100000000000001</v>
      </c>
      <c r="K4">
        <v>0.52</v>
      </c>
      <c r="L4">
        <v>1</v>
      </c>
      <c r="M4">
        <v>43.66</v>
      </c>
      <c r="N4">
        <v>15.48</v>
      </c>
      <c r="O4">
        <v>2.1800000000000002</v>
      </c>
      <c r="Q4">
        <v>0.1864864864864865</v>
      </c>
      <c r="R4">
        <v>7.8378378378378383E-2</v>
      </c>
      <c r="S4">
        <v>5.675675675675676E-2</v>
      </c>
      <c r="T4">
        <v>3.5135135135135137E-2</v>
      </c>
      <c r="U4">
        <v>1.891891891891892E-2</v>
      </c>
      <c r="W4">
        <v>0</v>
      </c>
      <c r="Z4" t="s">
        <v>54</v>
      </c>
      <c r="AA4">
        <v>2.76</v>
      </c>
    </row>
    <row r="5" spans="1:27" x14ac:dyDescent="0.2">
      <c r="A5" s="5">
        <v>30</v>
      </c>
      <c r="B5">
        <v>150</v>
      </c>
      <c r="C5">
        <v>3.7</v>
      </c>
      <c r="D5">
        <v>0</v>
      </c>
      <c r="E5">
        <v>2</v>
      </c>
      <c r="F5">
        <v>21.276595744680851</v>
      </c>
      <c r="G5">
        <v>10</v>
      </c>
      <c r="I5">
        <v>7</v>
      </c>
      <c r="J5">
        <v>16.100000000000001</v>
      </c>
      <c r="K5">
        <v>0.52</v>
      </c>
      <c r="L5">
        <v>1</v>
      </c>
      <c r="M5">
        <v>43.66</v>
      </c>
      <c r="N5">
        <v>15.48</v>
      </c>
      <c r="O5">
        <v>2.1800000000000002</v>
      </c>
      <c r="Q5">
        <v>0.3783783783783784</v>
      </c>
      <c r="R5">
        <v>0.1189189189189189</v>
      </c>
      <c r="S5">
        <v>0.48378378378378378</v>
      </c>
      <c r="T5">
        <v>5.4054054054054057E-2</v>
      </c>
      <c r="U5">
        <v>2.1621621621621619E-2</v>
      </c>
      <c r="W5">
        <v>0</v>
      </c>
      <c r="Z5" t="s">
        <v>54</v>
      </c>
      <c r="AA5">
        <v>2.76</v>
      </c>
    </row>
    <row r="6" spans="1:27" x14ac:dyDescent="0.2">
      <c r="A6" s="4">
        <v>60</v>
      </c>
      <c r="B6">
        <v>150</v>
      </c>
      <c r="C6">
        <v>3.7</v>
      </c>
      <c r="D6">
        <v>0</v>
      </c>
      <c r="E6">
        <v>2</v>
      </c>
      <c r="F6">
        <v>21.276595744680851</v>
      </c>
      <c r="G6">
        <v>10</v>
      </c>
      <c r="I6">
        <v>7</v>
      </c>
      <c r="J6">
        <v>16.100000000000001</v>
      </c>
      <c r="K6">
        <v>0.52</v>
      </c>
      <c r="L6">
        <v>1</v>
      </c>
      <c r="M6">
        <v>43.66</v>
      </c>
      <c r="N6">
        <v>15.48</v>
      </c>
      <c r="O6">
        <v>2.1800000000000002</v>
      </c>
      <c r="Q6">
        <v>1.0783783783783785</v>
      </c>
      <c r="R6">
        <v>0.33243243243243242</v>
      </c>
      <c r="S6">
        <v>0.19999999999999998</v>
      </c>
      <c r="T6">
        <v>0.19189189189189187</v>
      </c>
      <c r="U6">
        <v>4.3243243243243239E-2</v>
      </c>
      <c r="W6">
        <v>0</v>
      </c>
      <c r="Z6" t="s">
        <v>54</v>
      </c>
      <c r="AA6">
        <v>2.76</v>
      </c>
    </row>
    <row r="7" spans="1:27" x14ac:dyDescent="0.2">
      <c r="A7" s="5">
        <v>100</v>
      </c>
      <c r="B7">
        <v>150</v>
      </c>
      <c r="C7">
        <v>3.7</v>
      </c>
      <c r="D7">
        <v>0</v>
      </c>
      <c r="E7">
        <v>2</v>
      </c>
      <c r="F7">
        <v>21.276595744680851</v>
      </c>
      <c r="G7">
        <v>10</v>
      </c>
      <c r="I7">
        <v>7</v>
      </c>
      <c r="J7">
        <v>16.100000000000001</v>
      </c>
      <c r="K7">
        <v>0.52</v>
      </c>
      <c r="L7">
        <v>1</v>
      </c>
      <c r="M7">
        <v>43.66</v>
      </c>
      <c r="N7">
        <v>15.48</v>
      </c>
      <c r="O7">
        <v>2.1800000000000002</v>
      </c>
      <c r="Q7">
        <v>1.8648648648648647</v>
      </c>
      <c r="R7">
        <v>0.63243243243243252</v>
      </c>
      <c r="S7">
        <v>0.60810810810810811</v>
      </c>
      <c r="T7">
        <v>0.52972972972972965</v>
      </c>
      <c r="U7">
        <v>6.7567567567567557E-2</v>
      </c>
      <c r="W7">
        <v>4.0540540540540536E-2</v>
      </c>
      <c r="Z7" t="s">
        <v>54</v>
      </c>
      <c r="AA7">
        <v>2.76</v>
      </c>
    </row>
    <row r="8" spans="1:27" x14ac:dyDescent="0.2">
      <c r="A8" s="4">
        <v>200</v>
      </c>
      <c r="B8">
        <v>150</v>
      </c>
      <c r="C8">
        <v>3.7</v>
      </c>
      <c r="D8">
        <v>0</v>
      </c>
      <c r="E8">
        <v>2</v>
      </c>
      <c r="F8">
        <v>21.276595744680851</v>
      </c>
      <c r="G8">
        <v>10</v>
      </c>
      <c r="I8">
        <v>7</v>
      </c>
      <c r="J8">
        <v>16.100000000000001</v>
      </c>
      <c r="K8">
        <v>0.52</v>
      </c>
      <c r="L8">
        <v>1</v>
      </c>
      <c r="M8">
        <v>43.66</v>
      </c>
      <c r="N8">
        <v>15.48</v>
      </c>
      <c r="O8">
        <v>2.1800000000000002</v>
      </c>
      <c r="Q8">
        <v>2.6783783783783783</v>
      </c>
      <c r="R8">
        <v>1.2513513513513512</v>
      </c>
      <c r="S8">
        <v>0.73513513513513518</v>
      </c>
      <c r="T8">
        <v>2.345945945945946</v>
      </c>
      <c r="U8">
        <v>0.13243243243243241</v>
      </c>
      <c r="W8">
        <v>6.7567567567567557E-2</v>
      </c>
      <c r="Z8" t="s">
        <v>54</v>
      </c>
      <c r="AA8">
        <v>2.76</v>
      </c>
    </row>
    <row r="9" spans="1:27" x14ac:dyDescent="0.2">
      <c r="A9" s="5">
        <v>300</v>
      </c>
      <c r="B9">
        <v>150</v>
      </c>
      <c r="C9">
        <v>3.7</v>
      </c>
      <c r="D9">
        <v>0</v>
      </c>
      <c r="E9">
        <v>2</v>
      </c>
      <c r="F9">
        <v>21.276595744680851</v>
      </c>
      <c r="G9">
        <v>10</v>
      </c>
      <c r="I9">
        <v>7</v>
      </c>
      <c r="J9">
        <v>16.100000000000001</v>
      </c>
      <c r="K9">
        <v>0.52</v>
      </c>
      <c r="L9">
        <v>1</v>
      </c>
      <c r="M9">
        <v>43.66</v>
      </c>
      <c r="N9">
        <v>15.48</v>
      </c>
      <c r="O9">
        <v>2.1800000000000002</v>
      </c>
      <c r="Q9">
        <v>2.932432432432432</v>
      </c>
      <c r="R9">
        <v>1.7378378378378376</v>
      </c>
      <c r="S9">
        <v>0.87837837837837829</v>
      </c>
      <c r="T9">
        <v>4.4756756756756753</v>
      </c>
      <c r="U9">
        <v>0.23243243243243239</v>
      </c>
      <c r="W9">
        <v>0.11351351351351352</v>
      </c>
      <c r="Z9" t="s">
        <v>54</v>
      </c>
      <c r="AA9">
        <v>2.76</v>
      </c>
    </row>
    <row r="10" spans="1:27" x14ac:dyDescent="0.2">
      <c r="A10" s="4">
        <v>500</v>
      </c>
      <c r="B10">
        <v>150</v>
      </c>
      <c r="C10">
        <v>3.7</v>
      </c>
      <c r="D10">
        <v>0</v>
      </c>
      <c r="E10">
        <v>2</v>
      </c>
      <c r="F10">
        <v>21.276595744680851</v>
      </c>
      <c r="G10">
        <v>10</v>
      </c>
      <c r="I10">
        <v>7</v>
      </c>
      <c r="J10">
        <v>16.100000000000001</v>
      </c>
      <c r="K10">
        <v>0.52</v>
      </c>
      <c r="L10">
        <v>1</v>
      </c>
      <c r="M10">
        <v>43.66</v>
      </c>
      <c r="N10">
        <v>15.48</v>
      </c>
      <c r="O10">
        <v>2.1800000000000002</v>
      </c>
      <c r="Q10">
        <v>3.3027027027027023</v>
      </c>
      <c r="R10">
        <v>2.4837837837837839</v>
      </c>
      <c r="S10">
        <v>1.1243243243243244</v>
      </c>
      <c r="T10">
        <v>9.8513513513513509</v>
      </c>
      <c r="U10">
        <v>0.5</v>
      </c>
      <c r="W10">
        <v>0.19189189189189187</v>
      </c>
      <c r="Z10" t="s">
        <v>54</v>
      </c>
      <c r="AA10">
        <v>2.76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7EFF-4C56-46B8-8AE3-67D9D3370158}">
  <dimension ref="A1:L39"/>
  <sheetViews>
    <sheetView topLeftCell="A2" workbookViewId="0">
      <selection activeCell="D39" sqref="D39"/>
    </sheetView>
  </sheetViews>
  <sheetFormatPr baseColWidth="10" defaultColWidth="8.83203125" defaultRowHeight="15" x14ac:dyDescent="0.2"/>
  <cols>
    <col min="1" max="1" width="15.33203125" customWidth="1"/>
    <col min="2" max="2" width="18.6640625" customWidth="1"/>
    <col min="3" max="6" width="11.5" bestFit="1" customWidth="1"/>
    <col min="7" max="7" width="28.83203125" customWidth="1"/>
  </cols>
  <sheetData>
    <row r="1" spans="1:12" x14ac:dyDescent="0.2">
      <c r="B1" t="s">
        <v>43</v>
      </c>
    </row>
    <row r="2" spans="1:12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12" x14ac:dyDescent="0.2">
      <c r="A3">
        <v>15</v>
      </c>
      <c r="B3" s="1">
        <v>6.9000000000000006E-2</v>
      </c>
      <c r="C3" s="1">
        <v>2.9000000000000001E-2</v>
      </c>
      <c r="D3" s="1">
        <v>2.1000000000000001E-2</v>
      </c>
      <c r="E3" s="1">
        <v>1.2999999999999999E-2</v>
      </c>
      <c r="F3" s="1">
        <v>7.0000000000000001E-3</v>
      </c>
      <c r="G3" s="1" t="s">
        <v>33</v>
      </c>
    </row>
    <row r="4" spans="1:12" x14ac:dyDescent="0.2">
      <c r="A4">
        <v>30</v>
      </c>
      <c r="B4" s="1">
        <v>0.14000000000000001</v>
      </c>
      <c r="C4" s="1">
        <v>4.3999999999999997E-2</v>
      </c>
      <c r="D4" s="1">
        <v>0.17899999999999999</v>
      </c>
      <c r="E4" s="1">
        <v>0.02</v>
      </c>
      <c r="F4" s="1">
        <v>8.0000000000000002E-3</v>
      </c>
      <c r="G4" s="1" t="s">
        <v>33</v>
      </c>
    </row>
    <row r="5" spans="1:12" x14ac:dyDescent="0.2">
      <c r="A5">
        <v>60</v>
      </c>
      <c r="B5" s="1">
        <v>0.39900000000000002</v>
      </c>
      <c r="C5" s="1">
        <v>0.123</v>
      </c>
      <c r="D5" s="1">
        <v>7.3999999999999996E-2</v>
      </c>
      <c r="E5" s="1">
        <v>7.0999999999999994E-2</v>
      </c>
      <c r="F5" s="1">
        <v>1.6E-2</v>
      </c>
      <c r="G5" s="1" t="s">
        <v>33</v>
      </c>
    </row>
    <row r="6" spans="1:12" x14ac:dyDescent="0.2">
      <c r="A6">
        <v>100</v>
      </c>
      <c r="B6" s="1">
        <v>0.69</v>
      </c>
      <c r="C6" s="1">
        <v>0.23400000000000001</v>
      </c>
      <c r="D6" s="1">
        <v>0.22500000000000001</v>
      </c>
      <c r="E6" s="1">
        <v>0.19600000000000001</v>
      </c>
      <c r="F6" s="1">
        <v>2.5000000000000001E-2</v>
      </c>
      <c r="G6" s="1">
        <v>1.4999999999999999E-2</v>
      </c>
    </row>
    <row r="7" spans="1:12" x14ac:dyDescent="0.2">
      <c r="A7">
        <v>200</v>
      </c>
      <c r="B7" s="1">
        <v>0.99099999999999999</v>
      </c>
      <c r="C7" s="1">
        <v>0.46300000000000002</v>
      </c>
      <c r="D7" s="1">
        <v>0.27200000000000002</v>
      </c>
      <c r="E7" s="1">
        <v>0.86799999999999999</v>
      </c>
      <c r="F7" s="1">
        <v>4.9000000000000002E-2</v>
      </c>
      <c r="G7" s="1">
        <v>2.5000000000000001E-2</v>
      </c>
    </row>
    <row r="8" spans="1:12" x14ac:dyDescent="0.2">
      <c r="A8">
        <v>300</v>
      </c>
      <c r="B8" s="1">
        <v>1.085</v>
      </c>
      <c r="C8" s="1">
        <v>0.64300000000000002</v>
      </c>
      <c r="D8" s="1">
        <v>0.32500000000000001</v>
      </c>
      <c r="E8" s="1">
        <v>1.6559999999999999</v>
      </c>
      <c r="F8" s="1">
        <v>8.5999999999999993E-2</v>
      </c>
      <c r="G8" s="1">
        <v>4.2000000000000003E-2</v>
      </c>
    </row>
    <row r="9" spans="1:12" x14ac:dyDescent="0.2">
      <c r="A9">
        <v>500</v>
      </c>
      <c r="B9" s="1">
        <v>1.222</v>
      </c>
      <c r="C9" s="1">
        <v>0.91900000000000004</v>
      </c>
      <c r="D9" s="1">
        <v>0.41599999999999998</v>
      </c>
      <c r="E9" s="1">
        <v>3.645</v>
      </c>
      <c r="F9" s="1">
        <v>0.185</v>
      </c>
      <c r="G9" s="1">
        <v>7.0999999999999994E-2</v>
      </c>
      <c r="K9" t="s">
        <v>34</v>
      </c>
    </row>
    <row r="10" spans="1:12" x14ac:dyDescent="0.2">
      <c r="K10" t="s">
        <v>36</v>
      </c>
      <c r="L10" t="s">
        <v>35</v>
      </c>
    </row>
    <row r="11" spans="1:12" x14ac:dyDescent="0.2">
      <c r="K11" t="s">
        <v>37</v>
      </c>
      <c r="L11">
        <v>0.52</v>
      </c>
    </row>
    <row r="12" spans="1:12" x14ac:dyDescent="0.2">
      <c r="K12" t="s">
        <v>38</v>
      </c>
      <c r="L12">
        <v>1</v>
      </c>
    </row>
    <row r="13" spans="1:12" x14ac:dyDescent="0.2">
      <c r="B13" t="s">
        <v>42</v>
      </c>
      <c r="K13" t="s">
        <v>39</v>
      </c>
      <c r="L13">
        <v>43.66</v>
      </c>
    </row>
    <row r="14" spans="1:12" x14ac:dyDescent="0.2">
      <c r="B14" t="s">
        <v>44</v>
      </c>
      <c r="K14" t="s">
        <v>40</v>
      </c>
      <c r="L14">
        <v>15.48</v>
      </c>
    </row>
    <row r="15" spans="1:12" x14ac:dyDescent="0.2"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3" t="s">
        <v>32</v>
      </c>
      <c r="K15" t="s">
        <v>17</v>
      </c>
      <c r="L15">
        <v>2.1800000000000002</v>
      </c>
    </row>
    <row r="16" spans="1:12" x14ac:dyDescent="0.2">
      <c r="A16" s="4">
        <v>15</v>
      </c>
      <c r="B16">
        <f>B3*10/$L$23</f>
        <v>0.1864864864864865</v>
      </c>
      <c r="C16">
        <f t="shared" ref="C16:G16" si="0">C3*10/$L$23</f>
        <v>7.8378378378378383E-2</v>
      </c>
      <c r="D16">
        <f t="shared" si="0"/>
        <v>5.675675675675676E-2</v>
      </c>
      <c r="E16">
        <f t="shared" si="0"/>
        <v>3.5135135135135137E-2</v>
      </c>
      <c r="F16">
        <f t="shared" si="0"/>
        <v>1.891891891891892E-2</v>
      </c>
      <c r="G16">
        <f t="shared" si="0"/>
        <v>0</v>
      </c>
    </row>
    <row r="17" spans="1:12" x14ac:dyDescent="0.2">
      <c r="A17" s="5">
        <v>30</v>
      </c>
      <c r="B17">
        <f t="shared" ref="B17:G17" si="1">B4*10/$L$23</f>
        <v>0.3783783783783784</v>
      </c>
      <c r="C17">
        <f t="shared" si="1"/>
        <v>0.1189189189189189</v>
      </c>
      <c r="D17">
        <f t="shared" si="1"/>
        <v>0.48378378378378378</v>
      </c>
      <c r="E17">
        <f t="shared" si="1"/>
        <v>5.4054054054054057E-2</v>
      </c>
      <c r="F17">
        <f t="shared" si="1"/>
        <v>2.1621621621621619E-2</v>
      </c>
      <c r="G17">
        <f t="shared" si="1"/>
        <v>0</v>
      </c>
    </row>
    <row r="18" spans="1:12" x14ac:dyDescent="0.2">
      <c r="A18" s="4">
        <v>60</v>
      </c>
      <c r="B18">
        <f t="shared" ref="B18:G18" si="2">B5*10/$L$23</f>
        <v>1.0783783783783785</v>
      </c>
      <c r="C18">
        <f t="shared" si="2"/>
        <v>0.33243243243243242</v>
      </c>
      <c r="D18">
        <f t="shared" si="2"/>
        <v>0.19999999999999998</v>
      </c>
      <c r="E18">
        <f t="shared" si="2"/>
        <v>0.19189189189189187</v>
      </c>
      <c r="F18">
        <f t="shared" si="2"/>
        <v>4.3243243243243239E-2</v>
      </c>
      <c r="G18">
        <f t="shared" si="2"/>
        <v>0</v>
      </c>
    </row>
    <row r="19" spans="1:12" x14ac:dyDescent="0.2">
      <c r="A19" s="5">
        <v>100</v>
      </c>
      <c r="B19">
        <f t="shared" ref="B19:G19" si="3">B6*10/$L$23</f>
        <v>1.8648648648648647</v>
      </c>
      <c r="C19">
        <f t="shared" si="3"/>
        <v>0.63243243243243252</v>
      </c>
      <c r="D19">
        <f t="shared" si="3"/>
        <v>0.60810810810810811</v>
      </c>
      <c r="E19">
        <f t="shared" si="3"/>
        <v>0.52972972972972965</v>
      </c>
      <c r="F19">
        <f t="shared" si="3"/>
        <v>6.7567567567567557E-2</v>
      </c>
      <c r="G19">
        <f t="shared" si="3"/>
        <v>4.0540540540540536E-2</v>
      </c>
    </row>
    <row r="20" spans="1:12" x14ac:dyDescent="0.2">
      <c r="A20" s="4">
        <v>200</v>
      </c>
      <c r="B20">
        <f t="shared" ref="B20:G20" si="4">B7*10/$L$23</f>
        <v>2.6783783783783783</v>
      </c>
      <c r="C20">
        <f t="shared" si="4"/>
        <v>1.2513513513513512</v>
      </c>
      <c r="D20">
        <f t="shared" si="4"/>
        <v>0.73513513513513518</v>
      </c>
      <c r="E20">
        <f t="shared" si="4"/>
        <v>2.345945945945946</v>
      </c>
      <c r="F20">
        <f t="shared" si="4"/>
        <v>0.13243243243243241</v>
      </c>
      <c r="G20">
        <f t="shared" si="4"/>
        <v>6.7567567567567557E-2</v>
      </c>
    </row>
    <row r="21" spans="1:12" x14ac:dyDescent="0.2">
      <c r="A21" s="5">
        <v>300</v>
      </c>
      <c r="B21">
        <f t="shared" ref="B21:G21" si="5">B8*10/$L$23</f>
        <v>2.932432432432432</v>
      </c>
      <c r="C21">
        <f t="shared" si="5"/>
        <v>1.7378378378378376</v>
      </c>
      <c r="D21">
        <f t="shared" si="5"/>
        <v>0.87837837837837829</v>
      </c>
      <c r="E21">
        <f t="shared" si="5"/>
        <v>4.4756756756756753</v>
      </c>
      <c r="F21">
        <f t="shared" si="5"/>
        <v>0.23243243243243239</v>
      </c>
      <c r="G21">
        <f t="shared" si="5"/>
        <v>0.11351351351351352</v>
      </c>
    </row>
    <row r="22" spans="1:12" x14ac:dyDescent="0.2">
      <c r="A22" s="4">
        <v>500</v>
      </c>
      <c r="B22">
        <f t="shared" ref="B22:G22" si="6">B9*10/$L$23</f>
        <v>3.3027027027027023</v>
      </c>
      <c r="C22">
        <f t="shared" si="6"/>
        <v>2.4837837837837839</v>
      </c>
      <c r="D22">
        <f t="shared" si="6"/>
        <v>1.1243243243243244</v>
      </c>
      <c r="E22">
        <f t="shared" si="6"/>
        <v>9.8513513513513509</v>
      </c>
      <c r="F22">
        <f t="shared" si="6"/>
        <v>0.5</v>
      </c>
      <c r="G22">
        <f t="shared" si="6"/>
        <v>0.19189189189189187</v>
      </c>
      <c r="K22" t="s">
        <v>25</v>
      </c>
      <c r="L22">
        <v>150</v>
      </c>
    </row>
    <row r="23" spans="1:12" x14ac:dyDescent="0.2">
      <c r="K23" t="s">
        <v>23</v>
      </c>
      <c r="L23">
        <v>3.7</v>
      </c>
    </row>
    <row r="24" spans="1:12" x14ac:dyDescent="0.2">
      <c r="K24" t="s">
        <v>22</v>
      </c>
      <c r="L24">
        <v>0</v>
      </c>
    </row>
    <row r="25" spans="1:12" x14ac:dyDescent="0.2">
      <c r="K25" t="s">
        <v>24</v>
      </c>
      <c r="L25">
        <v>2</v>
      </c>
    </row>
    <row r="26" spans="1:12" x14ac:dyDescent="0.2">
      <c r="K26" t="s">
        <v>41</v>
      </c>
      <c r="L26">
        <v>20</v>
      </c>
    </row>
    <row r="28" spans="1:12" x14ac:dyDescent="0.2">
      <c r="C28" t="s">
        <v>49</v>
      </c>
    </row>
    <row r="29" spans="1:12" x14ac:dyDescent="0.2">
      <c r="C29" t="s">
        <v>48</v>
      </c>
      <c r="D29">
        <v>25</v>
      </c>
      <c r="E29" t="s">
        <v>47</v>
      </c>
      <c r="K29" t="s">
        <v>22</v>
      </c>
      <c r="L29">
        <v>0</v>
      </c>
    </row>
    <row r="30" spans="1:12" x14ac:dyDescent="0.2">
      <c r="E30">
        <v>130</v>
      </c>
      <c r="F30">
        <v>6</v>
      </c>
      <c r="G30">
        <f>(E30-$D$29)/F30</f>
        <v>17.5</v>
      </c>
    </row>
    <row r="31" spans="1:12" x14ac:dyDescent="0.2">
      <c r="E31">
        <v>150</v>
      </c>
      <c r="F31">
        <v>7</v>
      </c>
      <c r="G31">
        <f t="shared" ref="G31:G33" si="7">(E31-$D$29)/F31</f>
        <v>17.857142857142858</v>
      </c>
    </row>
    <row r="32" spans="1:12" x14ac:dyDescent="0.2">
      <c r="E32">
        <v>160</v>
      </c>
      <c r="F32">
        <v>8</v>
      </c>
      <c r="G32">
        <f t="shared" si="7"/>
        <v>16.875</v>
      </c>
    </row>
    <row r="33" spans="3:11" x14ac:dyDescent="0.2">
      <c r="E33">
        <v>170</v>
      </c>
      <c r="F33">
        <v>9</v>
      </c>
      <c r="G33">
        <f t="shared" si="7"/>
        <v>16.111111111111111</v>
      </c>
    </row>
    <row r="35" spans="3:11" x14ac:dyDescent="0.2">
      <c r="K35" t="s">
        <v>45</v>
      </c>
    </row>
    <row r="36" spans="3:11" x14ac:dyDescent="0.2">
      <c r="K36" t="s">
        <v>46</v>
      </c>
    </row>
    <row r="38" spans="3:11" x14ac:dyDescent="0.2">
      <c r="C38" t="s">
        <v>50</v>
      </c>
    </row>
    <row r="39" spans="3:11" x14ac:dyDescent="0.2">
      <c r="C39" t="s">
        <v>51</v>
      </c>
      <c r="D39">
        <f>100/(L23+1)</f>
        <v>21.276595744680851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59122-2838-44CF-8592-2967F92C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2019-01-29T21:04:46Z</dcterms:created>
  <dcterms:modified xsi:type="dcterms:W3CDTF">2019-07-08T22:22:02Z</dcterms:modified>
</cp:coreProperties>
</file>