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8C9B33AB-FD43-4F4B-B23E-5B4D4CC95C35}" xr6:coauthVersionLast="43" xr6:coauthVersionMax="43" xr10:uidLastSave="{00000000-0000-0000-0000-000000000000}"/>
  <bookViews>
    <workbookView xWindow="0" yWindow="0" windowWidth="25600" windowHeight="15200" activeTab="2" xr2:uid="{5BF9A60C-19E6-448E-8567-FFF8CE2B8FCD}"/>
  </bookViews>
  <sheets>
    <sheet name="Sheet1" sheetId="1" r:id="rId1"/>
    <sheet name="Sheet2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29" i="1"/>
  <c r="Q30" i="1"/>
  <c r="Q31" i="1"/>
  <c r="Q32" i="1"/>
  <c r="Q33" i="1"/>
  <c r="Q34" i="1"/>
  <c r="Q35" i="1"/>
  <c r="Q36" i="1"/>
  <c r="Q37" i="1"/>
  <c r="Q27" i="1"/>
  <c r="C44" i="1" l="1"/>
  <c r="C41" i="1"/>
  <c r="C42" i="1"/>
  <c r="C43" i="1"/>
  <c r="C45" i="1"/>
  <c r="J13" i="3" l="1"/>
  <c r="J12" i="3"/>
  <c r="J11" i="3"/>
  <c r="J10" i="3"/>
  <c r="J9" i="3"/>
  <c r="J8" i="3"/>
  <c r="J7" i="3"/>
  <c r="J6" i="3"/>
  <c r="J5" i="3"/>
  <c r="J4" i="3"/>
  <c r="J3" i="3"/>
  <c r="F13" i="3"/>
  <c r="F12" i="3"/>
  <c r="F11" i="3"/>
  <c r="F10" i="3"/>
  <c r="F9" i="3"/>
  <c r="F8" i="3"/>
  <c r="F7" i="3"/>
  <c r="F6" i="3"/>
  <c r="F5" i="3"/>
  <c r="F4" i="3"/>
  <c r="F3" i="3"/>
  <c r="H4" i="2" l="1"/>
  <c r="H5" i="2"/>
  <c r="H6" i="2"/>
  <c r="H7" i="2"/>
  <c r="H8" i="2"/>
  <c r="H9" i="2"/>
  <c r="H10" i="2"/>
  <c r="H11" i="2"/>
  <c r="H12" i="2"/>
  <c r="H13" i="2"/>
  <c r="H3" i="2"/>
  <c r="G37" i="1" l="1"/>
  <c r="G36" i="1"/>
  <c r="G35" i="1"/>
  <c r="G34" i="1"/>
  <c r="G33" i="1"/>
  <c r="G32" i="1"/>
  <c r="G31" i="1"/>
  <c r="G30" i="1"/>
  <c r="G29" i="1"/>
  <c r="G28" i="1"/>
  <c r="G27" i="1"/>
  <c r="G4" i="2" l="1"/>
  <c r="G5" i="2"/>
  <c r="G6" i="2"/>
  <c r="G7" i="2"/>
  <c r="G8" i="2"/>
  <c r="G9" i="2"/>
  <c r="G10" i="2"/>
  <c r="G11" i="2"/>
  <c r="G12" i="2"/>
  <c r="G13" i="2"/>
  <c r="G3" i="2"/>
  <c r="C28" i="1" l="1"/>
  <c r="C29" i="1"/>
  <c r="C30" i="1"/>
  <c r="C31" i="1"/>
  <c r="C32" i="1"/>
  <c r="C33" i="1"/>
  <c r="C34" i="1"/>
  <c r="C35" i="1"/>
  <c r="C36" i="1"/>
  <c r="C37" i="1"/>
  <c r="C27" i="1"/>
  <c r="T28" i="1"/>
  <c r="T29" i="1"/>
  <c r="T30" i="1"/>
  <c r="T31" i="1"/>
  <c r="T32" i="1"/>
  <c r="T33" i="1"/>
  <c r="T34" i="1"/>
  <c r="T35" i="1"/>
  <c r="T36" i="1"/>
  <c r="T37" i="1"/>
  <c r="T27" i="1"/>
  <c r="S28" i="1"/>
  <c r="S29" i="1"/>
  <c r="S30" i="1"/>
  <c r="S31" i="1"/>
  <c r="S32" i="1"/>
  <c r="S33" i="1"/>
  <c r="S34" i="1"/>
  <c r="S35" i="1"/>
  <c r="S36" i="1"/>
  <c r="S37" i="1"/>
  <c r="S27" i="1"/>
  <c r="R28" i="1"/>
  <c r="R29" i="1"/>
  <c r="R30" i="1"/>
  <c r="R31" i="1"/>
  <c r="R32" i="1"/>
  <c r="R33" i="1"/>
  <c r="R34" i="1"/>
  <c r="R35" i="1"/>
  <c r="R36" i="1"/>
  <c r="R37" i="1"/>
  <c r="R27" i="1"/>
  <c r="P28" i="1"/>
  <c r="P29" i="1"/>
  <c r="P30" i="1"/>
  <c r="P31" i="1"/>
  <c r="P32" i="1"/>
  <c r="P33" i="1"/>
  <c r="P34" i="1"/>
  <c r="P35" i="1"/>
  <c r="P36" i="1"/>
  <c r="P37" i="1"/>
  <c r="P27" i="1"/>
  <c r="O28" i="1"/>
  <c r="O29" i="1"/>
  <c r="O30" i="1"/>
  <c r="O31" i="1"/>
  <c r="O32" i="1"/>
  <c r="O33" i="1"/>
  <c r="O34" i="1"/>
  <c r="O35" i="1"/>
  <c r="O36" i="1"/>
  <c r="O37" i="1"/>
  <c r="O27" i="1"/>
  <c r="N28" i="1"/>
  <c r="N29" i="1"/>
  <c r="N30" i="1"/>
  <c r="N31" i="1"/>
  <c r="N32" i="1"/>
  <c r="N33" i="1"/>
  <c r="N34" i="1"/>
  <c r="N35" i="1"/>
  <c r="N36" i="1"/>
  <c r="N37" i="1"/>
  <c r="N27" i="1"/>
</calcChain>
</file>

<file path=xl/sharedStrings.xml><?xml version="1.0" encoding="utf-8"?>
<sst xmlns="http://schemas.openxmlformats.org/spreadsheetml/2006/main" count="151" uniqueCount="60">
  <si>
    <t>Temp (degC)</t>
  </si>
  <si>
    <t>Time (min)</t>
  </si>
  <si>
    <t>Xylose</t>
  </si>
  <si>
    <t>Xyloolimer</t>
  </si>
  <si>
    <t>Total Xylose</t>
  </si>
  <si>
    <t>Fufural</t>
  </si>
  <si>
    <t>Galactose</t>
  </si>
  <si>
    <t>Arabinose</t>
  </si>
  <si>
    <t>Mannose</t>
  </si>
  <si>
    <t>Rhammose</t>
  </si>
  <si>
    <t>Gluclose</t>
  </si>
  <si>
    <t>HMF</t>
  </si>
  <si>
    <t>All concentration Units mol/L</t>
  </si>
  <si>
    <t>Reactor Conditions</t>
  </si>
  <si>
    <t>Solids Concentration (g solid / L liq)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</si>
  <si>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</si>
  <si>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</si>
  <si>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</si>
  <si>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</si>
  <si>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</si>
  <si>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</si>
  <si>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</si>
  <si>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Glucose</t>
  </si>
  <si>
    <t>Arbinose</t>
  </si>
  <si>
    <t>Furfural</t>
  </si>
  <si>
    <t>Hydroxymethylfurfural</t>
  </si>
  <si>
    <t>MW</t>
  </si>
  <si>
    <t>LSR</t>
  </si>
  <si>
    <t>Reaction Conditions:</t>
  </si>
  <si>
    <t>263.2 kg dry weight of wood with 1262.2 dry weight of water</t>
  </si>
  <si>
    <t>Particle Size</t>
  </si>
  <si>
    <t>5 mm</t>
  </si>
  <si>
    <t>%Dry content of Wood Feed</t>
  </si>
  <si>
    <t>None</t>
  </si>
  <si>
    <t>Feed Mass</t>
  </si>
  <si>
    <t>Min Temp Ramp</t>
  </si>
  <si>
    <t>*Time start at beginning of heating process</t>
  </si>
  <si>
    <t>Reached 160 deg in 210 min</t>
  </si>
  <si>
    <t>Initial Solids Composition (wt%)</t>
  </si>
  <si>
    <t>Total Operating Time (min)</t>
  </si>
  <si>
    <t>Feed Mass (g)</t>
  </si>
  <si>
    <t>Moisture Content of Feed (%)</t>
  </si>
  <si>
    <t>Isothermal Time (min)</t>
  </si>
  <si>
    <t>Heating Time (min)</t>
  </si>
  <si>
    <t>Minimum Ramp Temp (deg/min)</t>
  </si>
  <si>
    <t>% Moisture content of Wood Feed</t>
  </si>
  <si>
    <t>Aspen Feed Composition</t>
  </si>
  <si>
    <t>Arabinan</t>
  </si>
  <si>
    <t>Galactan</t>
  </si>
  <si>
    <t>Glucan</t>
  </si>
  <si>
    <t>Xylan</t>
  </si>
  <si>
    <t>Mannan</t>
  </si>
  <si>
    <t>an</t>
  </si>
  <si>
    <t>ose</t>
  </si>
  <si>
    <t>Monomer</t>
  </si>
  <si>
    <t>From Graph</t>
  </si>
  <si>
    <t>Total Xylose (g/L)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</si>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</sst>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3BDA-A3D3-416A-A81D-BC04D6CE3728}">
  <dimension ref="A1:U45"/>
  <sheetViews>
    <sheetView topLeftCell="A4" zoomScaleNormal="100" workbookViewId="0">
      <selection activeCell="Q27" sqref="Q27:Q37"/>
    </sheetView>
  </sheetViews>
  <sheetFormatPr baseColWidth="10" defaultColWidth="8.83203125" defaultRowHeight="15" x14ac:dyDescent="0.2"/>
  <cols>
    <col min="1" max="1" width="19.5" customWidth="1"/>
    <col min="2" max="2" width="9.83203125" bestFit="1" customWidth="1"/>
    <col min="5" max="5" width="18" customWidth="1"/>
  </cols>
  <sheetData>
    <row r="1" spans="1:21" x14ac:dyDescent="0.2">
      <c r="A1" t="s">
        <v>27</v>
      </c>
      <c r="B1">
        <v>4.76</v>
      </c>
    </row>
    <row r="2" spans="1:21" x14ac:dyDescent="0.2">
      <c r="A2" t="s">
        <v>28</v>
      </c>
      <c r="B2" t="s">
        <v>29</v>
      </c>
    </row>
    <row r="3" spans="1:21" x14ac:dyDescent="0.2">
      <c r="A3" t="s">
        <v>30</v>
      </c>
      <c r="B3" t="s">
        <v>31</v>
      </c>
    </row>
    <row r="4" spans="1:21" x14ac:dyDescent="0.2">
      <c r="A4" t="s">
        <v>37</v>
      </c>
    </row>
    <row r="6" spans="1:21" x14ac:dyDescent="0.2">
      <c r="C6" t="s">
        <v>12</v>
      </c>
      <c r="N6" t="s">
        <v>26</v>
      </c>
    </row>
    <row r="7" spans="1:2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N7" t="s">
        <v>2</v>
      </c>
      <c r="O7" t="s">
        <v>6</v>
      </c>
      <c r="P7" t="s">
        <v>7</v>
      </c>
      <c r="Q7" t="s">
        <v>8</v>
      </c>
      <c r="R7" t="s">
        <v>9</v>
      </c>
      <c r="S7" t="s">
        <v>22</v>
      </c>
      <c r="T7" t="s">
        <v>24</v>
      </c>
      <c r="U7" t="s">
        <v>11</v>
      </c>
    </row>
    <row r="8" spans="1:21" x14ac:dyDescent="0.2">
      <c r="A8">
        <v>160</v>
      </c>
      <c r="B8">
        <v>210</v>
      </c>
      <c r="C8">
        <v>1.2E-2</v>
      </c>
      <c r="D8">
        <v>1E-3</v>
      </c>
      <c r="E8">
        <v>1.14433582518695E-2</v>
      </c>
      <c r="F8">
        <v>0</v>
      </c>
      <c r="G8">
        <v>3.6999999999999999E-4</v>
      </c>
      <c r="H8">
        <v>1.3800000000000002E-3</v>
      </c>
      <c r="I8">
        <v>0</v>
      </c>
      <c r="J8">
        <v>3.8999999999999999E-4</v>
      </c>
      <c r="K8">
        <v>2.4000000000000001E-4</v>
      </c>
      <c r="L8">
        <v>0</v>
      </c>
      <c r="N8">
        <v>150.13</v>
      </c>
      <c r="O8">
        <v>180.15600000000001</v>
      </c>
      <c r="P8">
        <v>150.13</v>
      </c>
      <c r="Q8">
        <v>180.15600000000001</v>
      </c>
      <c r="R8">
        <v>164.16</v>
      </c>
      <c r="S8">
        <v>180.15600000000001</v>
      </c>
      <c r="T8">
        <v>96.08</v>
      </c>
      <c r="U8">
        <v>126.11</v>
      </c>
    </row>
    <row r="9" spans="1:21" x14ac:dyDescent="0.2">
      <c r="A9">
        <v>160</v>
      </c>
      <c r="B9">
        <v>225</v>
      </c>
      <c r="C9">
        <v>2.1000000000000001E-2</v>
      </c>
      <c r="D9">
        <v>2E-3</v>
      </c>
      <c r="E9">
        <v>1.98389879240948E-2</v>
      </c>
      <c r="F9">
        <v>0</v>
      </c>
      <c r="G9">
        <v>4.4999999999999999E-4</v>
      </c>
      <c r="H9">
        <v>1.8E-3</v>
      </c>
      <c r="I9">
        <v>0</v>
      </c>
      <c r="J9">
        <v>4.2000000000000002E-4</v>
      </c>
      <c r="K9">
        <v>2.4000000000000001E-4</v>
      </c>
      <c r="L9">
        <v>0</v>
      </c>
    </row>
    <row r="10" spans="1:21" x14ac:dyDescent="0.2">
      <c r="A10">
        <v>160</v>
      </c>
      <c r="B10">
        <v>240</v>
      </c>
      <c r="C10">
        <v>3.4000000000000002E-2</v>
      </c>
      <c r="D10">
        <v>5.0000000000000001E-3</v>
      </c>
      <c r="E10">
        <v>3.0093923710945401E-2</v>
      </c>
      <c r="F10">
        <v>0</v>
      </c>
      <c r="G10">
        <v>1E-3</v>
      </c>
      <c r="H10">
        <v>3.4200000000000003E-3</v>
      </c>
      <c r="I10">
        <v>0</v>
      </c>
      <c r="J10">
        <v>1E-3</v>
      </c>
      <c r="K10">
        <v>5.9999999999999995E-4</v>
      </c>
      <c r="L10">
        <v>0</v>
      </c>
    </row>
    <row r="11" spans="1:21" x14ac:dyDescent="0.2">
      <c r="A11">
        <v>160</v>
      </c>
      <c r="B11">
        <v>255</v>
      </c>
      <c r="C11">
        <v>4.2999999999999997E-2</v>
      </c>
      <c r="D11">
        <v>7.0000000000000001E-3</v>
      </c>
      <c r="E11">
        <v>3.94383745447578E-2</v>
      </c>
      <c r="F11">
        <v>0</v>
      </c>
      <c r="G11">
        <v>8.8000000000000003E-4</v>
      </c>
      <c r="H11">
        <v>3.3999999999999998E-3</v>
      </c>
      <c r="I11">
        <v>0</v>
      </c>
      <c r="J11">
        <v>8.8000000000000003E-4</v>
      </c>
      <c r="K11">
        <v>5.0000000000000001E-4</v>
      </c>
      <c r="L11">
        <v>0</v>
      </c>
    </row>
    <row r="12" spans="1:21" x14ac:dyDescent="0.2">
      <c r="A12">
        <v>160</v>
      </c>
      <c r="B12">
        <v>270</v>
      </c>
      <c r="C12">
        <v>5.8000000000000003E-2</v>
      </c>
      <c r="D12">
        <v>1.0999999999999999E-2</v>
      </c>
      <c r="E12">
        <v>5.2568525972781499E-2</v>
      </c>
      <c r="F12">
        <v>0</v>
      </c>
      <c r="G12">
        <v>1.1999999999999999E-3</v>
      </c>
      <c r="H12">
        <v>4.1799999999999997E-3</v>
      </c>
      <c r="I12">
        <v>0</v>
      </c>
      <c r="J12">
        <v>1.1999999999999999E-3</v>
      </c>
      <c r="K12">
        <v>6.3000000000000003E-4</v>
      </c>
      <c r="L12">
        <v>8.0000000000000007E-5</v>
      </c>
    </row>
    <row r="13" spans="1:21" x14ac:dyDescent="0.2">
      <c r="A13">
        <v>160</v>
      </c>
      <c r="B13">
        <v>285</v>
      </c>
      <c r="C13">
        <v>6.5000000000000002E-2</v>
      </c>
      <c r="D13">
        <v>1.15E-2</v>
      </c>
      <c r="E13">
        <v>5.87214874448918E-2</v>
      </c>
      <c r="F13">
        <v>0</v>
      </c>
      <c r="G13">
        <v>1.1999999999999999E-3</v>
      </c>
      <c r="H13">
        <v>3.8799999999999998E-3</v>
      </c>
      <c r="I13">
        <v>4.0000000000000003E-5</v>
      </c>
      <c r="J13">
        <v>1.1999999999999999E-3</v>
      </c>
      <c r="K13">
        <v>5.9999999999999995E-4</v>
      </c>
      <c r="L13">
        <v>1.1999999999999999E-4</v>
      </c>
    </row>
    <row r="14" spans="1:21" x14ac:dyDescent="0.2">
      <c r="A14">
        <v>160</v>
      </c>
      <c r="B14">
        <v>300</v>
      </c>
      <c r="C14">
        <v>6.7500000000000004E-2</v>
      </c>
      <c r="D14">
        <v>1.15E-2</v>
      </c>
      <c r="E14">
        <v>5.9833237492811997E-2</v>
      </c>
      <c r="F14">
        <v>0</v>
      </c>
      <c r="G14">
        <v>1.1000000000000001E-3</v>
      </c>
      <c r="H14">
        <v>3.0000000000000001E-3</v>
      </c>
      <c r="I14">
        <v>5.9999999999999995E-5</v>
      </c>
      <c r="J14">
        <v>1.1199999999999999E-3</v>
      </c>
      <c r="K14">
        <v>5.0000000000000001E-4</v>
      </c>
      <c r="L14">
        <v>2.5999999999999998E-4</v>
      </c>
    </row>
    <row r="15" spans="1:21" x14ac:dyDescent="0.2">
      <c r="A15">
        <v>160</v>
      </c>
      <c r="B15">
        <v>315</v>
      </c>
      <c r="C15">
        <v>6.7500000000000004E-2</v>
      </c>
      <c r="D15">
        <v>1.2500000000000001E-2</v>
      </c>
      <c r="E15">
        <v>5.8520222350009601E-2</v>
      </c>
      <c r="F15">
        <v>0</v>
      </c>
      <c r="G15">
        <v>1.2800000000000001E-3</v>
      </c>
      <c r="H15">
        <v>3.15E-3</v>
      </c>
      <c r="I15">
        <v>1E-4</v>
      </c>
      <c r="J15">
        <v>1.2800000000000001E-3</v>
      </c>
      <c r="K15">
        <v>4.4000000000000002E-4</v>
      </c>
      <c r="L15">
        <v>3.0000000000000003E-4</v>
      </c>
    </row>
    <row r="16" spans="1:21" x14ac:dyDescent="0.2">
      <c r="A16">
        <v>160</v>
      </c>
      <c r="B16">
        <v>330</v>
      </c>
      <c r="C16">
        <v>7.3499999999999996E-2</v>
      </c>
      <c r="D16">
        <v>1.4999999999999999E-2</v>
      </c>
      <c r="E16">
        <v>6.2583860456200804E-2</v>
      </c>
      <c r="F16">
        <v>2.0000000000000001E-4</v>
      </c>
      <c r="G16">
        <v>1.4E-3</v>
      </c>
      <c r="H16">
        <v>3.2000000000000002E-3</v>
      </c>
      <c r="I16">
        <v>1.1999999999999999E-4</v>
      </c>
      <c r="J16">
        <v>1.6300000000000002E-3</v>
      </c>
      <c r="K16">
        <v>6.2E-4</v>
      </c>
      <c r="L16">
        <v>1E-4</v>
      </c>
    </row>
    <row r="17" spans="1:21" x14ac:dyDescent="0.2">
      <c r="A17">
        <v>160</v>
      </c>
      <c r="B17">
        <v>345</v>
      </c>
      <c r="C17">
        <v>7.4999999999999997E-2</v>
      </c>
      <c r="D17">
        <v>1.7500000000000002E-2</v>
      </c>
      <c r="E17">
        <v>6.3695610504120995E-2</v>
      </c>
      <c r="F17">
        <v>8.0000000000000004E-4</v>
      </c>
      <c r="G17">
        <v>1.6000000000000001E-3</v>
      </c>
      <c r="H17">
        <v>3.5000000000000001E-3</v>
      </c>
      <c r="I17">
        <v>1.7999999999999998E-4</v>
      </c>
      <c r="J17">
        <v>1.8E-3</v>
      </c>
      <c r="K17">
        <v>6.9999999999999999E-4</v>
      </c>
      <c r="L17">
        <v>2.3999999999999998E-4</v>
      </c>
    </row>
    <row r="18" spans="1:21" x14ac:dyDescent="0.2">
      <c r="A18">
        <v>160</v>
      </c>
      <c r="B18">
        <v>360</v>
      </c>
      <c r="C18">
        <v>9.0999999999999998E-2</v>
      </c>
      <c r="D18">
        <v>1.7500000000000002E-2</v>
      </c>
      <c r="E18">
        <v>6.8190530956488193E-2</v>
      </c>
      <c r="F18">
        <v>1.25E-3</v>
      </c>
      <c r="G18">
        <v>1.3800000000000002E-3</v>
      </c>
      <c r="H18">
        <v>2.5500000000000002E-3</v>
      </c>
      <c r="I18">
        <v>2.2000000000000001E-4</v>
      </c>
      <c r="J18">
        <v>1.6000000000000001E-3</v>
      </c>
      <c r="K18">
        <v>3.8000000000000002E-4</v>
      </c>
      <c r="L18">
        <v>2.0000000000000001E-4</v>
      </c>
    </row>
    <row r="22" spans="1:21" x14ac:dyDescent="0.2">
      <c r="A22" t="s">
        <v>36</v>
      </c>
    </row>
    <row r="25" spans="1:21" x14ac:dyDescent="0.2">
      <c r="A25" t="s">
        <v>13</v>
      </c>
      <c r="I25" t="s">
        <v>14</v>
      </c>
      <c r="N25" t="s">
        <v>15</v>
      </c>
    </row>
    <row r="26" spans="1:21" x14ac:dyDescent="0.2">
      <c r="A26" t="s">
        <v>16</v>
      </c>
      <c r="B26" t="s">
        <v>17</v>
      </c>
      <c r="C26" t="s">
        <v>18</v>
      </c>
      <c r="D26" t="s">
        <v>19</v>
      </c>
      <c r="E26" t="s">
        <v>20</v>
      </c>
      <c r="F26" t="s">
        <v>21</v>
      </c>
      <c r="G26" t="s">
        <v>34</v>
      </c>
      <c r="H26" t="s">
        <v>32</v>
      </c>
      <c r="I26" t="s">
        <v>7</v>
      </c>
      <c r="J26" t="s">
        <v>6</v>
      </c>
      <c r="K26" t="s">
        <v>22</v>
      </c>
      <c r="L26" t="s">
        <v>2</v>
      </c>
      <c r="M26" t="s">
        <v>8</v>
      </c>
      <c r="N26" t="s">
        <v>23</v>
      </c>
      <c r="O26" t="s">
        <v>6</v>
      </c>
      <c r="P26" t="s">
        <v>22</v>
      </c>
      <c r="Q26" t="s">
        <v>2</v>
      </c>
      <c r="R26" t="s">
        <v>8</v>
      </c>
      <c r="S26" t="s">
        <v>24</v>
      </c>
      <c r="T26" t="s">
        <v>25</v>
      </c>
      <c r="U26" t="s">
        <v>54</v>
      </c>
    </row>
    <row r="27" spans="1:21" x14ac:dyDescent="0.2">
      <c r="A27">
        <v>160</v>
      </c>
      <c r="B27">
        <v>210</v>
      </c>
      <c r="C27">
        <f>$B$1</f>
        <v>4.76</v>
      </c>
      <c r="D27" t="s">
        <v>33</v>
      </c>
      <c r="E27">
        <v>0</v>
      </c>
      <c r="F27">
        <v>5</v>
      </c>
      <c r="G27">
        <f>263.2*1000</f>
        <v>263200</v>
      </c>
      <c r="H27">
        <v>0.39</v>
      </c>
      <c r="N27">
        <f t="shared" ref="N27:N37" si="0">H8*$P$8</f>
        <v>0.20717940000000001</v>
      </c>
      <c r="O27">
        <f t="shared" ref="O27:O37" si="1">G8*$O$8</f>
        <v>6.6657720000000004E-2</v>
      </c>
      <c r="P27">
        <f t="shared" ref="P27:P37" si="2">K8*$S$8</f>
        <v>4.3237440000000002E-2</v>
      </c>
      <c r="Q27">
        <f>E8*$N$8</f>
        <v>1.7179913743531681</v>
      </c>
      <c r="R27">
        <f t="shared" ref="R27:R37" si="3">I8*$Q$8</f>
        <v>0</v>
      </c>
      <c r="S27">
        <f t="shared" ref="S27:S37" si="4">F8*$T$8</f>
        <v>0</v>
      </c>
      <c r="T27">
        <f t="shared" ref="T27:T37" si="5">L8*$U$8</f>
        <v>0</v>
      </c>
    </row>
    <row r="28" spans="1:21" x14ac:dyDescent="0.2">
      <c r="A28">
        <v>160</v>
      </c>
      <c r="B28">
        <v>225</v>
      </c>
      <c r="C28">
        <f t="shared" ref="C28:C37" si="6">$B$1</f>
        <v>4.76</v>
      </c>
      <c r="D28" t="s">
        <v>33</v>
      </c>
      <c r="E28">
        <v>0</v>
      </c>
      <c r="F28">
        <v>5</v>
      </c>
      <c r="G28">
        <f t="shared" ref="G28:G37" si="7">263.2*1000</f>
        <v>263200</v>
      </c>
      <c r="H28">
        <v>0.39</v>
      </c>
      <c r="N28">
        <f t="shared" si="0"/>
        <v>0.27023399999999997</v>
      </c>
      <c r="O28">
        <f t="shared" si="1"/>
        <v>8.1070199999999995E-2</v>
      </c>
      <c r="P28">
        <f t="shared" si="2"/>
        <v>4.3237440000000002E-2</v>
      </c>
      <c r="Q28">
        <f t="shared" ref="Q28:Q37" si="8">E9*$N$8</f>
        <v>2.978427257044352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1" x14ac:dyDescent="0.2">
      <c r="A29">
        <v>160</v>
      </c>
      <c r="B29">
        <v>240</v>
      </c>
      <c r="C29">
        <f t="shared" si="6"/>
        <v>4.76</v>
      </c>
      <c r="D29" t="s">
        <v>33</v>
      </c>
      <c r="E29">
        <v>0</v>
      </c>
      <c r="F29">
        <v>5</v>
      </c>
      <c r="G29">
        <f t="shared" si="7"/>
        <v>263200</v>
      </c>
      <c r="H29">
        <v>0.39</v>
      </c>
      <c r="N29">
        <f t="shared" si="0"/>
        <v>0.51344460000000003</v>
      </c>
      <c r="O29">
        <f t="shared" si="1"/>
        <v>0.18015600000000001</v>
      </c>
      <c r="P29">
        <f t="shared" si="2"/>
        <v>0.1080936</v>
      </c>
      <c r="Q29">
        <f t="shared" si="8"/>
        <v>4.5180007667242332</v>
      </c>
      <c r="R29">
        <f t="shared" si="3"/>
        <v>0</v>
      </c>
      <c r="S29">
        <f t="shared" si="4"/>
        <v>0</v>
      </c>
      <c r="T29">
        <f t="shared" si="5"/>
        <v>0</v>
      </c>
    </row>
    <row r="30" spans="1:21" x14ac:dyDescent="0.2">
      <c r="A30">
        <v>160</v>
      </c>
      <c r="B30">
        <v>255</v>
      </c>
      <c r="C30">
        <f t="shared" si="6"/>
        <v>4.76</v>
      </c>
      <c r="D30" t="s">
        <v>33</v>
      </c>
      <c r="E30">
        <v>0</v>
      </c>
      <c r="F30">
        <v>5</v>
      </c>
      <c r="G30">
        <f t="shared" si="7"/>
        <v>263200</v>
      </c>
      <c r="H30">
        <v>0.39</v>
      </c>
      <c r="N30">
        <f t="shared" si="0"/>
        <v>0.51044199999999995</v>
      </c>
      <c r="O30">
        <f t="shared" si="1"/>
        <v>0.15853728</v>
      </c>
      <c r="P30">
        <f t="shared" si="2"/>
        <v>9.0078000000000005E-2</v>
      </c>
      <c r="Q30">
        <f t="shared" si="8"/>
        <v>5.9208831704044886</v>
      </c>
      <c r="R30">
        <f t="shared" si="3"/>
        <v>0</v>
      </c>
      <c r="S30">
        <f t="shared" si="4"/>
        <v>0</v>
      </c>
      <c r="T30">
        <f t="shared" si="5"/>
        <v>0</v>
      </c>
    </row>
    <row r="31" spans="1:21" x14ac:dyDescent="0.2">
      <c r="A31">
        <v>160</v>
      </c>
      <c r="B31">
        <v>270</v>
      </c>
      <c r="C31">
        <f t="shared" si="6"/>
        <v>4.76</v>
      </c>
      <c r="D31" t="s">
        <v>33</v>
      </c>
      <c r="E31">
        <v>0</v>
      </c>
      <c r="F31">
        <v>5</v>
      </c>
      <c r="G31">
        <f t="shared" si="7"/>
        <v>263200</v>
      </c>
      <c r="H31">
        <v>0.39</v>
      </c>
      <c r="N31">
        <f t="shared" si="0"/>
        <v>0.62754339999999997</v>
      </c>
      <c r="O31">
        <f t="shared" si="1"/>
        <v>0.2161872</v>
      </c>
      <c r="P31">
        <f t="shared" si="2"/>
        <v>0.11349828000000001</v>
      </c>
      <c r="Q31">
        <f t="shared" si="8"/>
        <v>7.8921128042936859</v>
      </c>
      <c r="R31">
        <f t="shared" si="3"/>
        <v>0</v>
      </c>
      <c r="S31">
        <f t="shared" si="4"/>
        <v>0</v>
      </c>
      <c r="T31">
        <f t="shared" si="5"/>
        <v>1.00888E-2</v>
      </c>
    </row>
    <row r="32" spans="1:21" x14ac:dyDescent="0.2">
      <c r="A32">
        <v>160</v>
      </c>
      <c r="B32">
        <v>285</v>
      </c>
      <c r="C32">
        <f t="shared" si="6"/>
        <v>4.76</v>
      </c>
      <c r="D32" t="s">
        <v>33</v>
      </c>
      <c r="E32">
        <v>0</v>
      </c>
      <c r="F32">
        <v>5</v>
      </c>
      <c r="G32">
        <f t="shared" si="7"/>
        <v>263200</v>
      </c>
      <c r="H32">
        <v>0.39</v>
      </c>
      <c r="N32">
        <f t="shared" si="0"/>
        <v>0.58250439999999992</v>
      </c>
      <c r="O32">
        <f t="shared" si="1"/>
        <v>0.2161872</v>
      </c>
      <c r="P32">
        <f t="shared" si="2"/>
        <v>0.1080936</v>
      </c>
      <c r="Q32">
        <f t="shared" si="8"/>
        <v>8.8158569101016049</v>
      </c>
      <c r="R32">
        <f t="shared" si="3"/>
        <v>7.2062400000000009E-3</v>
      </c>
      <c r="S32">
        <f t="shared" si="4"/>
        <v>0</v>
      </c>
      <c r="T32">
        <f t="shared" si="5"/>
        <v>1.5133199999999999E-2</v>
      </c>
    </row>
    <row r="33" spans="1:20" x14ac:dyDescent="0.2">
      <c r="A33">
        <v>160</v>
      </c>
      <c r="B33">
        <v>300</v>
      </c>
      <c r="C33">
        <f t="shared" si="6"/>
        <v>4.76</v>
      </c>
      <c r="D33" t="s">
        <v>33</v>
      </c>
      <c r="E33">
        <v>0</v>
      </c>
      <c r="F33">
        <v>5</v>
      </c>
      <c r="G33">
        <f t="shared" si="7"/>
        <v>263200</v>
      </c>
      <c r="H33">
        <v>0.39</v>
      </c>
      <c r="N33">
        <f t="shared" si="0"/>
        <v>0.45039000000000001</v>
      </c>
      <c r="O33">
        <f t="shared" si="1"/>
        <v>0.19817160000000003</v>
      </c>
      <c r="P33">
        <f t="shared" si="2"/>
        <v>9.0078000000000005E-2</v>
      </c>
      <c r="Q33">
        <f t="shared" si="8"/>
        <v>8.9827639447958649</v>
      </c>
      <c r="R33">
        <f t="shared" si="3"/>
        <v>1.0809359999999999E-2</v>
      </c>
      <c r="S33">
        <f t="shared" si="4"/>
        <v>0</v>
      </c>
      <c r="T33">
        <f t="shared" si="5"/>
        <v>3.2788599999999994E-2</v>
      </c>
    </row>
    <row r="34" spans="1:20" x14ac:dyDescent="0.2">
      <c r="A34">
        <v>160</v>
      </c>
      <c r="B34">
        <v>315</v>
      </c>
      <c r="C34">
        <f t="shared" si="6"/>
        <v>4.76</v>
      </c>
      <c r="D34" t="s">
        <v>33</v>
      </c>
      <c r="E34">
        <v>0</v>
      </c>
      <c r="F34">
        <v>5</v>
      </c>
      <c r="G34">
        <f t="shared" si="7"/>
        <v>263200</v>
      </c>
      <c r="H34">
        <v>0.39</v>
      </c>
      <c r="N34">
        <f t="shared" si="0"/>
        <v>0.47290949999999998</v>
      </c>
      <c r="O34">
        <f t="shared" si="1"/>
        <v>0.23059968000000003</v>
      </c>
      <c r="P34">
        <f t="shared" si="2"/>
        <v>7.9268640000000001E-2</v>
      </c>
      <c r="Q34">
        <f t="shared" si="8"/>
        <v>8.7856409814069405</v>
      </c>
      <c r="R34">
        <f t="shared" si="3"/>
        <v>1.8015600000000003E-2</v>
      </c>
      <c r="S34">
        <f t="shared" si="4"/>
        <v>0</v>
      </c>
      <c r="T34">
        <f t="shared" si="5"/>
        <v>3.7833000000000006E-2</v>
      </c>
    </row>
    <row r="35" spans="1:20" x14ac:dyDescent="0.2">
      <c r="A35">
        <v>160</v>
      </c>
      <c r="B35">
        <v>330</v>
      </c>
      <c r="C35">
        <f t="shared" si="6"/>
        <v>4.76</v>
      </c>
      <c r="D35" t="s">
        <v>33</v>
      </c>
      <c r="E35">
        <v>0</v>
      </c>
      <c r="F35">
        <v>5</v>
      </c>
      <c r="G35">
        <f t="shared" si="7"/>
        <v>263200</v>
      </c>
      <c r="H35">
        <v>0.39</v>
      </c>
      <c r="N35">
        <f t="shared" si="0"/>
        <v>0.48041600000000001</v>
      </c>
      <c r="O35">
        <f t="shared" si="1"/>
        <v>0.25221840000000001</v>
      </c>
      <c r="P35">
        <f t="shared" si="2"/>
        <v>0.11169672</v>
      </c>
      <c r="Q35">
        <f t="shared" si="8"/>
        <v>9.3957149702894256</v>
      </c>
      <c r="R35">
        <f t="shared" si="3"/>
        <v>2.1618719999999998E-2</v>
      </c>
      <c r="S35">
        <f t="shared" si="4"/>
        <v>1.9216E-2</v>
      </c>
      <c r="T35">
        <f t="shared" si="5"/>
        <v>1.2611000000000001E-2</v>
      </c>
    </row>
    <row r="36" spans="1:20" x14ac:dyDescent="0.2">
      <c r="A36">
        <v>160</v>
      </c>
      <c r="B36">
        <v>345</v>
      </c>
      <c r="C36">
        <f t="shared" si="6"/>
        <v>4.76</v>
      </c>
      <c r="D36" t="s">
        <v>33</v>
      </c>
      <c r="E36">
        <v>0</v>
      </c>
      <c r="F36">
        <v>5</v>
      </c>
      <c r="G36">
        <f t="shared" si="7"/>
        <v>263200</v>
      </c>
      <c r="H36">
        <v>0.39</v>
      </c>
      <c r="N36">
        <f t="shared" si="0"/>
        <v>0.52545500000000001</v>
      </c>
      <c r="O36">
        <f t="shared" si="1"/>
        <v>0.28824960000000005</v>
      </c>
      <c r="P36">
        <f t="shared" si="2"/>
        <v>0.1261092</v>
      </c>
      <c r="Q36">
        <f t="shared" si="8"/>
        <v>9.5626220049836839</v>
      </c>
      <c r="R36">
        <f t="shared" si="3"/>
        <v>3.2428079999999998E-2</v>
      </c>
      <c r="S36">
        <f t="shared" si="4"/>
        <v>7.6864000000000002E-2</v>
      </c>
      <c r="T36">
        <f t="shared" si="5"/>
        <v>3.0266399999999999E-2</v>
      </c>
    </row>
    <row r="37" spans="1:20" x14ac:dyDescent="0.2">
      <c r="A37">
        <v>160</v>
      </c>
      <c r="B37">
        <v>360</v>
      </c>
      <c r="C37">
        <f t="shared" si="6"/>
        <v>4.76</v>
      </c>
      <c r="D37" t="s">
        <v>33</v>
      </c>
      <c r="E37">
        <v>0</v>
      </c>
      <c r="F37">
        <v>5</v>
      </c>
      <c r="G37">
        <f t="shared" si="7"/>
        <v>263200</v>
      </c>
      <c r="H37">
        <v>0.39</v>
      </c>
      <c r="N37">
        <f t="shared" si="0"/>
        <v>0.38283149999999999</v>
      </c>
      <c r="O37">
        <f t="shared" si="1"/>
        <v>0.24861528000000002</v>
      </c>
      <c r="P37">
        <f t="shared" si="2"/>
        <v>6.8459280000000011E-2</v>
      </c>
      <c r="Q37">
        <f t="shared" si="8"/>
        <v>10.237444412497572</v>
      </c>
      <c r="R37">
        <f t="shared" si="3"/>
        <v>3.9634320000000001E-2</v>
      </c>
      <c r="S37">
        <f t="shared" si="4"/>
        <v>0.1201</v>
      </c>
      <c r="T37">
        <f t="shared" si="5"/>
        <v>2.5222000000000001E-2</v>
      </c>
    </row>
    <row r="40" spans="1:20" x14ac:dyDescent="0.2">
      <c r="A40" t="s">
        <v>46</v>
      </c>
      <c r="B40" t="s">
        <v>52</v>
      </c>
      <c r="C40" t="s">
        <v>53</v>
      </c>
      <c r="H40" t="s">
        <v>55</v>
      </c>
      <c r="I40" t="s">
        <v>56</v>
      </c>
    </row>
    <row r="41" spans="1:20" x14ac:dyDescent="0.2">
      <c r="A41" t="s">
        <v>47</v>
      </c>
      <c r="B41">
        <v>0.5</v>
      </c>
      <c r="C41">
        <f>B41/0.88</f>
        <v>0.56818181818181823</v>
      </c>
    </row>
    <row r="42" spans="1:20" x14ac:dyDescent="0.2">
      <c r="A42" t="s">
        <v>48</v>
      </c>
      <c r="B42">
        <v>0.9</v>
      </c>
      <c r="C42">
        <f t="shared" ref="C42:C45" si="9">B42/0.9</f>
        <v>1</v>
      </c>
    </row>
    <row r="43" spans="1:20" x14ac:dyDescent="0.2">
      <c r="A43" t="s">
        <v>49</v>
      </c>
      <c r="B43">
        <v>44</v>
      </c>
      <c r="C43">
        <f t="shared" si="9"/>
        <v>48.888888888888886</v>
      </c>
    </row>
    <row r="44" spans="1:20" x14ac:dyDescent="0.2">
      <c r="A44" t="s">
        <v>50</v>
      </c>
      <c r="B44">
        <v>19</v>
      </c>
      <c r="C44">
        <f>B44/0.88</f>
        <v>21.59090909090909</v>
      </c>
    </row>
    <row r="45" spans="1:20" x14ac:dyDescent="0.2">
      <c r="A45" t="s">
        <v>51</v>
      </c>
      <c r="B45">
        <v>2.4</v>
      </c>
      <c r="C45">
        <f t="shared" si="9"/>
        <v>2.6666666666666665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E10C-E9D4-4675-8B02-A20F1EE4C03A}">
  <dimension ref="A1:U17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1" x14ac:dyDescent="0.2">
      <c r="A1" t="s">
        <v>13</v>
      </c>
      <c r="J1" t="s">
        <v>14</v>
      </c>
      <c r="O1" t="s">
        <v>15</v>
      </c>
    </row>
    <row r="2" spans="1:21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34</v>
      </c>
      <c r="H2" t="s">
        <v>35</v>
      </c>
      <c r="I2" t="s">
        <v>45</v>
      </c>
      <c r="J2" t="s">
        <v>7</v>
      </c>
      <c r="K2" t="s">
        <v>6</v>
      </c>
      <c r="L2" t="s">
        <v>22</v>
      </c>
      <c r="M2" t="s">
        <v>2</v>
      </c>
      <c r="N2" t="s">
        <v>8</v>
      </c>
      <c r="O2" t="s">
        <v>23</v>
      </c>
      <c r="P2" t="s">
        <v>6</v>
      </c>
      <c r="Q2" t="s">
        <v>22</v>
      </c>
      <c r="R2" t="s">
        <v>2</v>
      </c>
      <c r="S2" t="s">
        <v>8</v>
      </c>
      <c r="T2" t="s">
        <v>24</v>
      </c>
      <c r="U2" t="s">
        <v>25</v>
      </c>
    </row>
    <row r="3" spans="1:21" x14ac:dyDescent="0.2">
      <c r="A3">
        <v>210</v>
      </c>
      <c r="B3">
        <v>160</v>
      </c>
      <c r="C3">
        <v>4.76</v>
      </c>
      <c r="D3" t="s">
        <v>33</v>
      </c>
      <c r="E3">
        <v>0</v>
      </c>
      <c r="F3">
        <v>5</v>
      </c>
      <c r="G3">
        <f>263.2*1000</f>
        <v>263200</v>
      </c>
      <c r="H3">
        <f>160/210</f>
        <v>0.76190476190476186</v>
      </c>
      <c r="I3">
        <v>0.39</v>
      </c>
      <c r="O3">
        <v>0.20717940000000001</v>
      </c>
      <c r="P3">
        <v>6.6657720000000004E-2</v>
      </c>
      <c r="Q3">
        <v>4.3237440000000002E-2</v>
      </c>
      <c r="R3">
        <v>1.8015600000000001</v>
      </c>
      <c r="S3">
        <v>0</v>
      </c>
      <c r="T3">
        <v>0</v>
      </c>
      <c r="U3">
        <v>0</v>
      </c>
    </row>
    <row r="4" spans="1:21" x14ac:dyDescent="0.2">
      <c r="A4">
        <v>225</v>
      </c>
      <c r="B4">
        <v>160</v>
      </c>
      <c r="C4">
        <v>4.76</v>
      </c>
      <c r="D4" t="s">
        <v>33</v>
      </c>
      <c r="E4">
        <v>0</v>
      </c>
      <c r="F4">
        <v>5</v>
      </c>
      <c r="G4">
        <f t="shared" ref="G4:G13" si="0">263.2*1000</f>
        <v>263200</v>
      </c>
      <c r="H4">
        <f t="shared" ref="H4:H13" si="1">160/210</f>
        <v>0.76190476190476186</v>
      </c>
      <c r="I4">
        <v>0.39</v>
      </c>
      <c r="O4">
        <v>0.27023399999999997</v>
      </c>
      <c r="P4">
        <v>8.1070199999999995E-2</v>
      </c>
      <c r="Q4">
        <v>4.3237440000000002E-2</v>
      </c>
      <c r="R4">
        <v>3.15273</v>
      </c>
      <c r="S4">
        <v>0</v>
      </c>
      <c r="T4">
        <v>0</v>
      </c>
      <c r="U4">
        <v>0</v>
      </c>
    </row>
    <row r="5" spans="1:21" x14ac:dyDescent="0.2">
      <c r="A5">
        <v>240</v>
      </c>
      <c r="B5">
        <v>160</v>
      </c>
      <c r="C5">
        <v>4.76</v>
      </c>
      <c r="D5" t="s">
        <v>33</v>
      </c>
      <c r="E5">
        <v>0</v>
      </c>
      <c r="F5">
        <v>5</v>
      </c>
      <c r="G5">
        <f t="shared" si="0"/>
        <v>263200</v>
      </c>
      <c r="H5">
        <f t="shared" si="1"/>
        <v>0.76190476190476186</v>
      </c>
      <c r="I5">
        <v>0.39</v>
      </c>
      <c r="O5">
        <v>0.51344460000000003</v>
      </c>
      <c r="P5">
        <v>0.18015600000000001</v>
      </c>
      <c r="Q5">
        <v>0.1080936</v>
      </c>
      <c r="R5">
        <v>5.1044200000000002</v>
      </c>
      <c r="S5">
        <v>0</v>
      </c>
      <c r="T5">
        <v>0</v>
      </c>
      <c r="U5">
        <v>0</v>
      </c>
    </row>
    <row r="6" spans="1:21" x14ac:dyDescent="0.2">
      <c r="A6">
        <v>255</v>
      </c>
      <c r="B6">
        <v>160</v>
      </c>
      <c r="C6">
        <v>4.76</v>
      </c>
      <c r="D6" t="s">
        <v>33</v>
      </c>
      <c r="E6">
        <v>0</v>
      </c>
      <c r="F6">
        <v>5</v>
      </c>
      <c r="G6">
        <f t="shared" si="0"/>
        <v>263200</v>
      </c>
      <c r="H6">
        <f t="shared" si="1"/>
        <v>0.76190476190476186</v>
      </c>
      <c r="I6">
        <v>0.39</v>
      </c>
      <c r="O6">
        <v>0.51044199999999995</v>
      </c>
      <c r="P6">
        <v>0.15853728</v>
      </c>
      <c r="Q6">
        <v>9.0078000000000005E-2</v>
      </c>
      <c r="R6">
        <v>6.4555899999999991</v>
      </c>
      <c r="S6">
        <v>0</v>
      </c>
      <c r="T6">
        <v>0</v>
      </c>
      <c r="U6">
        <v>0</v>
      </c>
    </row>
    <row r="7" spans="1:21" x14ac:dyDescent="0.2">
      <c r="A7">
        <v>270</v>
      </c>
      <c r="B7">
        <v>160</v>
      </c>
      <c r="C7">
        <v>4.76</v>
      </c>
      <c r="D7" t="s">
        <v>33</v>
      </c>
      <c r="E7">
        <v>0</v>
      </c>
      <c r="F7">
        <v>5</v>
      </c>
      <c r="G7">
        <f t="shared" si="0"/>
        <v>263200</v>
      </c>
      <c r="H7">
        <f t="shared" si="1"/>
        <v>0.76190476190476186</v>
      </c>
      <c r="I7">
        <v>0.39</v>
      </c>
      <c r="O7">
        <v>0.62754339999999997</v>
      </c>
      <c r="P7">
        <v>0.2161872</v>
      </c>
      <c r="Q7">
        <v>0.11349828000000001</v>
      </c>
      <c r="R7">
        <v>8.7075399999999998</v>
      </c>
      <c r="S7">
        <v>0</v>
      </c>
      <c r="T7">
        <v>0</v>
      </c>
      <c r="U7">
        <v>1.00888E-2</v>
      </c>
    </row>
    <row r="8" spans="1:21" x14ac:dyDescent="0.2">
      <c r="A8">
        <v>285</v>
      </c>
      <c r="B8">
        <v>160</v>
      </c>
      <c r="C8">
        <v>4.76</v>
      </c>
      <c r="D8" t="s">
        <v>33</v>
      </c>
      <c r="E8">
        <v>0</v>
      </c>
      <c r="F8">
        <v>5</v>
      </c>
      <c r="G8">
        <f t="shared" si="0"/>
        <v>263200</v>
      </c>
      <c r="H8">
        <f t="shared" si="1"/>
        <v>0.76190476190476186</v>
      </c>
      <c r="I8">
        <v>0.39</v>
      </c>
      <c r="O8">
        <v>0.58250439999999992</v>
      </c>
      <c r="P8">
        <v>0.2161872</v>
      </c>
      <c r="Q8">
        <v>0.1080936</v>
      </c>
      <c r="R8">
        <v>9.7584499999999998</v>
      </c>
      <c r="S8">
        <v>7.2062400000000009E-3</v>
      </c>
      <c r="T8">
        <v>0</v>
      </c>
      <c r="U8">
        <v>1.5133199999999999E-2</v>
      </c>
    </row>
    <row r="9" spans="1:21" x14ac:dyDescent="0.2">
      <c r="A9">
        <v>300</v>
      </c>
      <c r="B9">
        <v>160</v>
      </c>
      <c r="C9">
        <v>4.76</v>
      </c>
      <c r="D9" t="s">
        <v>33</v>
      </c>
      <c r="E9">
        <v>0</v>
      </c>
      <c r="F9">
        <v>5</v>
      </c>
      <c r="G9">
        <f t="shared" si="0"/>
        <v>263200</v>
      </c>
      <c r="H9">
        <f t="shared" si="1"/>
        <v>0.76190476190476186</v>
      </c>
      <c r="I9">
        <v>0.39</v>
      </c>
      <c r="O9">
        <v>0.45039000000000001</v>
      </c>
      <c r="P9">
        <v>0.19817160000000003</v>
      </c>
      <c r="Q9">
        <v>9.0078000000000005E-2</v>
      </c>
      <c r="R9">
        <v>10.133775</v>
      </c>
      <c r="S9">
        <v>1.0809359999999999E-2</v>
      </c>
      <c r="T9">
        <v>0</v>
      </c>
      <c r="U9">
        <v>3.2788599999999994E-2</v>
      </c>
    </row>
    <row r="10" spans="1:21" x14ac:dyDescent="0.2">
      <c r="A10">
        <v>315</v>
      </c>
      <c r="B10">
        <v>160</v>
      </c>
      <c r="C10">
        <v>4.76</v>
      </c>
      <c r="D10" t="s">
        <v>33</v>
      </c>
      <c r="E10">
        <v>0</v>
      </c>
      <c r="F10">
        <v>5</v>
      </c>
      <c r="G10">
        <f t="shared" si="0"/>
        <v>263200</v>
      </c>
      <c r="H10">
        <f t="shared" si="1"/>
        <v>0.76190476190476186</v>
      </c>
      <c r="I10">
        <v>0.39</v>
      </c>
      <c r="O10">
        <v>0.47290949999999998</v>
      </c>
      <c r="P10">
        <v>0.23059968000000003</v>
      </c>
      <c r="Q10">
        <v>7.9268640000000001E-2</v>
      </c>
      <c r="R10">
        <v>10.133775</v>
      </c>
      <c r="S10">
        <v>1.8015600000000003E-2</v>
      </c>
      <c r="T10">
        <v>0</v>
      </c>
      <c r="U10">
        <v>3.7833000000000006E-2</v>
      </c>
    </row>
    <row r="11" spans="1:21" x14ac:dyDescent="0.2">
      <c r="A11">
        <v>330</v>
      </c>
      <c r="B11">
        <v>160</v>
      </c>
      <c r="C11">
        <v>4.76</v>
      </c>
      <c r="D11" t="s">
        <v>33</v>
      </c>
      <c r="E11">
        <v>0</v>
      </c>
      <c r="F11">
        <v>5</v>
      </c>
      <c r="G11">
        <f t="shared" si="0"/>
        <v>263200</v>
      </c>
      <c r="H11">
        <f t="shared" si="1"/>
        <v>0.76190476190476186</v>
      </c>
      <c r="I11">
        <v>0.39</v>
      </c>
      <c r="O11">
        <v>0.48041600000000001</v>
      </c>
      <c r="P11">
        <v>0.25221840000000001</v>
      </c>
      <c r="Q11">
        <v>0.11169672</v>
      </c>
      <c r="R11">
        <v>11.034554999999999</v>
      </c>
      <c r="S11">
        <v>2.1618719999999998E-2</v>
      </c>
      <c r="T11">
        <v>1.9216E-2</v>
      </c>
      <c r="U11">
        <v>1.2611000000000001E-2</v>
      </c>
    </row>
    <row r="12" spans="1:21" x14ac:dyDescent="0.2">
      <c r="A12">
        <v>345</v>
      </c>
      <c r="B12">
        <v>160</v>
      </c>
      <c r="C12">
        <v>4.76</v>
      </c>
      <c r="D12" t="s">
        <v>33</v>
      </c>
      <c r="E12">
        <v>0</v>
      </c>
      <c r="F12">
        <v>5</v>
      </c>
      <c r="G12">
        <f t="shared" si="0"/>
        <v>263200</v>
      </c>
      <c r="H12">
        <f t="shared" si="1"/>
        <v>0.76190476190476186</v>
      </c>
      <c r="I12">
        <v>0.39</v>
      </c>
      <c r="O12">
        <v>0.52545500000000001</v>
      </c>
      <c r="P12">
        <v>0.28824960000000005</v>
      </c>
      <c r="Q12">
        <v>0.1261092</v>
      </c>
      <c r="R12">
        <v>11.259749999999999</v>
      </c>
      <c r="S12">
        <v>3.2428079999999998E-2</v>
      </c>
      <c r="T12">
        <v>7.6864000000000002E-2</v>
      </c>
      <c r="U12">
        <v>3.0266399999999999E-2</v>
      </c>
    </row>
    <row r="13" spans="1:21" x14ac:dyDescent="0.2">
      <c r="A13">
        <v>360</v>
      </c>
      <c r="B13">
        <v>160</v>
      </c>
      <c r="C13">
        <v>4.76</v>
      </c>
      <c r="D13" t="s">
        <v>33</v>
      </c>
      <c r="E13">
        <v>0</v>
      </c>
      <c r="F13">
        <v>5</v>
      </c>
      <c r="G13">
        <f t="shared" si="0"/>
        <v>263200</v>
      </c>
      <c r="H13">
        <f t="shared" si="1"/>
        <v>0.76190476190476186</v>
      </c>
      <c r="I13">
        <v>0.39</v>
      </c>
      <c r="O13">
        <v>0.38283149999999999</v>
      </c>
      <c r="P13">
        <v>0.24861528000000002</v>
      </c>
      <c r="Q13">
        <v>6.8459280000000011E-2</v>
      </c>
      <c r="R13">
        <v>13.661829999999998</v>
      </c>
      <c r="S13">
        <v>3.9634320000000001E-2</v>
      </c>
      <c r="T13">
        <v>0.1201</v>
      </c>
      <c r="U13">
        <v>2.5222000000000001E-2</v>
      </c>
    </row>
    <row r="17" spans="1:1" x14ac:dyDescent="0.2">
      <c r="A1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7E4F-0676-4820-9228-7072C03CD422}">
  <dimension ref="A1:AA13"/>
  <sheetViews>
    <sheetView tabSelected="1" topLeftCell="H1" workbookViewId="0">
      <selection activeCell="P21" sqref="P21"/>
    </sheetView>
  </sheetViews>
  <sheetFormatPr baseColWidth="10" defaultColWidth="8.83203125" defaultRowHeight="15" x14ac:dyDescent="0.2"/>
  <sheetData>
    <row r="1" spans="1:27" x14ac:dyDescent="0.2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 t="s">
        <v>38</v>
      </c>
      <c r="L1" s="1"/>
      <c r="M1" s="1"/>
      <c r="N1" s="1"/>
      <c r="O1" s="1"/>
      <c r="P1" s="1"/>
      <c r="Q1" s="1" t="s">
        <v>15</v>
      </c>
      <c r="R1" s="1"/>
      <c r="S1" s="1"/>
      <c r="T1" s="1"/>
      <c r="U1" s="1"/>
      <c r="V1" s="1"/>
    </row>
    <row r="2" spans="1:27" x14ac:dyDescent="0.2">
      <c r="A2" t="s">
        <v>39</v>
      </c>
      <c r="B2" t="s">
        <v>17</v>
      </c>
      <c r="C2" t="s">
        <v>18</v>
      </c>
      <c r="D2" t="s">
        <v>20</v>
      </c>
      <c r="E2" t="s">
        <v>21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7</v>
      </c>
      <c r="L2" t="s">
        <v>6</v>
      </c>
      <c r="M2" t="s">
        <v>22</v>
      </c>
      <c r="N2" t="s">
        <v>2</v>
      </c>
      <c r="O2" t="s">
        <v>8</v>
      </c>
      <c r="P2" t="s">
        <v>9</v>
      </c>
      <c r="Q2" t="s">
        <v>23</v>
      </c>
      <c r="R2" t="s">
        <v>6</v>
      </c>
      <c r="S2" t="s">
        <v>22</v>
      </c>
      <c r="T2" t="s">
        <v>2</v>
      </c>
      <c r="U2" t="s">
        <v>8</v>
      </c>
      <c r="V2" t="s">
        <v>9</v>
      </c>
      <c r="W2" t="s">
        <v>24</v>
      </c>
      <c r="X2" t="s">
        <v>25</v>
      </c>
      <c r="Y2" t="s">
        <v>54</v>
      </c>
      <c r="Z2" t="s">
        <v>57</v>
      </c>
      <c r="AA2" t="s">
        <v>59</v>
      </c>
    </row>
    <row r="3" spans="1:27" x14ac:dyDescent="0.2">
      <c r="A3">
        <v>210</v>
      </c>
      <c r="B3">
        <v>160</v>
      </c>
      <c r="C3">
        <v>4.76</v>
      </c>
      <c r="D3">
        <v>0</v>
      </c>
      <c r="E3">
        <v>5</v>
      </c>
      <c r="F3">
        <f>263.2*1000</f>
        <v>263200</v>
      </c>
      <c r="G3">
        <v>39</v>
      </c>
      <c r="J3">
        <f>160/210</f>
        <v>0.76190476190476186</v>
      </c>
      <c r="K3">
        <v>0.56820000000000004</v>
      </c>
      <c r="L3">
        <v>1</v>
      </c>
      <c r="M3">
        <v>44.889000000000003</v>
      </c>
      <c r="N3">
        <v>21.59</v>
      </c>
      <c r="O3">
        <v>2.6669999999999998</v>
      </c>
      <c r="Q3">
        <v>0.20717940000000001</v>
      </c>
      <c r="R3">
        <v>6.6657720000000004E-2</v>
      </c>
      <c r="S3">
        <v>4.3237440000000002E-2</v>
      </c>
      <c r="T3">
        <v>1.7179913743531681</v>
      </c>
      <c r="U3">
        <v>0</v>
      </c>
      <c r="V3">
        <v>0</v>
      </c>
      <c r="W3">
        <v>0</v>
      </c>
      <c r="Z3" t="s">
        <v>58</v>
      </c>
    </row>
    <row r="4" spans="1:27" x14ac:dyDescent="0.2">
      <c r="A4">
        <v>225</v>
      </c>
      <c r="B4">
        <v>160</v>
      </c>
      <c r="C4">
        <v>4.76</v>
      </c>
      <c r="D4">
        <v>0</v>
      </c>
      <c r="E4">
        <v>5</v>
      </c>
      <c r="F4">
        <f t="shared" ref="F4:F13" si="0">263.2*1000</f>
        <v>263200</v>
      </c>
      <c r="G4">
        <v>39</v>
      </c>
      <c r="J4">
        <f t="shared" ref="J4:J13" si="1">160/210</f>
        <v>0.76190476190476186</v>
      </c>
      <c r="K4">
        <v>0.56820000000000004</v>
      </c>
      <c r="L4">
        <v>1</v>
      </c>
      <c r="M4">
        <v>44.889000000000003</v>
      </c>
      <c r="N4">
        <v>21.59</v>
      </c>
      <c r="O4">
        <v>2.6669999999999998</v>
      </c>
      <c r="Q4">
        <v>0.27023399999999997</v>
      </c>
      <c r="R4">
        <v>8.1070199999999995E-2</v>
      </c>
      <c r="S4">
        <v>4.3237440000000002E-2</v>
      </c>
      <c r="T4">
        <v>2.978427257044352</v>
      </c>
      <c r="U4">
        <v>0</v>
      </c>
      <c r="V4">
        <v>0</v>
      </c>
      <c r="W4">
        <v>0</v>
      </c>
      <c r="Z4" t="s">
        <v>58</v>
      </c>
    </row>
    <row r="5" spans="1:27" x14ac:dyDescent="0.2">
      <c r="A5">
        <v>240</v>
      </c>
      <c r="B5">
        <v>160</v>
      </c>
      <c r="C5">
        <v>4.76</v>
      </c>
      <c r="D5">
        <v>0</v>
      </c>
      <c r="E5">
        <v>5</v>
      </c>
      <c r="F5">
        <f t="shared" si="0"/>
        <v>263200</v>
      </c>
      <c r="G5">
        <v>39</v>
      </c>
      <c r="J5">
        <f t="shared" si="1"/>
        <v>0.76190476190476186</v>
      </c>
      <c r="K5">
        <v>0.56820000000000004</v>
      </c>
      <c r="L5">
        <v>1</v>
      </c>
      <c r="M5">
        <v>44.889000000000003</v>
      </c>
      <c r="N5">
        <v>21.59</v>
      </c>
      <c r="O5">
        <v>2.6669999999999998</v>
      </c>
      <c r="Q5">
        <v>0.51344460000000003</v>
      </c>
      <c r="R5">
        <v>0.18015600000000001</v>
      </c>
      <c r="S5">
        <v>0.1080936</v>
      </c>
      <c r="T5">
        <v>4.5180007667242332</v>
      </c>
      <c r="U5">
        <v>0</v>
      </c>
      <c r="V5">
        <v>0</v>
      </c>
      <c r="W5">
        <v>0</v>
      </c>
      <c r="Z5" t="s">
        <v>58</v>
      </c>
    </row>
    <row r="6" spans="1:27" x14ac:dyDescent="0.2">
      <c r="A6">
        <v>255</v>
      </c>
      <c r="B6">
        <v>160</v>
      </c>
      <c r="C6">
        <v>4.76</v>
      </c>
      <c r="D6">
        <v>0</v>
      </c>
      <c r="E6">
        <v>5</v>
      </c>
      <c r="F6">
        <f t="shared" si="0"/>
        <v>263200</v>
      </c>
      <c r="G6">
        <v>39</v>
      </c>
      <c r="J6">
        <f t="shared" si="1"/>
        <v>0.76190476190476186</v>
      </c>
      <c r="K6">
        <v>0.56820000000000004</v>
      </c>
      <c r="L6">
        <v>1</v>
      </c>
      <c r="M6">
        <v>44.889000000000003</v>
      </c>
      <c r="N6">
        <v>21.59</v>
      </c>
      <c r="O6">
        <v>2.6669999999999998</v>
      </c>
      <c r="Q6">
        <v>0.51044199999999995</v>
      </c>
      <c r="R6">
        <v>0.15853728</v>
      </c>
      <c r="S6">
        <v>9.0078000000000005E-2</v>
      </c>
      <c r="T6">
        <v>5.9208831704044886</v>
      </c>
      <c r="U6">
        <v>0</v>
      </c>
      <c r="V6">
        <v>0</v>
      </c>
      <c r="W6">
        <v>0</v>
      </c>
      <c r="Z6" t="s">
        <v>58</v>
      </c>
    </row>
    <row r="7" spans="1:27" x14ac:dyDescent="0.2">
      <c r="A7">
        <v>270</v>
      </c>
      <c r="B7">
        <v>160</v>
      </c>
      <c r="C7">
        <v>4.76</v>
      </c>
      <c r="D7">
        <v>0</v>
      </c>
      <c r="E7">
        <v>5</v>
      </c>
      <c r="F7">
        <f t="shared" si="0"/>
        <v>263200</v>
      </c>
      <c r="G7">
        <v>39</v>
      </c>
      <c r="J7">
        <f t="shared" si="1"/>
        <v>0.76190476190476186</v>
      </c>
      <c r="K7">
        <v>0.56820000000000004</v>
      </c>
      <c r="L7">
        <v>1</v>
      </c>
      <c r="M7">
        <v>44.889000000000003</v>
      </c>
      <c r="N7">
        <v>21.59</v>
      </c>
      <c r="O7">
        <v>2.6669999999999998</v>
      </c>
      <c r="Q7">
        <v>0.62754339999999997</v>
      </c>
      <c r="R7">
        <v>0.2161872</v>
      </c>
      <c r="S7">
        <v>0.11349828000000001</v>
      </c>
      <c r="T7">
        <v>7.8921128042936859</v>
      </c>
      <c r="U7">
        <v>0</v>
      </c>
      <c r="V7">
        <v>0</v>
      </c>
      <c r="W7">
        <v>1.00888E-2</v>
      </c>
      <c r="Z7" t="s">
        <v>58</v>
      </c>
    </row>
    <row r="8" spans="1:27" x14ac:dyDescent="0.2">
      <c r="A8">
        <v>285</v>
      </c>
      <c r="B8">
        <v>160</v>
      </c>
      <c r="C8">
        <v>4.76</v>
      </c>
      <c r="D8">
        <v>0</v>
      </c>
      <c r="E8">
        <v>5</v>
      </c>
      <c r="F8">
        <f t="shared" si="0"/>
        <v>263200</v>
      </c>
      <c r="G8">
        <v>39</v>
      </c>
      <c r="J8">
        <f t="shared" si="1"/>
        <v>0.76190476190476186</v>
      </c>
      <c r="K8">
        <v>0.56820000000000004</v>
      </c>
      <c r="L8">
        <v>1</v>
      </c>
      <c r="M8">
        <v>44.889000000000003</v>
      </c>
      <c r="N8">
        <v>21.59</v>
      </c>
      <c r="O8">
        <v>2.6669999999999998</v>
      </c>
      <c r="Q8">
        <v>0.58250439999999992</v>
      </c>
      <c r="R8">
        <v>0.2161872</v>
      </c>
      <c r="S8">
        <v>0.1080936</v>
      </c>
      <c r="T8">
        <v>8.8158569101016049</v>
      </c>
      <c r="U8">
        <v>7.2062400000000009E-3</v>
      </c>
      <c r="V8">
        <v>0</v>
      </c>
      <c r="W8">
        <v>1.5133199999999999E-2</v>
      </c>
      <c r="Z8" t="s">
        <v>58</v>
      </c>
    </row>
    <row r="9" spans="1:27" x14ac:dyDescent="0.2">
      <c r="A9">
        <v>300</v>
      </c>
      <c r="B9">
        <v>160</v>
      </c>
      <c r="C9">
        <v>4.76</v>
      </c>
      <c r="D9">
        <v>0</v>
      </c>
      <c r="E9">
        <v>5</v>
      </c>
      <c r="F9">
        <f t="shared" si="0"/>
        <v>263200</v>
      </c>
      <c r="G9">
        <v>39</v>
      </c>
      <c r="J9">
        <f t="shared" si="1"/>
        <v>0.76190476190476186</v>
      </c>
      <c r="K9">
        <v>0.56820000000000004</v>
      </c>
      <c r="L9">
        <v>1</v>
      </c>
      <c r="M9">
        <v>44.889000000000003</v>
      </c>
      <c r="N9">
        <v>21.59</v>
      </c>
      <c r="O9">
        <v>2.6669999999999998</v>
      </c>
      <c r="Q9">
        <v>0.45039000000000001</v>
      </c>
      <c r="R9">
        <v>0.19817160000000003</v>
      </c>
      <c r="S9">
        <v>9.0078000000000005E-2</v>
      </c>
      <c r="T9">
        <v>8.9827639447958649</v>
      </c>
      <c r="U9">
        <v>1.0809359999999999E-2</v>
      </c>
      <c r="V9">
        <v>0</v>
      </c>
      <c r="W9">
        <v>3.2788599999999994E-2</v>
      </c>
      <c r="Z9" t="s">
        <v>58</v>
      </c>
    </row>
    <row r="10" spans="1:27" x14ac:dyDescent="0.2">
      <c r="A10">
        <v>315</v>
      </c>
      <c r="B10">
        <v>160</v>
      </c>
      <c r="C10">
        <v>4.76</v>
      </c>
      <c r="D10">
        <v>0</v>
      </c>
      <c r="E10">
        <v>5</v>
      </c>
      <c r="F10">
        <f t="shared" si="0"/>
        <v>263200</v>
      </c>
      <c r="G10">
        <v>39</v>
      </c>
      <c r="J10">
        <f t="shared" si="1"/>
        <v>0.76190476190476186</v>
      </c>
      <c r="K10">
        <v>0.56820000000000004</v>
      </c>
      <c r="L10">
        <v>1</v>
      </c>
      <c r="M10">
        <v>44.889000000000003</v>
      </c>
      <c r="N10">
        <v>21.59</v>
      </c>
      <c r="O10">
        <v>2.6669999999999998</v>
      </c>
      <c r="Q10">
        <v>0.47290949999999998</v>
      </c>
      <c r="R10">
        <v>0.23059968000000003</v>
      </c>
      <c r="S10">
        <v>7.9268640000000001E-2</v>
      </c>
      <c r="T10">
        <v>8.7856409814069405</v>
      </c>
      <c r="U10">
        <v>1.8015600000000003E-2</v>
      </c>
      <c r="V10">
        <v>0</v>
      </c>
      <c r="W10">
        <v>3.7833000000000006E-2</v>
      </c>
      <c r="Z10" t="s">
        <v>58</v>
      </c>
    </row>
    <row r="11" spans="1:27" x14ac:dyDescent="0.2">
      <c r="A11">
        <v>330</v>
      </c>
      <c r="B11">
        <v>160</v>
      </c>
      <c r="C11">
        <v>4.76</v>
      </c>
      <c r="D11">
        <v>0</v>
      </c>
      <c r="E11">
        <v>5</v>
      </c>
      <c r="F11">
        <f t="shared" si="0"/>
        <v>263200</v>
      </c>
      <c r="G11">
        <v>39</v>
      </c>
      <c r="J11">
        <f t="shared" si="1"/>
        <v>0.76190476190476186</v>
      </c>
      <c r="K11">
        <v>0.56820000000000004</v>
      </c>
      <c r="L11">
        <v>1</v>
      </c>
      <c r="M11">
        <v>44.889000000000003</v>
      </c>
      <c r="N11">
        <v>21.59</v>
      </c>
      <c r="O11">
        <v>2.6669999999999998</v>
      </c>
      <c r="Q11">
        <v>0.48041600000000001</v>
      </c>
      <c r="R11">
        <v>0.25221840000000001</v>
      </c>
      <c r="S11">
        <v>0.11169672</v>
      </c>
      <c r="T11">
        <v>9.3957149702894256</v>
      </c>
      <c r="U11">
        <v>2.1618719999999998E-2</v>
      </c>
      <c r="V11">
        <v>1.9216E-2</v>
      </c>
      <c r="W11">
        <v>1.2611000000000001E-2</v>
      </c>
      <c r="Z11" t="s">
        <v>58</v>
      </c>
    </row>
    <row r="12" spans="1:27" x14ac:dyDescent="0.2">
      <c r="A12">
        <v>345</v>
      </c>
      <c r="B12">
        <v>160</v>
      </c>
      <c r="C12">
        <v>4.76</v>
      </c>
      <c r="D12">
        <v>0</v>
      </c>
      <c r="E12">
        <v>5</v>
      </c>
      <c r="F12">
        <f t="shared" si="0"/>
        <v>263200</v>
      </c>
      <c r="G12">
        <v>39</v>
      </c>
      <c r="J12">
        <f t="shared" si="1"/>
        <v>0.76190476190476186</v>
      </c>
      <c r="K12">
        <v>0.56820000000000004</v>
      </c>
      <c r="L12">
        <v>1</v>
      </c>
      <c r="M12">
        <v>44.889000000000003</v>
      </c>
      <c r="N12">
        <v>21.59</v>
      </c>
      <c r="O12">
        <v>2.6669999999999998</v>
      </c>
      <c r="Q12">
        <v>0.52545500000000001</v>
      </c>
      <c r="R12">
        <v>0.28824960000000005</v>
      </c>
      <c r="S12">
        <v>0.1261092</v>
      </c>
      <c r="T12">
        <v>9.5626220049836839</v>
      </c>
      <c r="U12">
        <v>3.2428079999999998E-2</v>
      </c>
      <c r="V12">
        <v>7.6864000000000002E-2</v>
      </c>
      <c r="W12">
        <v>3.0266399999999999E-2</v>
      </c>
      <c r="Z12" t="s">
        <v>58</v>
      </c>
    </row>
    <row r="13" spans="1:27" x14ac:dyDescent="0.2">
      <c r="A13">
        <v>360</v>
      </c>
      <c r="B13">
        <v>160</v>
      </c>
      <c r="C13">
        <v>4.76</v>
      </c>
      <c r="D13">
        <v>0</v>
      </c>
      <c r="E13">
        <v>5</v>
      </c>
      <c r="F13">
        <f t="shared" si="0"/>
        <v>263200</v>
      </c>
      <c r="G13">
        <v>39</v>
      </c>
      <c r="J13">
        <f t="shared" si="1"/>
        <v>0.76190476190476186</v>
      </c>
      <c r="K13">
        <v>0.56820000000000004</v>
      </c>
      <c r="L13">
        <v>1</v>
      </c>
      <c r="M13">
        <v>44.889000000000003</v>
      </c>
      <c r="N13">
        <v>21.59</v>
      </c>
      <c r="O13">
        <v>2.6669999999999998</v>
      </c>
      <c r="Q13">
        <v>0.38283149999999999</v>
      </c>
      <c r="R13">
        <v>0.24861528000000002</v>
      </c>
      <c r="S13">
        <v>6.8459280000000011E-2</v>
      </c>
      <c r="T13">
        <v>10.237444412497572</v>
      </c>
      <c r="U13">
        <v>3.9634320000000001E-2</v>
      </c>
      <c r="V13">
        <v>0.1201</v>
      </c>
      <c r="W13">
        <v>2.5222000000000001E-2</v>
      </c>
      <c r="Z13" t="s">
        <v>58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2019-01-04T00:06:52Z</dcterms:created>
  <dcterms:modified xsi:type="dcterms:W3CDTF">2019-07-08T22:39:49Z</dcterms:modified>
</cp:coreProperties>
</file>