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5200" windowWidth="2560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Dat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9" tint="0.7999816888943144"/>
        <bgColor theme="9" tint="0.7999816888943144"/>
      </patternFill>
    </fill>
  </fills>
  <borders count="5">
    <border>
      <left/>
      <right/>
      <top/>
      <bottom/>
      <diagonal/>
    </border>
    <border>
      <left style="thin">
        <color theme="9" tint="0.3999755851924192"/>
      </left>
      <right/>
      <top style="thin">
        <color theme="9" tint="0.3999755851924192"/>
      </top>
      <bottom style="thin">
        <color theme="9" tint="0.3999755851924192"/>
      </bottom>
      <diagonal/>
    </border>
    <border>
      <left/>
      <right/>
      <top style="thin">
        <color theme="9" tint="0.3999755851924192"/>
      </top>
      <bottom style="thin">
        <color theme="9" tint="0.3999755851924192"/>
      </bottom>
      <diagonal/>
    </border>
    <border>
      <left/>
      <right style="thin">
        <color theme="9" tint="0.3999755851924192"/>
      </right>
      <top style="thin">
        <color theme="9" tint="0.3999755851924192"/>
      </top>
      <bottom style="thin">
        <color theme="9" tint="0.3999755851924192"/>
      </bottom>
      <diagonal/>
    </border>
    <border>
      <left style="thin">
        <color theme="9" tint="0.3999755851924192"/>
      </left>
      <right/>
      <top/>
      <bottom/>
      <diagonal/>
    </border>
  </borders>
  <cellStyleXfs count="1">
    <xf borderId="0" fillId="0" fontId="0" numFmtId="0"/>
  </cellStyleXfs>
  <cellXfs count="18">
    <xf borderId="0" fillId="0" fontId="0" numFmtId="0" pivotButton="0" quotePrefix="0" xfId="0"/>
    <xf borderId="0" fillId="0" fontId="0" numFmtId="0" pivotButton="0" quotePrefix="0" xfId="0"/>
    <xf borderId="1" fillId="2" fontId="0" numFmtId="0" pivotButton="0" quotePrefix="0" xfId="0"/>
    <xf borderId="2" fillId="2" fontId="0" numFmtId="0" pivotButton="0" quotePrefix="0" xfId="0"/>
    <xf borderId="2" fillId="2" fontId="0" numFmtId="0" pivotButton="0" quotePrefix="0" xfId="0"/>
    <xf borderId="3" fillId="2" fontId="0" numFmtId="0" pivotButton="0" quotePrefix="0" xfId="0"/>
    <xf borderId="1" fillId="0" fontId="0" numFmtId="0" pivotButton="0" quotePrefix="0" xfId="0"/>
    <xf borderId="2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0" fillId="0" fontId="1" numFmtId="0" pivotButton="0" quotePrefix="0" xfId="0"/>
    <xf borderId="4" fillId="2" fontId="0" numFmtId="0" pivotButton="0" quotePrefix="0" xfId="0"/>
    <xf borderId="4" fillId="0" fontId="0" numFmtId="0" pivotButton="0" quotePrefix="0" xfId="0"/>
    <xf borderId="0" fillId="2" fontId="0" numFmtId="0" pivotButton="0" quotePrefix="0" xfId="0"/>
    <xf borderId="0" fillId="0" fontId="1" numFmtId="0" pivotButton="0" quotePrefix="0" xfId="0"/>
    <xf borderId="0" fillId="0" fontId="0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0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46"/>
  <sheetViews>
    <sheetView topLeftCell="D1" workbookViewId="0">
      <selection activeCell="F37" sqref="F37"/>
    </sheetView>
  </sheetViews>
  <sheetFormatPr baseColWidth="10" defaultColWidth="8.83203125" defaultRowHeight="15"/>
  <cols>
    <col customWidth="1" max="2" min="2" style="15" width="22.33203125"/>
    <col customWidth="1" max="3" min="3" style="15" width="17.6640625"/>
    <col customWidth="1" max="4" min="4" style="15" width="22.5"/>
    <col customWidth="1" max="5" min="5" style="15" width="14"/>
    <col customWidth="1" max="6" min="6" style="15" width="18.33203125"/>
    <col customWidth="1" max="7" min="7" style="15" width="16"/>
    <col customWidth="1" max="8" min="8" style="15" width="15.5"/>
  </cols>
  <sheetData>
    <row r="1">
      <c r="D1" t="inlineStr">
        <is>
          <t>*Time started when Temperatrue reached 120C</t>
        </is>
      </c>
    </row>
    <row r="2"/>
    <row r="3"/>
    <row r="4"/>
    <row r="5"/>
    <row r="6"/>
    <row r="7"/>
    <row r="14">
      <c r="F14" s="2" t="n"/>
      <c r="G14" s="4" t="n"/>
      <c r="H14" s="4" t="n"/>
      <c r="I14" s="4" t="n"/>
      <c r="J14" s="4" t="n"/>
      <c r="K14" s="5" t="n"/>
    </row>
    <row r="15">
      <c r="F15" s="6" t="n"/>
      <c r="G15" s="8" t="n"/>
      <c r="H15" s="8" t="n"/>
      <c r="I15" s="8" t="n"/>
      <c r="J15" s="8" t="n"/>
      <c r="K15" s="9" t="n"/>
    </row>
    <row r="16">
      <c r="F16" s="2" t="n"/>
      <c r="G16" s="4" t="n"/>
      <c r="H16" s="4" t="n"/>
      <c r="I16" s="4" t="n"/>
      <c r="J16" s="4" t="n"/>
      <c r="K16" s="5" t="n"/>
    </row>
    <row r="17">
      <c r="F17" s="6" t="n"/>
      <c r="G17" s="8" t="n"/>
      <c r="H17" s="8" t="n"/>
      <c r="I17" s="8" t="n"/>
      <c r="J17" s="8" t="n"/>
      <c r="K17" s="9" t="n"/>
    </row>
    <row r="18">
      <c r="E18" t="inlineStr">
        <is>
          <t>1.5% sulfuric Acid</t>
        </is>
      </c>
      <c r="F18" s="2" t="n"/>
      <c r="G18" s="4" t="n"/>
      <c r="H18" s="4" t="n"/>
      <c r="I18" s="4" t="n"/>
      <c r="J18" s="5" t="n"/>
    </row>
    <row r="19">
      <c r="E19" t="inlineStr">
        <is>
          <t>2 hr 150 deg C</t>
        </is>
      </c>
      <c r="F19" s="6" t="n"/>
      <c r="G19" s="8" t="n"/>
      <c r="H19" s="8" t="n"/>
      <c r="I19" s="8" t="n"/>
      <c r="J19" s="8" t="n"/>
      <c r="K19" s="9" t="n"/>
    </row>
    <row r="20">
      <c r="A20" t="inlineStr">
        <is>
          <t>Size:</t>
        </is>
      </c>
      <c r="B20" t="inlineStr">
        <is>
          <t>3mm</t>
        </is>
      </c>
      <c r="E20" s="14" t="inlineStr">
        <is>
          <t>Concentrations in hydrolyzate samples g/L</t>
        </is>
      </c>
      <c r="F20" s="14" t="n"/>
      <c r="G20" s="14" t="n"/>
      <c r="H20" s="14" t="n"/>
    </row>
    <row r="21">
      <c r="A21" t="inlineStr">
        <is>
          <t>Acid Concentration</t>
        </is>
      </c>
      <c r="B21" t="n">
        <v>0.015</v>
      </c>
      <c r="E21" s="2" t="inlineStr">
        <is>
          <t>Glucose</t>
        </is>
      </c>
      <c r="F21" s="6" t="inlineStr">
        <is>
          <t>Cellobiose</t>
        </is>
      </c>
      <c r="G21" s="2" t="inlineStr">
        <is>
          <t>Mannose</t>
        </is>
      </c>
      <c r="H21" s="6" t="inlineStr">
        <is>
          <t>Xylose</t>
        </is>
      </c>
      <c r="I21" s="2" t="inlineStr">
        <is>
          <t>Total</t>
        </is>
      </c>
      <c r="J21" s="6" t="inlineStr">
        <is>
          <t>Other</t>
        </is>
      </c>
      <c r="K21" s="11" t="inlineStr">
        <is>
          <t>Solids (%) of Hydrolysates</t>
        </is>
      </c>
      <c r="L21" s="12" t="n"/>
      <c r="O21" s="2" t="inlineStr">
        <is>
          <t>Glucose</t>
        </is>
      </c>
      <c r="P21" s="6" t="inlineStr">
        <is>
          <t>Cellobiose</t>
        </is>
      </c>
      <c r="Q21" s="2" t="inlineStr">
        <is>
          <t>Mannose</t>
        </is>
      </c>
      <c r="R21" s="6" t="inlineStr">
        <is>
          <t>Xylose</t>
        </is>
      </c>
      <c r="S21" s="2" t="inlineStr">
        <is>
          <t>Total</t>
        </is>
      </c>
      <c r="T21" s="6" t="inlineStr">
        <is>
          <t>Other</t>
        </is>
      </c>
      <c r="U21" s="11" t="inlineStr">
        <is>
          <t>Solids (%) of Hydrolysates</t>
        </is>
      </c>
    </row>
    <row r="22">
      <c r="D22" t="inlineStr">
        <is>
          <t>Birch, Acid</t>
        </is>
      </c>
      <c r="E22" s="4" t="inlineStr">
        <is>
          <t>18.27</t>
        </is>
      </c>
      <c r="F22" s="8" t="inlineStr">
        <is>
          <t>9.13</t>
        </is>
      </c>
      <c r="G22" s="4" t="inlineStr">
        <is>
          <t>5.48</t>
        </is>
      </c>
      <c r="H22" s="8" t="inlineStr">
        <is>
          <t>21.15</t>
        </is>
      </c>
      <c r="I22" s="4" t="n">
        <v>54.2</v>
      </c>
      <c r="J22" s="8" t="inlineStr">
        <is>
          <t>6.70</t>
        </is>
      </c>
      <c r="K22" t="n">
        <v>0.0609</v>
      </c>
      <c r="N22" t="inlineStr">
        <is>
          <t>Birch, Acid</t>
        </is>
      </c>
      <c r="O22" s="4">
        <f>E22/1000</f>
        <v/>
      </c>
      <c r="P22" s="4">
        <f>F22/1000</f>
        <v/>
      </c>
      <c r="Q22" s="4">
        <f>G22/1000</f>
        <v/>
      </c>
      <c r="R22" s="4">
        <f>H22/1000</f>
        <v/>
      </c>
      <c r="S22" s="4">
        <f>I22/1000</f>
        <v/>
      </c>
      <c r="T22" s="8" t="inlineStr">
        <is>
          <t>6.70</t>
        </is>
      </c>
      <c r="U22" t="n">
        <v>0.0609</v>
      </c>
    </row>
    <row r="23">
      <c r="D23" t="inlineStr">
        <is>
          <t>SW Acid</t>
        </is>
      </c>
      <c r="E23" s="4" t="n">
        <v>50.8</v>
      </c>
      <c r="F23" s="8" t="n">
        <v>23.85</v>
      </c>
      <c r="G23" s="4" t="n">
        <v>15.39</v>
      </c>
      <c r="H23" s="8" t="n">
        <v>12.97</v>
      </c>
      <c r="I23" s="4" t="n">
        <v>103.01</v>
      </c>
      <c r="J23" s="8" t="n">
        <v>17.89</v>
      </c>
      <c r="K23" s="13" t="n">
        <v>0.1209</v>
      </c>
      <c r="N23" t="inlineStr">
        <is>
          <t>SW Acid</t>
        </is>
      </c>
      <c r="O23" s="4">
        <f>E23/1000</f>
        <v/>
      </c>
      <c r="P23" s="4">
        <f>F23/1000</f>
        <v/>
      </c>
      <c r="Q23" s="4">
        <f>G23/1000</f>
        <v/>
      </c>
      <c r="R23" s="4">
        <f>H23/1000</f>
        <v/>
      </c>
      <c r="S23" s="4">
        <f>I23/1000</f>
        <v/>
      </c>
      <c r="T23" s="8" t="n">
        <v>17.89</v>
      </c>
      <c r="U23" s="13" t="n">
        <v>0.1209</v>
      </c>
    </row>
    <row r="24">
      <c r="D24" t="inlineStr">
        <is>
          <t>Birch Water</t>
        </is>
      </c>
      <c r="E24" s="4" t="n">
        <v>1.6</v>
      </c>
      <c r="F24" s="8" t="n">
        <v>0.4</v>
      </c>
      <c r="G24" s="4" t="n">
        <v>0.33</v>
      </c>
      <c r="H24" s="8" t="n">
        <v>6.87</v>
      </c>
      <c r="I24" s="4" t="n">
        <v>9.199999999999999</v>
      </c>
      <c r="J24" s="8" t="n">
        <v>2.9</v>
      </c>
      <c r="K24" s="13" t="n">
        <v>0.0121</v>
      </c>
      <c r="N24" t="inlineStr">
        <is>
          <t>Birch Water</t>
        </is>
      </c>
      <c r="O24" s="4">
        <f>E24/1000</f>
        <v/>
      </c>
      <c r="P24" s="4">
        <f>F24/1000</f>
        <v/>
      </c>
      <c r="Q24" s="4">
        <f>G24/1000</f>
        <v/>
      </c>
      <c r="R24" s="4">
        <f>H24/1000</f>
        <v/>
      </c>
      <c r="S24" s="4">
        <f>I24/1000</f>
        <v/>
      </c>
      <c r="T24" s="8" t="n">
        <v>2.9</v>
      </c>
      <c r="U24" s="13" t="n">
        <v>0.0121</v>
      </c>
    </row>
    <row r="25">
      <c r="D25" t="inlineStr">
        <is>
          <t>SW Water</t>
        </is>
      </c>
      <c r="E25" s="4" t="n">
        <v>1.35</v>
      </c>
      <c r="F25" s="8" t="n">
        <v>0.34</v>
      </c>
      <c r="G25" s="4" t="n">
        <v>4.63</v>
      </c>
      <c r="H25" s="8" t="n">
        <v>3.72</v>
      </c>
      <c r="I25" s="5" t="n">
        <v>10.04</v>
      </c>
      <c r="J25" s="8" t="n">
        <v>2.56</v>
      </c>
      <c r="K25" s="13" t="n">
        <v>0.0257</v>
      </c>
      <c r="N25" t="inlineStr">
        <is>
          <t>SW Water</t>
        </is>
      </c>
      <c r="O25" s="4">
        <f>E25/1000</f>
        <v/>
      </c>
      <c r="P25" s="4">
        <f>F25/1000</f>
        <v/>
      </c>
      <c r="Q25" s="4">
        <f>G25/1000</f>
        <v/>
      </c>
      <c r="R25" s="4">
        <f>H25/1000</f>
        <v/>
      </c>
      <c r="S25" s="4">
        <f>I25/1000</f>
        <v/>
      </c>
      <c r="T25" s="8" t="n">
        <v>2.56</v>
      </c>
      <c r="U25" s="13" t="n">
        <v>0.0257</v>
      </c>
    </row>
    <row r="29">
      <c r="D29" s="14" t="inlineStr">
        <is>
          <t>Birch Feed stock %</t>
        </is>
      </c>
      <c r="E29" s="14" t="n"/>
    </row>
    <row r="31">
      <c r="C31" t="inlineStr">
        <is>
          <t>C6</t>
        </is>
      </c>
      <c r="D31" t="inlineStr">
        <is>
          <t>Mannose</t>
        </is>
      </c>
      <c r="E31" t="n">
        <v>3.2</v>
      </c>
      <c r="F31">
        <f>E31/100 * 1</f>
        <v/>
      </c>
      <c r="G31">
        <f>F31*$J$44 * 1000/$E$44</f>
        <v/>
      </c>
      <c r="H31">
        <f>SUM(E31:E36)</f>
        <v/>
      </c>
    </row>
    <row r="32">
      <c r="C32" t="inlineStr">
        <is>
          <t>C5</t>
        </is>
      </c>
      <c r="D32" t="inlineStr">
        <is>
          <t>Xylose</t>
        </is>
      </c>
      <c r="E32" t="n">
        <v>24.9</v>
      </c>
      <c r="F32">
        <f>E32/100 * 1</f>
        <v/>
      </c>
      <c r="G32">
        <f>F32*$J$44 * 1000/$E$44</f>
        <v/>
      </c>
    </row>
    <row r="33">
      <c r="C33" t="inlineStr">
        <is>
          <t>C6</t>
        </is>
      </c>
      <c r="D33" t="inlineStr">
        <is>
          <t>Galactose</t>
        </is>
      </c>
      <c r="E33" t="n">
        <v>0.7</v>
      </c>
      <c r="F33">
        <f>E33/100 * 1</f>
        <v/>
      </c>
      <c r="G33">
        <f>F33*$J$44 * 1000/$E$44</f>
        <v/>
      </c>
    </row>
    <row r="34">
      <c r="C34" t="inlineStr">
        <is>
          <t>C5</t>
        </is>
      </c>
      <c r="D34" t="inlineStr">
        <is>
          <t>Arabinose</t>
        </is>
      </c>
      <c r="E34" t="n">
        <v>0.4</v>
      </c>
      <c r="F34">
        <f>E34/100 * 1</f>
        <v/>
      </c>
      <c r="G34">
        <f>F34*$J$44 * 1000/$E$44</f>
        <v/>
      </c>
    </row>
    <row r="35">
      <c r="D35" t="inlineStr">
        <is>
          <t>Uronic Acid</t>
        </is>
      </c>
      <c r="E35" t="n">
        <v>3.6</v>
      </c>
    </row>
    <row r="36">
      <c r="C36" t="inlineStr">
        <is>
          <t>C6</t>
        </is>
      </c>
      <c r="D36" t="inlineStr">
        <is>
          <t>Rhammose</t>
        </is>
      </c>
      <c r="E36" t="n">
        <v>0.6</v>
      </c>
      <c r="F36">
        <f>E36/100 * 1</f>
        <v/>
      </c>
      <c r="G36">
        <f>F36*$J$44 * 1000/$E$44</f>
        <v/>
      </c>
    </row>
    <row r="42">
      <c r="B42" s="14" t="inlineStr">
        <is>
          <t>Reactor Conditions</t>
        </is>
      </c>
      <c r="C42" s="14" t="n"/>
      <c r="D42" s="14" t="n"/>
      <c r="E42" s="14" t="n"/>
      <c r="F42" s="14" t="n"/>
      <c r="G42" s="14" t="n"/>
      <c r="H42" s="14" t="n"/>
      <c r="I42" s="14" t="n"/>
      <c r="J42" s="16" t="n"/>
      <c r="L42" s="16" t="inlineStr">
        <is>
          <t>Solids Concentration (g solid / L liq)</t>
        </is>
      </c>
      <c r="Q42" s="16" t="inlineStr">
        <is>
          <t>Concentration of species in liquids phase (g species/L)</t>
        </is>
      </c>
    </row>
    <row r="43">
      <c r="B43" t="inlineStr">
        <is>
          <t>Operating Time (min</t>
        </is>
      </c>
      <c r="C43" t="inlineStr">
        <is>
          <t>Temperature (deg C)</t>
        </is>
      </c>
      <c r="E43" t="inlineStr">
        <is>
          <t>LiquidSolidRatio</t>
        </is>
      </c>
      <c r="F43" t="inlineStr">
        <is>
          <t>Initial Acid Species</t>
        </is>
      </c>
      <c r="G43" t="inlineStr">
        <is>
          <t>Initial Acid Concentration (mol proton/L)</t>
        </is>
      </c>
      <c r="H43" t="inlineStr">
        <is>
          <t>Particle Size (mm)</t>
        </is>
      </c>
      <c r="I43" t="inlineStr">
        <is>
          <t>Reactor Volume (L)</t>
        </is>
      </c>
      <c r="J43" t="inlineStr">
        <is>
          <t>Dry Matter % of Feed</t>
        </is>
      </c>
      <c r="L43" t="inlineStr">
        <is>
          <t>Arabinose</t>
        </is>
      </c>
      <c r="M43" t="inlineStr">
        <is>
          <t>Galactose</t>
        </is>
      </c>
      <c r="N43" t="inlineStr">
        <is>
          <t>Glucose</t>
        </is>
      </c>
      <c r="O43" t="inlineStr">
        <is>
          <t>Xylose</t>
        </is>
      </c>
      <c r="P43" t="inlineStr">
        <is>
          <t>Mannose</t>
        </is>
      </c>
      <c r="Q43" t="inlineStr">
        <is>
          <t>Arbinose</t>
        </is>
      </c>
      <c r="R43" t="inlineStr">
        <is>
          <t>Galactose</t>
        </is>
      </c>
      <c r="S43" t="inlineStr">
        <is>
          <t>Glucose</t>
        </is>
      </c>
      <c r="T43" t="inlineStr">
        <is>
          <t>Xylose</t>
        </is>
      </c>
      <c r="U43" t="inlineStr">
        <is>
          <t>Mannose</t>
        </is>
      </c>
      <c r="V43" t="inlineStr">
        <is>
          <t>Furfural</t>
        </is>
      </c>
      <c r="W43" t="inlineStr">
        <is>
          <t>Hydroxymethylfurfural</t>
        </is>
      </c>
    </row>
    <row r="44">
      <c r="B44" t="n">
        <v>0</v>
      </c>
      <c r="C44" t="n">
        <v>150</v>
      </c>
      <c r="E44" t="n">
        <v>5</v>
      </c>
      <c r="F44" t="inlineStr">
        <is>
          <t>None</t>
        </is>
      </c>
      <c r="G44">
        <f>$B$21*22.71</f>
        <v/>
      </c>
      <c r="H44" t="n">
        <v>3</v>
      </c>
      <c r="I44" t="n">
        <v>10</v>
      </c>
      <c r="J44" t="n">
        <v>0.508</v>
      </c>
      <c r="L44" t="n">
        <v>0.4064</v>
      </c>
      <c r="M44" t="n">
        <v>0.7112000000000001</v>
      </c>
      <c r="O44" t="n">
        <v>25.2984</v>
      </c>
      <c r="P44" t="n">
        <v>3.2512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</row>
    <row r="45">
      <c r="B45" t="n">
        <v>120</v>
      </c>
      <c r="C45" t="n">
        <v>150</v>
      </c>
      <c r="E45" t="n">
        <v>5</v>
      </c>
      <c r="F45" t="inlineStr">
        <is>
          <t>Sulfuric</t>
        </is>
      </c>
      <c r="G45">
        <f>$B$21*22.71</f>
        <v/>
      </c>
      <c r="H45" t="n">
        <v>3</v>
      </c>
      <c r="I45" t="n">
        <v>10</v>
      </c>
      <c r="J45" t="n">
        <v>0.508</v>
      </c>
      <c r="L45">
        <f>L$44-Q45</f>
        <v/>
      </c>
      <c r="M45">
        <f>M$44-R45</f>
        <v/>
      </c>
      <c r="N45">
        <f>N$44-S45</f>
        <v/>
      </c>
      <c r="O45">
        <f>O$44-T45</f>
        <v/>
      </c>
      <c r="P45">
        <f>P$44-U45</f>
        <v/>
      </c>
      <c r="Q45">
        <f>Q$44-V45</f>
        <v/>
      </c>
      <c r="T45" t="n">
        <v>21.15</v>
      </c>
      <c r="U45" t="n">
        <v>5.48</v>
      </c>
    </row>
    <row r="46">
      <c r="B46" t="n">
        <v>120</v>
      </c>
      <c r="C46" t="n">
        <v>150</v>
      </c>
      <c r="E46" t="n">
        <v>5</v>
      </c>
      <c r="F46" t="inlineStr">
        <is>
          <t>None</t>
        </is>
      </c>
      <c r="G46">
        <f>$B$21*22.71</f>
        <v/>
      </c>
      <c r="H46" t="n">
        <v>3</v>
      </c>
      <c r="I46" t="n">
        <v>10</v>
      </c>
      <c r="J46" t="n">
        <v>0.508</v>
      </c>
      <c r="L46">
        <f>L$44-Q46</f>
        <v/>
      </c>
      <c r="M46">
        <f>M$44-R46</f>
        <v/>
      </c>
      <c r="N46">
        <f>N$44-S46</f>
        <v/>
      </c>
      <c r="O46">
        <f>O$44-T46</f>
        <v/>
      </c>
      <c r="P46">
        <f>P$44-U46</f>
        <v/>
      </c>
      <c r="Q46">
        <f>Q$44-V46</f>
        <v/>
      </c>
      <c r="T46" t="n">
        <v>6.87</v>
      </c>
      <c r="U46" t="n">
        <v>0.33</v>
      </c>
    </row>
  </sheetData>
  <mergeCells count="3">
    <mergeCell ref="J42:K42"/>
    <mergeCell ref="L42:P42"/>
    <mergeCell ref="Q42:W42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topLeftCell="P1" workbookViewId="0">
      <selection activeCell="Z3" sqref="Z3:Z6"/>
    </sheetView>
  </sheetViews>
  <sheetFormatPr baseColWidth="10" defaultColWidth="8.83203125" defaultRowHeight="15"/>
  <cols>
    <col customWidth="1" max="3" min="3" style="15" width="13.5"/>
    <col customWidth="1" max="7" min="7" style="15" width="14.6640625"/>
    <col customWidth="1" max="8" min="8" style="15" width="22.5"/>
    <col customWidth="1" max="9" min="9" style="15" width="24.5"/>
    <col customWidth="1" max="16" min="16" style="15" width="14"/>
  </cols>
  <sheetData>
    <row r="1">
      <c r="A1" s="17" t="inlineStr">
        <is>
          <t>Reactor Conditions</t>
        </is>
      </c>
      <c r="L1" s="17" t="inlineStr">
        <is>
          <t>Initial Solids Composition (wt%)</t>
        </is>
      </c>
      <c r="R1" s="17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t="inlineStr">
        <is>
          <t>Acid</t>
        </is>
      </c>
      <c r="E2" t="inlineStr">
        <is>
          <t>Initial Acid Concentration (mol proton/L)</t>
        </is>
      </c>
      <c r="F2" t="inlineStr">
        <is>
          <t>Particle Size (mm)</t>
        </is>
      </c>
      <c r="G2" t="inlineStr">
        <is>
          <t>Feed Mass (g)</t>
        </is>
      </c>
      <c r="H2" t="inlineStr">
        <is>
          <t>Moisture Content of Feed (%)</t>
        </is>
      </c>
      <c r="I2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Arbinose</t>
        </is>
      </c>
      <c r="S2" t="inlineStr">
        <is>
          <t>Galactose</t>
        </is>
      </c>
      <c r="T2" t="inlineStr">
        <is>
          <t>Glucose</t>
        </is>
      </c>
      <c r="U2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  <c r="Z2" t="inlineStr">
        <is>
          <t>Monomer</t>
        </is>
      </c>
    </row>
    <row r="3">
      <c r="A3" t="n">
        <v>0</v>
      </c>
      <c r="B3" t="n">
        <v>150</v>
      </c>
      <c r="C3" t="n">
        <v>5</v>
      </c>
      <c r="D3" t="inlineStr">
        <is>
          <t>sulfuric</t>
        </is>
      </c>
      <c r="E3" t="n">
        <v>0.34065</v>
      </c>
      <c r="F3" t="n">
        <v>3</v>
      </c>
      <c r="G3">
        <f>1/(C3+1)*10 * 1000</f>
        <v/>
      </c>
      <c r="H3" t="n">
        <v>49.2</v>
      </c>
      <c r="K3" t="n">
        <v>3</v>
      </c>
      <c r="L3" t="n">
        <v>0.4</v>
      </c>
      <c r="M3" t="n">
        <v>0.7</v>
      </c>
      <c r="O3" t="n">
        <v>34.9</v>
      </c>
      <c r="P3" t="n">
        <v>3.2</v>
      </c>
      <c r="Q3" t="n">
        <v>0.6</v>
      </c>
      <c r="R3" t="n">
        <v>0</v>
      </c>
      <c r="U3" t="n">
        <v>0</v>
      </c>
      <c r="V3" t="n">
        <v>0</v>
      </c>
    </row>
    <row r="4">
      <c r="B4" t="n">
        <v>150</v>
      </c>
      <c r="C4" t="n">
        <v>5</v>
      </c>
      <c r="D4" t="inlineStr">
        <is>
          <t>sulfuric</t>
        </is>
      </c>
      <c r="E4" t="n">
        <v>0.34065</v>
      </c>
      <c r="F4" t="n">
        <v>3</v>
      </c>
      <c r="G4">
        <f>1/(C4+1)*10 * 1000</f>
        <v/>
      </c>
      <c r="H4" t="n">
        <v>49.2</v>
      </c>
      <c r="I4" t="n">
        <v>120</v>
      </c>
      <c r="K4" t="n">
        <v>3</v>
      </c>
      <c r="L4" t="n">
        <v>0.4</v>
      </c>
      <c r="M4" t="n">
        <v>0.7</v>
      </c>
      <c r="O4" t="n">
        <v>34.9</v>
      </c>
      <c r="P4" t="n">
        <v>3.2</v>
      </c>
      <c r="Q4" t="n">
        <v>0.6</v>
      </c>
      <c r="R4" t="n">
        <v>0</v>
      </c>
      <c r="U4" t="n">
        <v>21.15</v>
      </c>
      <c r="V4" t="n">
        <v>5.48</v>
      </c>
    </row>
    <row r="5">
      <c r="A5" t="n">
        <v>0</v>
      </c>
      <c r="B5" t="n">
        <v>150</v>
      </c>
      <c r="C5" t="n">
        <v>5</v>
      </c>
      <c r="D5" t="inlineStr">
        <is>
          <t>sulfuric</t>
        </is>
      </c>
      <c r="E5" t="n">
        <v>0.34065</v>
      </c>
      <c r="F5" t="n">
        <v>3</v>
      </c>
      <c r="G5">
        <f>1/(C5+1)*10 * 1000</f>
        <v/>
      </c>
      <c r="H5" t="n">
        <v>49.2</v>
      </c>
      <c r="K5" t="n">
        <v>3</v>
      </c>
      <c r="L5" t="n">
        <v>0.4</v>
      </c>
      <c r="M5" t="n">
        <v>0.7</v>
      </c>
      <c r="O5" t="n">
        <v>34.9</v>
      </c>
      <c r="P5" t="n">
        <v>3.2</v>
      </c>
      <c r="Q5" t="n">
        <v>0.6</v>
      </c>
      <c r="R5" t="n">
        <v>0</v>
      </c>
      <c r="U5" t="n">
        <v>0</v>
      </c>
      <c r="V5" t="n">
        <v>0</v>
      </c>
    </row>
    <row r="6">
      <c r="B6" t="n">
        <v>150</v>
      </c>
      <c r="C6" t="n">
        <v>5</v>
      </c>
      <c r="D6" t="inlineStr">
        <is>
          <t>sulfuric</t>
        </is>
      </c>
      <c r="E6" t="n">
        <v>0.34065</v>
      </c>
      <c r="F6" t="n">
        <v>3</v>
      </c>
      <c r="G6">
        <f>1/(C6+1)*10 * 1000</f>
        <v/>
      </c>
      <c r="H6" t="n">
        <v>49.2</v>
      </c>
      <c r="I6" t="n">
        <v>120</v>
      </c>
      <c r="K6" t="n">
        <v>3</v>
      </c>
      <c r="L6" t="n">
        <v>0.4</v>
      </c>
      <c r="M6" t="n">
        <v>0.7</v>
      </c>
      <c r="O6" t="n">
        <v>34.9</v>
      </c>
      <c r="P6" t="n">
        <v>3.2</v>
      </c>
      <c r="Q6" t="n">
        <v>0.6</v>
      </c>
      <c r="R6" t="n">
        <v>0</v>
      </c>
      <c r="U6" t="n">
        <v>6.87</v>
      </c>
      <c r="V6" t="n">
        <v>0.33</v>
      </c>
    </row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3">
    <mergeCell ref="Q1:V1"/>
    <mergeCell ref="K1:P1"/>
    <mergeCell ref="A1:J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Edward Wang</dc:creator>
  <dcterms:created xmlns:dcterms="http://purl.org/dc/terms/" xmlns:xsi="http://www.w3.org/2001/XMLSchema-instance" xsi:type="dcterms:W3CDTF">2019-01-03T22:01:54Z</dcterms:created>
  <dcterms:modified xmlns:dcterms="http://purl.org/dc/terms/" xmlns:xsi="http://www.w3.org/2001/XMLSchema-instance" xsi:type="dcterms:W3CDTF">2019-07-08T16:32:46Z</dcterms:modified>
  <cp:lastModifiedBy>Microsoft Office User</cp:lastModifiedBy>
</cp:coreProperties>
</file>