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gif" Extension="gi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60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Raw" sheetId="2" state="visible" r:id="rId2"/>
    <sheet xmlns:r="http://schemas.openxmlformats.org/officeDocument/2006/relationships" name="Dat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family val="2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  <vertAlign val="superscript"/>
    </font>
  </fonts>
  <fills count="3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borderId="0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0" fontId="2" numFmtId="0" pivotButton="0" quotePrefix="0" xfId="0"/>
    <xf borderId="0" fillId="2" fontId="2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/>
    </xf>
    <xf borderId="0" fillId="0" fontId="3" numFmtId="0" pivotButton="0" quotePrefix="0" xfId="0"/>
    <xf applyAlignment="1" borderId="0" fillId="2" fontId="2" numFmtId="0" pivotButton="0" quotePrefix="0" xfId="0">
      <alignment horizontal="center" wrapText="1"/>
    </xf>
    <xf applyAlignment="1" borderId="0" fillId="2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gi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8</col>
      <colOff>7620</colOff>
      <row>1</row>
      <rowOff>60960</rowOff>
    </from>
    <to>
      <col>18</col>
      <colOff>388620</colOff>
      <row>26</row>
      <rowOff>129540</rowOff>
    </to>
    <pic>
      <nvPicPr>
        <cNvPr descr="“mesh to mm”的图片搜索结果" id="4" name="图片 3"/>
        <cNvPicPr>
          <a:picLocks xmlns:a="http://schemas.openxmlformats.org/drawingml/2006/main" noChangeArrowheads="1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40040" y="236220"/>
          <a:ext cx="6477000" cy="47320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topLeftCell="A19" workbookViewId="0">
      <selection activeCell="A24" sqref="A24:A28"/>
    </sheetView>
  </sheetViews>
  <sheetFormatPr baseColWidth="10" defaultColWidth="8.83203125" defaultRowHeight="15"/>
  <cols>
    <col customWidth="1" max="1" min="1" style="4" width="39.6640625"/>
    <col customWidth="1" max="2" min="2" style="4" width="22.6640625"/>
    <col customWidth="1" max="16384" min="3" style="4" width="8.83203125"/>
  </cols>
  <sheetData>
    <row customHeight="1" ht="19" r="1" s="1">
      <c r="A1" s="4" t="inlineStr">
        <is>
          <t>Wood Species:</t>
        </is>
      </c>
      <c r="B1" s="9" t="inlineStr">
        <is>
          <t>triploid Populus tomentosa</t>
        </is>
      </c>
      <c r="I1" s="12" t="inlineStr">
        <is>
          <t>Mesh conversion:</t>
        </is>
      </c>
    </row>
    <row r="2">
      <c r="A2" s="4" t="inlineStr">
        <is>
          <t>Initial Acid Concentration:</t>
        </is>
      </c>
      <c r="B2" s="5" t="n">
        <v>0.2026157695853468</v>
      </c>
      <c r="C2" s="4" t="inlineStr">
        <is>
          <t>mol proton/L</t>
        </is>
      </c>
    </row>
    <row r="3">
      <c r="A3" s="4" t="inlineStr">
        <is>
          <t>Initial Xylans Composition:</t>
        </is>
      </c>
      <c r="B3" s="5" t="n">
        <v>14.8</v>
      </c>
      <c r="C3" s="4" t="inlineStr">
        <is>
          <t>wt% of feed dry basis</t>
        </is>
      </c>
    </row>
    <row r="4">
      <c r="A4" s="4" t="inlineStr">
        <is>
          <t>Initial Xyloses Composition:</t>
        </is>
      </c>
      <c r="B4" s="5">
        <f>B3/0.88</f>
        <v/>
      </c>
      <c r="C4" s="4" t="inlineStr">
        <is>
          <t>wt% of feed dry basis</t>
        </is>
      </c>
    </row>
    <row r="5">
      <c r="A5" s="4" t="inlineStr">
        <is>
          <t>Particle Size:</t>
        </is>
      </c>
      <c r="B5" s="5" t="n">
        <v>3</v>
      </c>
      <c r="C5" s="4" t="inlineStr">
        <is>
          <t>mm</t>
        </is>
      </c>
    </row>
    <row r="6">
      <c r="A6" s="4" t="inlineStr">
        <is>
          <t>LiquidSolidRatio:</t>
        </is>
      </c>
      <c r="B6" s="5" t="n">
        <v>10</v>
      </c>
    </row>
    <row r="7">
      <c r="A7" s="4" t="inlineStr">
        <is>
          <t>Feed mass</t>
        </is>
      </c>
      <c r="B7" s="5" t="n">
        <v>150</v>
      </c>
      <c r="C7" s="4" t="inlineStr">
        <is>
          <t>g</t>
        </is>
      </c>
    </row>
    <row r="8">
      <c r="A8" s="4" t="inlineStr">
        <is>
          <t>Moisture Content of Feed Wood:</t>
        </is>
      </c>
      <c r="B8" s="5" t="n">
        <v>0</v>
      </c>
      <c r="C8" s="4" t="inlineStr">
        <is>
          <t>%</t>
        </is>
      </c>
    </row>
    <row customHeight="1" ht="19" r="9" s="1">
      <c r="A9" s="11" t="inlineStr">
        <is>
          <t>Calculating Heating Rate</t>
        </is>
      </c>
    </row>
    <row r="10">
      <c r="A10" s="4" t="inlineStr">
        <is>
          <t>Power</t>
        </is>
      </c>
      <c r="B10" s="5" t="n">
        <v>700</v>
      </c>
      <c r="C10" s="4" t="inlineStr">
        <is>
          <t>W</t>
        </is>
      </c>
    </row>
    <row r="11">
      <c r="A11" s="4" t="inlineStr">
        <is>
          <t>Reactor Volume</t>
        </is>
      </c>
      <c r="B11" s="5" t="n">
        <v>0.3</v>
      </c>
      <c r="C11" s="4" t="inlineStr">
        <is>
          <t>L</t>
        </is>
      </c>
    </row>
    <row r="12">
      <c r="A12" s="4" t="inlineStr">
        <is>
          <t>LSR1</t>
        </is>
      </c>
      <c r="B12" s="5">
        <f>B6</f>
        <v/>
      </c>
    </row>
    <row r="13">
      <c r="A13" s="4" t="inlineStr">
        <is>
          <t>LSR2</t>
        </is>
      </c>
      <c r="B13" s="5" t="n"/>
    </row>
    <row r="14">
      <c r="A14" s="4" t="inlineStr">
        <is>
          <t>Mass Water</t>
        </is>
      </c>
      <c r="B14" s="5">
        <f>0.2*(B12/(1+B12))</f>
        <v/>
      </c>
      <c r="C14" s="4" t="inlineStr">
        <is>
          <t>kg</t>
        </is>
      </c>
    </row>
    <row r="15">
      <c r="A15" s="4" t="inlineStr">
        <is>
          <t>Efficiency</t>
        </is>
      </c>
      <c r="B15" s="5" t="n">
        <v>0.8</v>
      </c>
    </row>
    <row r="16">
      <c r="A16" s="4" t="inlineStr">
        <is>
          <t>Capacity</t>
        </is>
      </c>
      <c r="B16" s="5" t="n">
        <v>4186</v>
      </c>
      <c r="C16" s="4" t="inlineStr">
        <is>
          <t>J/kg C</t>
        </is>
      </c>
    </row>
    <row r="17">
      <c r="A17" s="4" t="inlineStr">
        <is>
          <t>Heat Rate</t>
        </is>
      </c>
      <c r="B17" s="5">
        <f>B10*B15/B16/B14</f>
        <v/>
      </c>
      <c r="C17" s="4" t="inlineStr">
        <is>
          <t>C/s</t>
        </is>
      </c>
    </row>
    <row r="18">
      <c r="A18" s="4" t="inlineStr">
        <is>
          <t>Heat Rate (C/min)</t>
        </is>
      </c>
      <c r="B18" s="5">
        <f>B17*60</f>
        <v/>
      </c>
      <c r="C18" s="4" t="inlineStr">
        <is>
          <t>C/min</t>
        </is>
      </c>
    </row>
    <row customHeight="1" ht="19" r="22" s="1">
      <c r="A22" s="12" t="inlineStr">
        <is>
          <t>g Xylose/g raw material to g/L conversion:</t>
        </is>
      </c>
    </row>
    <row r="23">
      <c r="A23" s="4" t="inlineStr">
        <is>
          <t>g Xylose/g raw material</t>
        </is>
      </c>
      <c r="B23" s="4" t="inlineStr">
        <is>
          <t>g Xylose/L</t>
        </is>
      </c>
    </row>
    <row r="24">
      <c r="A24" s="4" t="n">
        <v>0.17</v>
      </c>
      <c r="B24" s="5">
        <f>A24/($B$6*100)*1000</f>
        <v/>
      </c>
    </row>
    <row r="25">
      <c r="A25" s="4" t="n">
        <v>1.98</v>
      </c>
      <c r="B25" s="5">
        <f>A25/($B$6*100)*1000</f>
        <v/>
      </c>
    </row>
    <row r="26">
      <c r="A26" s="4" t="n">
        <v>4.35</v>
      </c>
      <c r="B26" s="5">
        <f>A26/($B$6*100)*1000</f>
        <v/>
      </c>
    </row>
    <row r="27">
      <c r="A27" s="4" t="n">
        <v>5.95</v>
      </c>
      <c r="B27" s="5">
        <f>A27/($B$6*100)*1000</f>
        <v/>
      </c>
    </row>
    <row r="28">
      <c r="A28" s="4" t="n">
        <v>6.92</v>
      </c>
      <c r="B28" s="5">
        <f>A28/($B$6*100)*1000</f>
        <v/>
      </c>
    </row>
    <row r="29">
      <c r="A29" s="4" t="n">
        <v>0.6</v>
      </c>
      <c r="B29" s="5">
        <f>A29/($B$6*100)*1000</f>
        <v/>
      </c>
    </row>
    <row customHeight="1" ht="19" r="30" s="1">
      <c r="A30" s="4" t="n">
        <v>0.6</v>
      </c>
      <c r="B30" s="5">
        <f>A30/($B$6*100)*1000</f>
        <v/>
      </c>
      <c r="I30" s="12" t="inlineStr">
        <is>
          <t>pH conversion:</t>
        </is>
      </c>
      <c r="M30" s="12" t="inlineStr">
        <is>
          <t>Average particle size calculation:</t>
        </is>
      </c>
    </row>
    <row r="31">
      <c r="A31" s="4" t="n">
        <v>0.6</v>
      </c>
      <c r="B31" s="5">
        <f>A31/($B$6*100)*1000</f>
        <v/>
      </c>
      <c r="I31" s="6" t="inlineStr">
        <is>
          <t>pH:</t>
        </is>
      </c>
      <c r="J31" s="5" t="n">
        <v>5.07</v>
      </c>
      <c r="M31" s="13" t="inlineStr">
        <is>
          <t>lower limit:</t>
        </is>
      </c>
      <c r="O31" s="4" t="n">
        <v>0.177</v>
      </c>
      <c r="P31" s="4" t="inlineStr">
        <is>
          <t>mm</t>
        </is>
      </c>
    </row>
    <row customHeight="1" ht="17" r="32" s="1">
      <c r="A32" s="4" t="n">
        <v>0.6</v>
      </c>
      <c r="B32" s="5">
        <f>A32/($B$6*100)*1000</f>
        <v/>
      </c>
      <c r="I32" s="6" t="inlineStr">
        <is>
          <t>[H+]:</t>
        </is>
      </c>
      <c r="J32" s="5">
        <f>10^(-J31)</f>
        <v/>
      </c>
      <c r="M32" s="13" t="inlineStr">
        <is>
          <t>upper limit:</t>
        </is>
      </c>
      <c r="O32" s="4" t="n">
        <v>0.841</v>
      </c>
      <c r="P32" s="4" t="inlineStr">
        <is>
          <t>mm</t>
        </is>
      </c>
    </row>
    <row r="33">
      <c r="A33" s="4" t="n">
        <v>0.6</v>
      </c>
      <c r="B33" s="5">
        <f>A33/($B$6*100)*1000</f>
        <v/>
      </c>
      <c r="M33" s="13" t="inlineStr">
        <is>
          <t>Average particle size:</t>
        </is>
      </c>
      <c r="O33" s="5">
        <f>(O31+O32)/2</f>
        <v/>
      </c>
      <c r="P33" s="4" t="inlineStr">
        <is>
          <t>mm</t>
        </is>
      </c>
    </row>
    <row customHeight="1" ht="19" r="34" s="1">
      <c r="I34" s="12" t="inlineStr">
        <is>
          <t>Acid concentration conversion:</t>
        </is>
      </c>
      <c r="N34" s="8" t="n"/>
      <c r="O34" s="12" t="n"/>
    </row>
    <row customHeight="1" ht="17" r="35" s="1">
      <c r="I35" s="4" t="inlineStr">
        <is>
          <t>[%]</t>
        </is>
      </c>
      <c r="J35" s="4" t="inlineStr">
        <is>
          <t>[mol H+/L]</t>
        </is>
      </c>
    </row>
    <row r="36">
      <c r="I36" s="4" t="n">
        <v>0.01</v>
      </c>
      <c r="J36" s="5">
        <f>I36/98.709*2*10</f>
        <v/>
      </c>
    </row>
    <row r="37">
      <c r="I37" s="4" t="n">
        <v>0.05</v>
      </c>
      <c r="J37" s="5">
        <f>I37/98.709*2*10</f>
        <v/>
      </c>
    </row>
    <row r="38">
      <c r="I38" s="4" t="n">
        <v>0.1</v>
      </c>
      <c r="J38" s="5">
        <f>I38/98.709*2*10</f>
        <v/>
      </c>
    </row>
    <row r="39">
      <c r="I39" s="4" t="n">
        <v>0.5</v>
      </c>
      <c r="J39" s="5">
        <f>I39/98.709*2*10</f>
        <v/>
      </c>
    </row>
    <row r="40">
      <c r="I40" s="4" t="n">
        <v>1</v>
      </c>
      <c r="J40" s="5">
        <f>I40/98.709*2*10</f>
        <v/>
      </c>
    </row>
    <row r="41">
      <c r="I41" s="4" t="n">
        <v>2</v>
      </c>
      <c r="J41" s="5">
        <f>I41/98.709*2*10</f>
        <v/>
      </c>
    </row>
    <row r="42">
      <c r="I42" s="4" t="n">
        <v>3</v>
      </c>
      <c r="J42" s="5">
        <f>I42/98.709*2*10</f>
        <v/>
      </c>
    </row>
    <row r="43">
      <c r="I43" s="4" t="n">
        <v>4</v>
      </c>
      <c r="J43" s="5">
        <f>I43/98.709*2*10</f>
        <v/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ageMargins bottom="0.75" footer="0.3" header="0.3" left="0.7" right="0.7" top="0.75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38"/>
  <sheetViews>
    <sheetView topLeftCell="H1" workbookViewId="0">
      <selection activeCell="X10" sqref="X10"/>
    </sheetView>
  </sheetViews>
  <sheetFormatPr baseColWidth="10" defaultColWidth="8.83203125" defaultRowHeight="15"/>
  <cols>
    <col bestFit="1" customWidth="1" max="4" min="4" style="1" width="11.6640625"/>
    <col customWidth="1" max="24" min="24" style="1" width="21.1640625"/>
  </cols>
  <sheetData>
    <row r="1">
      <c r="A1" t="inlineStr">
        <is>
          <t>Reactor Conditions</t>
        </is>
      </c>
      <c r="K1" t="inlineStr">
        <is>
          <t>Initial Solids Composition (wt% of feed dry basis)</t>
        </is>
      </c>
      <c r="Q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Initial Acid Concentration (mol proton/L)</t>
        </is>
      </c>
      <c r="E2" t="inlineStr">
        <is>
          <t>Particle Size, smallest dimension if available (mm)</t>
        </is>
      </c>
      <c r="F2" t="inlineStr">
        <is>
          <t>Feed Mass (g)</t>
        </is>
      </c>
      <c r="G2" t="inlineStr">
        <is>
          <t>Moisture Content of Feed Wood (%)</t>
        </is>
      </c>
      <c r="H2" t="inlineStr">
        <is>
          <t>Isothermal Time (min)</t>
        </is>
      </c>
      <c r="I2" t="inlineStr">
        <is>
          <t>Heating Time (min)</t>
        </is>
      </c>
      <c r="J2" t="inlineStr">
        <is>
          <t>Minimum Ramp Temp (deg/min)</t>
        </is>
      </c>
      <c r="K2" t="inlineStr">
        <is>
          <t>Arabinose</t>
        </is>
      </c>
      <c r="L2" t="inlineStr">
        <is>
          <t>Galactose</t>
        </is>
      </c>
      <c r="M2" t="inlineStr">
        <is>
          <t>Glucose</t>
        </is>
      </c>
      <c r="N2" t="inlineStr">
        <is>
          <t>Xylose</t>
        </is>
      </c>
      <c r="O2" t="inlineStr">
        <is>
          <t>Mannose</t>
        </is>
      </c>
      <c r="P2" t="inlineStr">
        <is>
          <t>Rhammose</t>
        </is>
      </c>
      <c r="Q2" t="inlineStr">
        <is>
          <t>Arbinose</t>
        </is>
      </c>
      <c r="R2" t="inlineStr">
        <is>
          <t>Galactose</t>
        </is>
      </c>
      <c r="S2" t="inlineStr">
        <is>
          <t>Glucose</t>
        </is>
      </c>
      <c r="T2" t="inlineStr">
        <is>
          <t>Xylose</t>
        </is>
      </c>
      <c r="U2" t="inlineStr">
        <is>
          <t>Mannose</t>
        </is>
      </c>
      <c r="V2" t="inlineStr">
        <is>
          <t>Rhammose</t>
        </is>
      </c>
      <c r="W2" t="inlineStr">
        <is>
          <t>Furfural</t>
        </is>
      </c>
      <c r="X2" t="inlineStr">
        <is>
          <t>Hydroxymethylfurfural</t>
        </is>
      </c>
      <c r="Y2" t="inlineStr">
        <is>
          <t>mono</t>
        </is>
      </c>
    </row>
    <row r="3">
      <c r="A3">
        <f>H3+I3</f>
        <v/>
      </c>
      <c r="B3" t="n">
        <v>120</v>
      </c>
      <c r="C3" t="n">
        <v>10</v>
      </c>
      <c r="D3" t="n">
        <v>0.2026157695853468</v>
      </c>
      <c r="E3" t="n">
        <v>3</v>
      </c>
      <c r="F3" t="n">
        <v>150</v>
      </c>
      <c r="G3" t="n">
        <v>0</v>
      </c>
      <c r="H3" t="n">
        <v>30</v>
      </c>
      <c r="I3">
        <f>(B3-80)/J3</f>
        <v/>
      </c>
      <c r="J3" t="n">
        <v>2</v>
      </c>
      <c r="N3" t="n">
        <v>16.81818181818182</v>
      </c>
      <c r="T3" t="n">
        <v>0.17</v>
      </c>
    </row>
    <row r="4">
      <c r="A4">
        <f>H4+I4</f>
        <v/>
      </c>
      <c r="B4" t="n">
        <v>150</v>
      </c>
      <c r="C4" t="n">
        <v>10</v>
      </c>
      <c r="D4" t="n">
        <v>0.2026157695853468</v>
      </c>
      <c r="E4" t="n">
        <v>3</v>
      </c>
      <c r="F4" t="n">
        <v>150</v>
      </c>
      <c r="G4" t="n">
        <v>0</v>
      </c>
      <c r="H4" t="n">
        <v>20</v>
      </c>
      <c r="I4">
        <f>(B4-80)/J4</f>
        <v/>
      </c>
      <c r="J4" t="n">
        <v>2</v>
      </c>
      <c r="N4" t="n">
        <v>16.81818181818182</v>
      </c>
      <c r="T4" t="n">
        <v>1.98</v>
      </c>
    </row>
    <row r="5">
      <c r="A5">
        <f>H5+I5</f>
        <v/>
      </c>
      <c r="B5" t="n">
        <v>150</v>
      </c>
      <c r="C5" t="n">
        <v>10</v>
      </c>
      <c r="D5" t="n">
        <v>0.2026157695853468</v>
      </c>
      <c r="E5" t="n">
        <v>3</v>
      </c>
      <c r="F5" t="n">
        <v>150</v>
      </c>
      <c r="G5" t="n">
        <v>0</v>
      </c>
      <c r="H5" t="n">
        <v>40</v>
      </c>
      <c r="I5">
        <f>(B5-80)/J5</f>
        <v/>
      </c>
      <c r="J5" t="n">
        <v>2</v>
      </c>
      <c r="N5" t="n">
        <v>16.81818181818182</v>
      </c>
      <c r="T5" t="n">
        <v>4.35</v>
      </c>
    </row>
    <row r="6">
      <c r="A6">
        <f>H6+I6</f>
        <v/>
      </c>
      <c r="B6" t="n">
        <v>150</v>
      </c>
      <c r="C6" t="n">
        <v>10</v>
      </c>
      <c r="D6" t="n">
        <v>0.2026157695853468</v>
      </c>
      <c r="E6" t="n">
        <v>3</v>
      </c>
      <c r="F6" t="n">
        <v>150</v>
      </c>
      <c r="G6" t="n">
        <v>0</v>
      </c>
      <c r="H6" t="n">
        <v>60</v>
      </c>
      <c r="I6">
        <f>(B6-80)/J6</f>
        <v/>
      </c>
      <c r="J6" t="n">
        <v>2</v>
      </c>
      <c r="N6" t="n">
        <v>16.81818181818182</v>
      </c>
      <c r="T6" t="n">
        <v>5.95</v>
      </c>
    </row>
    <row r="7">
      <c r="A7">
        <f>H7+I7</f>
        <v/>
      </c>
      <c r="B7" t="n">
        <v>150</v>
      </c>
      <c r="C7" t="n">
        <v>10</v>
      </c>
      <c r="D7" t="n">
        <v>0.2026157695853468</v>
      </c>
      <c r="E7" t="n">
        <v>3</v>
      </c>
      <c r="F7" t="n">
        <v>150</v>
      </c>
      <c r="G7" t="n">
        <v>0</v>
      </c>
      <c r="H7" t="n">
        <v>80</v>
      </c>
      <c r="I7">
        <f>(B7-80)/J7</f>
        <v/>
      </c>
      <c r="J7" t="n">
        <v>2</v>
      </c>
      <c r="N7" t="n">
        <v>16.81818181818182</v>
      </c>
      <c r="T7" t="n">
        <v>6.92</v>
      </c>
    </row>
    <row r="8">
      <c r="C8" t="n">
        <v>10</v>
      </c>
      <c r="D8" t="n">
        <v>0.2026157695853468</v>
      </c>
      <c r="E8" t="n">
        <v>3</v>
      </c>
      <c r="F8" t="n">
        <v>150</v>
      </c>
      <c r="G8" t="n">
        <v>0</v>
      </c>
      <c r="J8" t="n">
        <v>2</v>
      </c>
      <c r="N8" t="n">
        <v>16.81818181818182</v>
      </c>
    </row>
    <row r="9">
      <c r="C9" t="n">
        <v>10</v>
      </c>
      <c r="D9" t="n">
        <v>0.2026157695853468</v>
      </c>
      <c r="E9" t="n">
        <v>3</v>
      </c>
      <c r="F9" t="n">
        <v>150</v>
      </c>
      <c r="G9" t="n">
        <v>0</v>
      </c>
      <c r="J9" t="n">
        <v>2</v>
      </c>
      <c r="N9" t="n">
        <v>16.81818181818182</v>
      </c>
    </row>
    <row r="10">
      <c r="C10" t="n">
        <v>10</v>
      </c>
      <c r="D10" t="n">
        <v>0.2026157695853468</v>
      </c>
      <c r="E10" t="n">
        <v>3</v>
      </c>
      <c r="F10" t="n">
        <v>150</v>
      </c>
      <c r="G10" t="n">
        <v>0</v>
      </c>
      <c r="J10" t="n">
        <v>2</v>
      </c>
      <c r="N10" t="n">
        <v>16.81818181818182</v>
      </c>
    </row>
    <row r="11">
      <c r="C11" t="n">
        <v>10</v>
      </c>
      <c r="D11" t="n">
        <v>0.2026157695853468</v>
      </c>
      <c r="E11" t="n">
        <v>3</v>
      </c>
      <c r="F11" t="n">
        <v>150</v>
      </c>
      <c r="G11" t="n">
        <v>0</v>
      </c>
      <c r="J11" t="n">
        <v>2</v>
      </c>
      <c r="N11" t="n">
        <v>16.81818181818182</v>
      </c>
    </row>
    <row r="12">
      <c r="C12" t="n">
        <v>10</v>
      </c>
      <c r="D12" t="n">
        <v>0.2026157695853468</v>
      </c>
      <c r="E12" t="n">
        <v>3</v>
      </c>
      <c r="F12" t="n">
        <v>150</v>
      </c>
      <c r="G12" t="n">
        <v>0</v>
      </c>
      <c r="J12" t="n">
        <v>2</v>
      </c>
      <c r="N12" t="n">
        <v>16.81818181818182</v>
      </c>
    </row>
    <row r="13">
      <c r="C13" t="n">
        <v>10</v>
      </c>
      <c r="D13" t="n">
        <v>0.2026157695853468</v>
      </c>
      <c r="E13" t="n">
        <v>3</v>
      </c>
      <c r="F13" t="n">
        <v>150</v>
      </c>
      <c r="G13" t="n">
        <v>0</v>
      </c>
      <c r="J13" t="n">
        <v>2</v>
      </c>
      <c r="N13" t="n">
        <v>16.81818181818182</v>
      </c>
    </row>
    <row r="14">
      <c r="C14" t="n">
        <v>10</v>
      </c>
      <c r="D14" t="n">
        <v>0.2026157695853468</v>
      </c>
      <c r="E14" t="n">
        <v>3</v>
      </c>
      <c r="F14" t="n">
        <v>150</v>
      </c>
      <c r="G14" t="n">
        <v>0</v>
      </c>
      <c r="J14" t="n">
        <v>2</v>
      </c>
      <c r="N14" t="n">
        <v>16.81818181818182</v>
      </c>
    </row>
    <row customFormat="1" r="20" s="2"/>
    <row customFormat="1" r="21" s="3"/>
    <row r="22" s="1"/>
    <row r="23" s="1"/>
    <row r="24" s="1"/>
    <row r="25" s="1"/>
    <row r="26" s="1"/>
    <row r="27" s="1"/>
    <row r="28" s="1"/>
    <row customFormat="1" r="29" s="2"/>
    <row customFormat="1" r="30" s="3"/>
    <row r="31" s="1"/>
    <row r="32" s="1"/>
    <row r="33" s="1"/>
    <row r="34" s="1"/>
    <row r="35" s="1"/>
    <row r="36" s="1"/>
    <row r="37" s="1"/>
    <row customFormat="1" r="38" s="2"/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G1" workbookViewId="0">
      <selection activeCell="X16" sqref="X16"/>
    </sheetView>
  </sheetViews>
  <sheetFormatPr baseColWidth="10" defaultColWidth="8.83203125" defaultRowHeight="15"/>
  <cols>
    <col customWidth="1" max="24" min="24" style="1" width="22"/>
  </cols>
  <sheetData>
    <row r="1">
      <c r="A1" t="inlineStr">
        <is>
          <t>Reactor Conditions</t>
        </is>
      </c>
      <c r="L1" t="inlineStr">
        <is>
          <t>Initial Solids Composition (wt% of feed dry basis)</t>
        </is>
      </c>
      <c r="R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</t>
        </is>
      </c>
    </row>
    <row r="3">
      <c r="A3" t="n">
        <v>50</v>
      </c>
      <c r="B3" t="n">
        <v>120</v>
      </c>
      <c r="C3" t="n">
        <v>10</v>
      </c>
      <c r="D3" t="inlineStr">
        <is>
          <t>sulfuric</t>
        </is>
      </c>
      <c r="E3" t="n">
        <v>0.2026157695853468</v>
      </c>
      <c r="F3" t="n">
        <v>3</v>
      </c>
      <c r="G3" t="n">
        <v>150</v>
      </c>
      <c r="H3" t="n">
        <v>0</v>
      </c>
      <c r="I3" t="n">
        <v>30</v>
      </c>
      <c r="J3" t="n">
        <v>20</v>
      </c>
      <c r="K3" t="n">
        <v>2</v>
      </c>
      <c r="O3" t="n">
        <v>16.81818181818182</v>
      </c>
      <c r="U3" t="n">
        <v>0.17</v>
      </c>
    </row>
    <row r="4">
      <c r="A4" t="n">
        <v>55</v>
      </c>
      <c r="B4" t="n">
        <v>150</v>
      </c>
      <c r="C4" t="n">
        <v>10</v>
      </c>
      <c r="D4" t="inlineStr">
        <is>
          <t>sulfuric</t>
        </is>
      </c>
      <c r="E4" t="n">
        <v>0.2026157695853468</v>
      </c>
      <c r="F4" t="n">
        <v>3</v>
      </c>
      <c r="G4" t="n">
        <v>150</v>
      </c>
      <c r="H4" t="n">
        <v>0</v>
      </c>
      <c r="I4" t="n">
        <v>20</v>
      </c>
      <c r="J4" t="n">
        <v>35</v>
      </c>
      <c r="K4" t="n">
        <v>2</v>
      </c>
      <c r="O4" t="n">
        <v>16.81818181818182</v>
      </c>
      <c r="U4" t="n">
        <v>1.98</v>
      </c>
    </row>
    <row r="5">
      <c r="A5" t="n">
        <v>75</v>
      </c>
      <c r="B5" t="n">
        <v>150</v>
      </c>
      <c r="C5" t="n">
        <v>10</v>
      </c>
      <c r="D5" t="inlineStr">
        <is>
          <t>sulfuric</t>
        </is>
      </c>
      <c r="E5" t="n">
        <v>0.2026157695853468</v>
      </c>
      <c r="F5" t="n">
        <v>3</v>
      </c>
      <c r="G5" t="n">
        <v>150</v>
      </c>
      <c r="H5" t="n">
        <v>0</v>
      </c>
      <c r="I5" t="n">
        <v>40</v>
      </c>
      <c r="J5" t="n">
        <v>35</v>
      </c>
      <c r="K5" t="n">
        <v>2</v>
      </c>
      <c r="O5" t="n">
        <v>16.81818181818182</v>
      </c>
      <c r="U5" t="n">
        <v>4.35</v>
      </c>
    </row>
    <row r="6">
      <c r="A6" t="n">
        <v>95</v>
      </c>
      <c r="B6" t="n">
        <v>150</v>
      </c>
      <c r="C6" t="n">
        <v>10</v>
      </c>
      <c r="D6" t="inlineStr">
        <is>
          <t>sulfuric</t>
        </is>
      </c>
      <c r="E6" t="n">
        <v>0.2026157695853468</v>
      </c>
      <c r="F6" t="n">
        <v>3</v>
      </c>
      <c r="G6" t="n">
        <v>150</v>
      </c>
      <c r="H6" t="n">
        <v>0</v>
      </c>
      <c r="I6" t="n">
        <v>60</v>
      </c>
      <c r="J6" t="n">
        <v>35</v>
      </c>
      <c r="K6" t="n">
        <v>2</v>
      </c>
      <c r="O6" t="n">
        <v>16.81818181818182</v>
      </c>
      <c r="U6" t="n">
        <v>5.95</v>
      </c>
    </row>
    <row r="7">
      <c r="A7" t="n">
        <v>115</v>
      </c>
      <c r="B7" t="n">
        <v>150</v>
      </c>
      <c r="C7" t="n">
        <v>10</v>
      </c>
      <c r="D7" t="inlineStr">
        <is>
          <t>sulfuric</t>
        </is>
      </c>
      <c r="E7" t="n">
        <v>0.2026157695853468</v>
      </c>
      <c r="F7" t="n">
        <v>3</v>
      </c>
      <c r="G7" t="n">
        <v>150</v>
      </c>
      <c r="H7" t="n">
        <v>0</v>
      </c>
      <c r="I7" t="n">
        <v>80</v>
      </c>
      <c r="J7" t="n">
        <v>35</v>
      </c>
      <c r="K7" t="n">
        <v>2</v>
      </c>
      <c r="O7" t="n">
        <v>16.81818181818182</v>
      </c>
      <c r="U7" t="n">
        <v>6.92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2019-07-08T16:08:55Z</dcterms:modified>
</cp:coreProperties>
</file>