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b val="1"/>
      <color theme="1"/>
      <sz val="14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borderId="0" fillId="2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2" fontId="0" numFmtId="0" pivotButton="0" quotePrefix="0" xfId="0"/>
    <xf borderId="2" fillId="2" fontId="0" numFmtId="0" pivotButton="0" quotePrefix="0" xfId="0"/>
    <xf borderId="3" fillId="2" fontId="0" numFmtId="0" pivotButton="0" quotePrefix="0" xfId="0"/>
    <xf borderId="0" fillId="3" fontId="0" numFmtId="0" pivotButton="0" quotePrefix="0" xfId="0"/>
    <xf borderId="0" fillId="3" fontId="0" numFmtId="0" pivotButton="0" quotePrefix="0" xfId="0"/>
    <xf borderId="3" fillId="3" fontId="0" numFmtId="0" pivotButton="0" quotePrefix="0" xfId="0"/>
    <xf borderId="2" fillId="3" fontId="0" numFmtId="0" pivotButton="0" quotePrefix="0" xfId="0"/>
    <xf borderId="3" fillId="4" fontId="0" numFmtId="0" pivotButton="0" quotePrefix="0" xfId="0"/>
    <xf borderId="0" fillId="4" fontId="0" numFmtId="0" pivotButton="0" quotePrefix="0" xfId="0"/>
    <xf borderId="2" fillId="4" fontId="0" numFmtId="0" pivotButton="0" quotePrefix="0" xfId="0"/>
    <xf borderId="0" fillId="4" fontId="0" numFmtId="0" pivotButton="0" quotePrefix="0" xfId="0"/>
    <xf borderId="0" fillId="0" fontId="0" numFmtId="0" pivotButton="0" quotePrefix="0" xfId="0"/>
    <xf borderId="4" fillId="2" fontId="0" numFmtId="0" pivotButton="0" quotePrefix="0" xfId="0"/>
    <xf borderId="5" fillId="2" fontId="0" numFmtId="0" pivotButton="0" quotePrefix="0" xfId="0"/>
    <xf borderId="6" fillId="2" fontId="0" numFmtId="0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applyAlignment="1" borderId="1" fillId="2" fontId="0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8" fillId="0" fontId="2" numFmtId="0" pivotButton="0" quotePrefix="0" xfId="0">
      <alignment horizontal="center"/>
    </xf>
    <xf borderId="11" fillId="0" fontId="0" numFmtId="0" pivotButton="0" quotePrefix="0" xfId="0"/>
    <xf borderId="8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 zoomScale="167">
      <selection activeCell="B5" sqref="B5"/>
    </sheetView>
  </sheetViews>
  <sheetFormatPr baseColWidth="10" defaultColWidth="8.83203125" defaultRowHeight="15"/>
  <cols>
    <col customWidth="1" max="1" min="1" style="2" width="39.6640625"/>
    <col customWidth="1" max="2" min="2" style="2" width="22.6640625"/>
    <col customWidth="1" max="16384" min="3" style="2" width="8.83203125"/>
  </cols>
  <sheetData>
    <row r="1">
      <c r="A1" s="2" t="inlineStr">
        <is>
          <t>Wood Species:</t>
        </is>
      </c>
      <c r="B1" s="22" t="inlineStr">
        <is>
          <t>stone pine,holm oak,Norway Spruce</t>
        </is>
      </c>
      <c r="C1" s="25" t="n"/>
      <c r="D1" s="25" t="n"/>
      <c r="E1" s="25" t="n"/>
      <c r="F1" s="25" t="n"/>
      <c r="G1" s="25" t="n"/>
      <c r="H1" s="26" t="n"/>
    </row>
    <row r="2">
      <c r="A2" s="2" t="inlineStr">
        <is>
          <t>Initial Acid Concentration:</t>
        </is>
      </c>
      <c r="B2" s="3" t="n">
        <v>0</v>
      </c>
      <c r="C2" s="2" t="inlineStr">
        <is>
          <t>mol proton/L</t>
        </is>
      </c>
    </row>
    <row r="3">
      <c r="A3" s="2" t="inlineStr">
        <is>
          <t>Initial Xylans Composition:</t>
        </is>
      </c>
      <c r="B3" s="3" t="n">
        <v>23</v>
      </c>
      <c r="C3" s="2" t="inlineStr">
        <is>
          <t>wt% of feed dry basis</t>
        </is>
      </c>
    </row>
    <row r="4">
      <c r="A4" s="2" t="inlineStr">
        <is>
          <t>Initial Xyloses Composition:</t>
        </is>
      </c>
      <c r="B4" s="3">
        <f>B3/0.88</f>
        <v/>
      </c>
      <c r="C4" s="2" t="inlineStr">
        <is>
          <t>wt% of feed dry basis</t>
        </is>
      </c>
    </row>
    <row r="5">
      <c r="A5" s="2" t="inlineStr">
        <is>
          <t>Particle Size:</t>
        </is>
      </c>
      <c r="B5" s="3">
        <f>(1.25+2)/2</f>
        <v/>
      </c>
      <c r="C5" s="2" t="inlineStr">
        <is>
          <t>mm</t>
        </is>
      </c>
    </row>
    <row r="6">
      <c r="A6" s="2" t="inlineStr">
        <is>
          <t>LiquidSolidRatio:</t>
        </is>
      </c>
      <c r="B6" s="3">
        <f>300/15</f>
        <v/>
      </c>
    </row>
    <row r="7">
      <c r="A7" s="2" t="inlineStr">
        <is>
          <t>Moisture Content of Feed Wood:</t>
        </is>
      </c>
      <c r="B7" s="3" t="n"/>
      <c r="C7" s="2" t="inlineStr">
        <is>
          <t>%</t>
        </is>
      </c>
    </row>
    <row customHeight="1" ht="19" r="8" s="15">
      <c r="A8" s="27" t="inlineStr">
        <is>
          <t>Calculating Heating Rate</t>
        </is>
      </c>
      <c r="B8" s="26" t="n"/>
    </row>
    <row r="9">
      <c r="A9" s="2" t="inlineStr">
        <is>
          <t>Power</t>
        </is>
      </c>
      <c r="B9" s="3" t="n">
        <v>1200</v>
      </c>
      <c r="C9" s="2" t="inlineStr">
        <is>
          <t>W</t>
        </is>
      </c>
    </row>
    <row r="10">
      <c r="A10" s="2" t="inlineStr">
        <is>
          <t>Reactor Volume</t>
        </is>
      </c>
      <c r="B10" s="3" t="n">
        <v>0.5</v>
      </c>
      <c r="C10" s="2" t="inlineStr">
        <is>
          <t>L</t>
        </is>
      </c>
    </row>
    <row r="11">
      <c r="A11" s="2" t="inlineStr">
        <is>
          <t>LSR1</t>
        </is>
      </c>
      <c r="B11" s="3" t="n">
        <v>20</v>
      </c>
    </row>
    <row r="12">
      <c r="A12" s="2" t="inlineStr">
        <is>
          <t>LSR2</t>
        </is>
      </c>
      <c r="B12" s="3" t="n"/>
    </row>
    <row r="13">
      <c r="A13" s="2" t="inlineStr">
        <is>
          <t>Mass Water</t>
        </is>
      </c>
      <c r="B13" s="3">
        <f>B10*(B11/(1+B11))</f>
        <v/>
      </c>
      <c r="C13" s="2" t="inlineStr">
        <is>
          <t>kg</t>
        </is>
      </c>
    </row>
    <row r="14">
      <c r="A14" s="2" t="inlineStr">
        <is>
          <t>Efficiency</t>
        </is>
      </c>
      <c r="B14" s="3" t="n">
        <v>0.8</v>
      </c>
    </row>
    <row r="15">
      <c r="A15" s="2" t="inlineStr">
        <is>
          <t>Capacity</t>
        </is>
      </c>
      <c r="B15" s="3" t="n">
        <v>4186</v>
      </c>
      <c r="C15" s="2" t="inlineStr">
        <is>
          <t>J/kg C</t>
        </is>
      </c>
    </row>
    <row r="16">
      <c r="A16" s="2" t="inlineStr">
        <is>
          <t>Heat Rate</t>
        </is>
      </c>
      <c r="B16" s="3">
        <f>B9*B14/B15/B13</f>
        <v/>
      </c>
      <c r="C16" s="2" t="inlineStr">
        <is>
          <t>C/s</t>
        </is>
      </c>
    </row>
    <row r="17">
      <c r="A17" s="2" t="inlineStr">
        <is>
          <t>Heat Rate (C/min)</t>
        </is>
      </c>
      <c r="B17" s="3">
        <f>B16*60</f>
        <v/>
      </c>
      <c r="C17" s="2" t="inlineStr">
        <is>
          <t>C/min</t>
        </is>
      </c>
    </row>
  </sheetData>
  <mergeCells count="2">
    <mergeCell ref="B1:H1"/>
    <mergeCell ref="A8:B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9"/>
  <sheetViews>
    <sheetView topLeftCell="A49" workbookViewId="0" zoomScale="53" zoomScaleNormal="53">
      <selection activeCell="D100" sqref="D100"/>
    </sheetView>
  </sheetViews>
  <sheetFormatPr baseColWidth="10" defaultColWidth="8.83203125" defaultRowHeight="15"/>
  <cols>
    <col customWidth="1" max="10" min="1" style="15" width="20.83203125"/>
    <col customWidth="1" max="24" min="11" style="15" width="8.83203125"/>
    <col customWidth="1" max="26" min="25" style="15" width="20.832031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customFormat="1" r="3" s="4">
      <c r="A3" s="4" t="n">
        <v>10</v>
      </c>
      <c r="B3" s="4" t="n">
        <v>170</v>
      </c>
      <c r="C3" s="4" t="n">
        <v>20</v>
      </c>
      <c r="D3" s="4" t="n">
        <v>0</v>
      </c>
      <c r="E3" s="4" t="n">
        <v>1.625</v>
      </c>
      <c r="F3" s="4">
        <f>500/(1+C3)</f>
        <v/>
      </c>
      <c r="G3" s="4" t="n">
        <v>2</v>
      </c>
      <c r="H3" s="4">
        <f>A3-I3</f>
        <v/>
      </c>
      <c r="I3" s="4">
        <f>(B3-(B3+20+100)/2)/J3</f>
        <v/>
      </c>
      <c r="J3" s="4" t="n">
        <v>28.89632107023412</v>
      </c>
      <c r="N3" s="4" t="n">
        <v>5.4</v>
      </c>
      <c r="T3" s="4" t="n">
        <v>0.1176</v>
      </c>
    </row>
    <row customFormat="1" r="4" s="4">
      <c r="A4" s="4" t="n">
        <v>15</v>
      </c>
      <c r="B4" s="4" t="n">
        <v>170</v>
      </c>
      <c r="C4" s="4" t="n">
        <v>20</v>
      </c>
      <c r="D4" s="4" t="n">
        <v>0</v>
      </c>
      <c r="E4" s="4" t="n">
        <v>1.625</v>
      </c>
      <c r="F4" s="4">
        <f>500/(1+C4)</f>
        <v/>
      </c>
      <c r="G4" s="4" t="n">
        <v>2</v>
      </c>
      <c r="H4" s="4">
        <f>A4-I4</f>
        <v/>
      </c>
      <c r="I4" s="4">
        <f>(B4-(B4+20+100)/2)/J4</f>
        <v/>
      </c>
      <c r="J4" s="4" t="n">
        <v>28.89632107023412</v>
      </c>
      <c r="N4" s="4" t="n">
        <v>5.4</v>
      </c>
      <c r="T4" s="4" t="n">
        <v>0.3862</v>
      </c>
    </row>
    <row customFormat="1" r="5" s="4">
      <c r="A5" s="4" t="n">
        <v>20</v>
      </c>
      <c r="B5" s="4" t="n">
        <v>170</v>
      </c>
      <c r="C5" s="4" t="n">
        <v>20</v>
      </c>
      <c r="D5" s="4" t="n">
        <v>0</v>
      </c>
      <c r="E5" s="4" t="n">
        <v>1.625</v>
      </c>
      <c r="F5" s="4">
        <f>500/(1+C5)</f>
        <v/>
      </c>
      <c r="G5" s="4" t="n">
        <v>2</v>
      </c>
      <c r="H5" s="4">
        <f>A5-I5</f>
        <v/>
      </c>
      <c r="I5" s="4">
        <f>(B5-(B5+20+100)/2)/J5</f>
        <v/>
      </c>
      <c r="J5" s="4" t="n">
        <v>28.89632107023412</v>
      </c>
      <c r="N5" s="4" t="n">
        <v>5.4</v>
      </c>
      <c r="T5" s="4" t="n">
        <v>1.003</v>
      </c>
    </row>
    <row customFormat="1" r="6" s="4">
      <c r="A6" s="4" t="n">
        <v>25</v>
      </c>
      <c r="B6" s="4" t="n">
        <v>170</v>
      </c>
      <c r="C6" s="4" t="n">
        <v>20</v>
      </c>
      <c r="D6" s="4" t="n">
        <v>0</v>
      </c>
      <c r="E6" s="4" t="n">
        <v>1.625</v>
      </c>
      <c r="F6" s="4">
        <f>500/(1+C6)</f>
        <v/>
      </c>
      <c r="G6" s="4" t="n">
        <v>2</v>
      </c>
      <c r="H6" s="4">
        <f>A6-I6</f>
        <v/>
      </c>
      <c r="I6" s="4">
        <f>(B6-(B6+20+100)/2)/J6</f>
        <v/>
      </c>
      <c r="J6" s="4" t="n">
        <v>28.89632107023412</v>
      </c>
      <c r="N6" s="4" t="n">
        <v>5.4</v>
      </c>
      <c r="T6" s="4" t="n">
        <v>1.2448</v>
      </c>
    </row>
    <row customFormat="1" r="7" s="4">
      <c r="A7" s="4" t="n">
        <v>30</v>
      </c>
      <c r="B7" s="4" t="n">
        <v>170</v>
      </c>
      <c r="C7" s="4" t="n">
        <v>20</v>
      </c>
      <c r="D7" s="4" t="n">
        <v>0</v>
      </c>
      <c r="E7" s="4" t="n">
        <v>1.625</v>
      </c>
      <c r="F7" s="4">
        <f>500/(1+C7)</f>
        <v/>
      </c>
      <c r="G7" s="4" t="n">
        <v>2</v>
      </c>
      <c r="H7" s="4">
        <f>A7-I7</f>
        <v/>
      </c>
      <c r="I7" s="4">
        <f>(B7-(B7+20+100)/2)/J7</f>
        <v/>
      </c>
      <c r="J7" s="4" t="n">
        <v>28.89632107023412</v>
      </c>
      <c r="N7" s="4" t="n">
        <v>5.4</v>
      </c>
      <c r="T7" s="4" t="n">
        <v>1.6008</v>
      </c>
    </row>
    <row customFormat="1" customHeight="1" ht="16" r="8" s="5" thickBot="1">
      <c r="A8" s="5" t="n">
        <v>70</v>
      </c>
      <c r="B8" s="5" t="n">
        <v>170</v>
      </c>
      <c r="C8" s="5" t="n">
        <v>20</v>
      </c>
      <c r="D8" s="5" t="n">
        <v>0</v>
      </c>
      <c r="E8" s="5" t="n">
        <v>1.625</v>
      </c>
      <c r="F8" s="5">
        <f>500/(1+C8)</f>
        <v/>
      </c>
      <c r="G8" s="5" t="n">
        <v>2</v>
      </c>
      <c r="H8" s="4">
        <f>A8-I8</f>
        <v/>
      </c>
      <c r="I8" s="4">
        <f>(B8-(B8+20+100)/2)/J8</f>
        <v/>
      </c>
      <c r="J8" s="5" t="n">
        <v>28.89632107023412</v>
      </c>
      <c r="N8" s="5" t="n">
        <v>5.4</v>
      </c>
      <c r="T8" s="5" t="n">
        <v>2.0383</v>
      </c>
    </row>
    <row customFormat="1" r="9" s="9">
      <c r="A9" s="9" t="n">
        <v>10</v>
      </c>
      <c r="B9" s="9" t="n">
        <v>170</v>
      </c>
      <c r="C9" s="9" t="n">
        <v>20</v>
      </c>
      <c r="D9" s="9" t="n">
        <v>0</v>
      </c>
      <c r="E9" s="9" t="n">
        <v>1.625</v>
      </c>
      <c r="F9" s="9">
        <f>500/(1+C9)</f>
        <v/>
      </c>
      <c r="G9" s="9" t="n">
        <v>2</v>
      </c>
      <c r="H9" s="4">
        <f>A9-I9</f>
        <v/>
      </c>
      <c r="I9" s="4">
        <f>(B9-(B9+20+100)/2)/J9</f>
        <v/>
      </c>
      <c r="J9" s="9" t="n">
        <v>28.89632107023412</v>
      </c>
      <c r="N9" s="9" t="n">
        <v>5.4</v>
      </c>
      <c r="T9" s="9" t="n">
        <v>0.1439</v>
      </c>
    </row>
    <row customFormat="1" r="10" s="8">
      <c r="A10" s="8" t="n">
        <v>15</v>
      </c>
      <c r="B10" s="8" t="n">
        <v>170</v>
      </c>
      <c r="C10" s="8" t="n">
        <v>20</v>
      </c>
      <c r="D10" s="8" t="n">
        <v>0</v>
      </c>
      <c r="E10" s="8" t="n">
        <v>1.625</v>
      </c>
      <c r="F10" s="8">
        <f>500/(1+C10)</f>
        <v/>
      </c>
      <c r="G10" s="8" t="n">
        <v>2</v>
      </c>
      <c r="H10" s="4">
        <f>A10-I10</f>
        <v/>
      </c>
      <c r="I10" s="4">
        <f>(B10-(B10+20+100)/2)/J10</f>
        <v/>
      </c>
      <c r="J10" s="8" t="n">
        <v>28.89632107023412</v>
      </c>
      <c r="N10" s="8" t="n">
        <v>5.4</v>
      </c>
      <c r="T10" s="8" t="n">
        <v>0.5701000000000001</v>
      </c>
    </row>
    <row customFormat="1" r="11" s="8">
      <c r="A11" s="8" t="n">
        <v>20</v>
      </c>
      <c r="B11" s="8" t="n">
        <v>170</v>
      </c>
      <c r="C11" s="8" t="n">
        <v>20</v>
      </c>
      <c r="D11" s="8" t="n">
        <v>0</v>
      </c>
      <c r="E11" s="8" t="n">
        <v>1.625</v>
      </c>
      <c r="F11" s="8">
        <f>500/(1+C11)</f>
        <v/>
      </c>
      <c r="G11" s="8" t="n">
        <v>2</v>
      </c>
      <c r="H11" s="4">
        <f>A11-I11</f>
        <v/>
      </c>
      <c r="I11" s="4">
        <f>(B11-(B11+20+100)/2)/J11</f>
        <v/>
      </c>
      <c r="J11" s="8" t="n">
        <v>28.89632107023412</v>
      </c>
      <c r="N11" s="8" t="n">
        <v>5.4</v>
      </c>
      <c r="T11" s="8" t="n">
        <v>0.8443000000000001</v>
      </c>
    </row>
    <row customFormat="1" r="12" s="8">
      <c r="A12" s="8" t="n">
        <v>25</v>
      </c>
      <c r="B12" s="8" t="n">
        <v>170</v>
      </c>
      <c r="C12" s="8" t="n">
        <v>20</v>
      </c>
      <c r="D12" s="8" t="n">
        <v>0</v>
      </c>
      <c r="E12" s="8" t="n">
        <v>1.625</v>
      </c>
      <c r="F12" s="8">
        <f>500/(1+C12)</f>
        <v/>
      </c>
      <c r="G12" s="8" t="n">
        <v>2</v>
      </c>
      <c r="H12" s="4">
        <f>A12-I12</f>
        <v/>
      </c>
      <c r="I12" s="4">
        <f>(B12-(B12+20+100)/2)/J12</f>
        <v/>
      </c>
      <c r="J12" s="8" t="n">
        <v>28.89632107023412</v>
      </c>
      <c r="N12" s="8" t="n">
        <v>5.4</v>
      </c>
      <c r="T12" s="8" t="n">
        <v>1.1329</v>
      </c>
    </row>
    <row customFormat="1" r="13" s="8">
      <c r="A13" s="8" t="n">
        <v>30</v>
      </c>
      <c r="B13" s="8" t="n">
        <v>170</v>
      </c>
      <c r="C13" s="8" t="n">
        <v>20</v>
      </c>
      <c r="D13" s="8" t="n">
        <v>0</v>
      </c>
      <c r="E13" s="8" t="n">
        <v>1.625</v>
      </c>
      <c r="F13" s="8">
        <f>500/(1+C13)</f>
        <v/>
      </c>
      <c r="G13" s="8" t="n">
        <v>2</v>
      </c>
      <c r="H13" s="4">
        <f>A13-I13</f>
        <v/>
      </c>
      <c r="I13" s="4">
        <f>(B13-(B13+20+100)/2)/J13</f>
        <v/>
      </c>
      <c r="J13" s="8" t="n">
        <v>28.89632107023412</v>
      </c>
      <c r="N13" s="8" t="n">
        <v>5.4</v>
      </c>
      <c r="T13" s="8" t="n">
        <v>1.2621</v>
      </c>
    </row>
    <row customFormat="1" customHeight="1" ht="16" r="14" s="10" thickBot="1">
      <c r="A14" s="10" t="n">
        <v>70</v>
      </c>
      <c r="B14" s="10" t="n">
        <v>170</v>
      </c>
      <c r="C14" s="10" t="n">
        <v>20</v>
      </c>
      <c r="D14" s="10" t="n">
        <v>0</v>
      </c>
      <c r="E14" s="10" t="n">
        <v>1.625</v>
      </c>
      <c r="F14" s="10">
        <f>500/(1+C14)</f>
        <v/>
      </c>
      <c r="G14" s="10" t="n">
        <v>2</v>
      </c>
      <c r="H14" s="4">
        <f>A14-I14</f>
        <v/>
      </c>
      <c r="I14" s="4">
        <f>(B14-(B14+20+100)/2)/J14</f>
        <v/>
      </c>
      <c r="J14" s="10" t="n">
        <v>28.89632107023412</v>
      </c>
      <c r="N14" s="10" t="n">
        <v>5.4</v>
      </c>
      <c r="T14" s="10" t="n">
        <v>1.7826</v>
      </c>
    </row>
    <row customFormat="1" r="15" s="11">
      <c r="A15" s="11" t="n">
        <v>10</v>
      </c>
      <c r="B15" s="11" t="n">
        <v>170</v>
      </c>
      <c r="C15" s="11" t="n">
        <v>20</v>
      </c>
      <c r="D15" s="11" t="n">
        <v>0</v>
      </c>
      <c r="E15" s="11" t="n">
        <v>1.625</v>
      </c>
      <c r="F15" s="11">
        <f>500/(1+C15)</f>
        <v/>
      </c>
      <c r="G15" s="11" t="n">
        <v>2</v>
      </c>
      <c r="H15" s="4">
        <f>A15-I15</f>
        <v/>
      </c>
      <c r="I15" s="4">
        <f>(B15-(B15+20+100)/2)/J15</f>
        <v/>
      </c>
      <c r="J15" s="11" t="n">
        <v>28.89632107023412</v>
      </c>
      <c r="N15" s="11" t="n">
        <v>18.6</v>
      </c>
      <c r="T15" s="11" t="n">
        <v>0.3501</v>
      </c>
    </row>
    <row customFormat="1" r="16" s="14">
      <c r="A16" s="14" t="n">
        <v>15</v>
      </c>
      <c r="B16" s="14" t="n">
        <v>170</v>
      </c>
      <c r="C16" s="14" t="n">
        <v>20</v>
      </c>
      <c r="D16" s="14" t="n">
        <v>0</v>
      </c>
      <c r="E16" s="14" t="n">
        <v>1.625</v>
      </c>
      <c r="F16" s="14">
        <f>500/(1+C16)</f>
        <v/>
      </c>
      <c r="G16" s="14" t="n">
        <v>2</v>
      </c>
      <c r="H16" s="4">
        <f>A16-I16</f>
        <v/>
      </c>
      <c r="I16" s="4">
        <f>(B16-(B16+20+100)/2)/J16</f>
        <v/>
      </c>
      <c r="J16" s="14" t="n">
        <v>28.89632107023412</v>
      </c>
      <c r="N16" s="14" t="n">
        <v>18.6</v>
      </c>
      <c r="T16" s="14" t="n">
        <v>0.7298</v>
      </c>
    </row>
    <row customFormat="1" r="17" s="14">
      <c r="A17" s="14" t="n">
        <v>20</v>
      </c>
      <c r="B17" s="14" t="n">
        <v>170</v>
      </c>
      <c r="C17" s="14" t="n">
        <v>20</v>
      </c>
      <c r="D17" s="14" t="n">
        <v>0</v>
      </c>
      <c r="E17" s="14" t="n">
        <v>1.625</v>
      </c>
      <c r="F17" s="14">
        <f>500/(1+C17)</f>
        <v/>
      </c>
      <c r="G17" s="14" t="n">
        <v>2</v>
      </c>
      <c r="H17" s="4">
        <f>A17-I17</f>
        <v/>
      </c>
      <c r="I17" s="4">
        <f>(B17-(B17+20+100)/2)/J17</f>
        <v/>
      </c>
      <c r="J17" s="14" t="n">
        <v>28.89632107023412</v>
      </c>
      <c r="N17" s="14" t="n">
        <v>18.6</v>
      </c>
      <c r="T17" s="14" t="n">
        <v>2.4854</v>
      </c>
    </row>
    <row customFormat="1" r="18" s="14">
      <c r="A18" s="14" t="n">
        <v>25</v>
      </c>
      <c r="B18" s="14" t="n">
        <v>170</v>
      </c>
      <c r="C18" s="14" t="n">
        <v>20</v>
      </c>
      <c r="D18" s="14" t="n">
        <v>0</v>
      </c>
      <c r="E18" s="14" t="n">
        <v>1.625</v>
      </c>
      <c r="F18" s="14">
        <f>500/(1+C18)</f>
        <v/>
      </c>
      <c r="G18" s="14" t="n">
        <v>2</v>
      </c>
      <c r="H18" s="4">
        <f>A18-I18</f>
        <v/>
      </c>
      <c r="I18" s="4">
        <f>(B18-(B18+20+100)/2)/J18</f>
        <v/>
      </c>
      <c r="J18" s="14" t="n">
        <v>28.89632107023412</v>
      </c>
      <c r="N18" s="14" t="n">
        <v>18.6</v>
      </c>
      <c r="T18" s="14" t="n">
        <v>4.3829</v>
      </c>
    </row>
    <row customFormat="1" r="19" s="14">
      <c r="A19" s="14" t="n">
        <v>30</v>
      </c>
      <c r="B19" s="14" t="n">
        <v>170</v>
      </c>
      <c r="C19" s="14" t="n">
        <v>20</v>
      </c>
      <c r="D19" s="14" t="n">
        <v>0</v>
      </c>
      <c r="E19" s="14" t="n">
        <v>1.625</v>
      </c>
      <c r="F19" s="14">
        <f>500/(1+C19)</f>
        <v/>
      </c>
      <c r="G19" s="14" t="n">
        <v>2</v>
      </c>
      <c r="H19" s="4">
        <f>A19-I19</f>
        <v/>
      </c>
      <c r="I19" s="4">
        <f>(B19-(B19+20+100)/2)/J19</f>
        <v/>
      </c>
      <c r="J19" s="14" t="n">
        <v>28.89632107023412</v>
      </c>
      <c r="N19" s="14" t="n">
        <v>18.6</v>
      </c>
      <c r="T19" s="14" t="n">
        <v>7.3583</v>
      </c>
    </row>
    <row customFormat="1" customHeight="1" ht="16" r="20" s="13" thickBot="1">
      <c r="A20" s="13" t="n">
        <v>70</v>
      </c>
      <c r="B20" s="13" t="n">
        <v>170</v>
      </c>
      <c r="C20" s="13" t="n">
        <v>20</v>
      </c>
      <c r="D20" s="13" t="n">
        <v>0</v>
      </c>
      <c r="E20" s="13" t="n">
        <v>1.625</v>
      </c>
      <c r="F20" s="13">
        <f>500/(1+C20)</f>
        <v/>
      </c>
      <c r="G20" s="13" t="n">
        <v>2</v>
      </c>
      <c r="H20" s="4">
        <f>A20-I20</f>
        <v/>
      </c>
      <c r="I20" s="4">
        <f>(B20-(B20+20+100)/2)/J20</f>
        <v/>
      </c>
      <c r="J20" s="13" t="n">
        <v>28.89632107023412</v>
      </c>
      <c r="N20" s="13" t="n">
        <v>18.6</v>
      </c>
      <c r="T20" s="13" t="n">
        <v>9.1706</v>
      </c>
    </row>
    <row customFormat="1" r="21" s="6">
      <c r="A21" s="6" t="n">
        <v>24</v>
      </c>
      <c r="B21" s="6" t="n">
        <v>130</v>
      </c>
      <c r="C21" s="6" t="n">
        <v>20</v>
      </c>
      <c r="D21" s="6" t="n">
        <v>0</v>
      </c>
      <c r="E21" s="6" t="n">
        <v>1.625</v>
      </c>
      <c r="F21" s="6">
        <f>500/(1+C21)</f>
        <v/>
      </c>
      <c r="G21" s="6" t="n">
        <v>2</v>
      </c>
      <c r="H21" s="4">
        <f>A21-I21</f>
        <v/>
      </c>
      <c r="I21" s="4">
        <f>(B21-(B21+20+100)/2)/J21</f>
        <v/>
      </c>
      <c r="J21" s="6" t="n">
        <v>28.89632107023412</v>
      </c>
      <c r="N21" s="6" t="n">
        <v>5.4</v>
      </c>
      <c r="T21" s="6" t="n">
        <v>0.06900000000000001</v>
      </c>
    </row>
    <row customFormat="1" r="22" s="4">
      <c r="A22" s="4" t="n">
        <v>44</v>
      </c>
      <c r="B22" s="4" t="n">
        <v>130</v>
      </c>
      <c r="C22" s="4" t="n">
        <v>20</v>
      </c>
      <c r="D22" s="4" t="n">
        <v>0</v>
      </c>
      <c r="E22" s="4" t="n">
        <v>1.625</v>
      </c>
      <c r="F22" s="4">
        <f>500/(1+C22)</f>
        <v/>
      </c>
      <c r="G22" s="4" t="n">
        <v>2</v>
      </c>
      <c r="H22" s="4">
        <f>A22-I22</f>
        <v/>
      </c>
      <c r="I22" s="4">
        <f>(B22-(B22+20+100)/2)/J22</f>
        <v/>
      </c>
      <c r="J22" s="4" t="n">
        <v>28.89632107023412</v>
      </c>
      <c r="N22" s="4" t="n">
        <v>5.4</v>
      </c>
      <c r="T22" s="4" t="n">
        <v>0.179</v>
      </c>
    </row>
    <row customFormat="1" r="23" s="4">
      <c r="A23" s="4" t="n">
        <v>84</v>
      </c>
      <c r="B23" s="4" t="n">
        <v>130</v>
      </c>
      <c r="C23" s="4" t="n">
        <v>20</v>
      </c>
      <c r="D23" s="4" t="n">
        <v>0</v>
      </c>
      <c r="E23" s="4" t="n">
        <v>1.625</v>
      </c>
      <c r="F23" s="4">
        <f>500/(1+C23)</f>
        <v/>
      </c>
      <c r="G23" s="4" t="n">
        <v>2</v>
      </c>
      <c r="H23" s="4">
        <f>A23-I23</f>
        <v/>
      </c>
      <c r="I23" s="4">
        <f>(B23-(B23+20+100)/2)/J23</f>
        <v/>
      </c>
      <c r="J23" s="4" t="n">
        <v>28.89632107023412</v>
      </c>
      <c r="N23" s="4" t="n">
        <v>5.4</v>
      </c>
      <c r="T23" s="4" t="n">
        <v>0.496</v>
      </c>
    </row>
    <row customFormat="1" r="24" s="4">
      <c r="A24" s="4" t="n">
        <v>144</v>
      </c>
      <c r="B24" s="4" t="n">
        <v>130</v>
      </c>
      <c r="C24" s="4" t="n">
        <v>20</v>
      </c>
      <c r="D24" s="4" t="n">
        <v>0</v>
      </c>
      <c r="E24" s="4" t="n">
        <v>1.625</v>
      </c>
      <c r="F24" s="4">
        <f>500/(1+C24)</f>
        <v/>
      </c>
      <c r="G24" s="4" t="n">
        <v>2</v>
      </c>
      <c r="H24" s="4">
        <f>A24-I24</f>
        <v/>
      </c>
      <c r="I24" s="4">
        <f>(B24-(B24+20+100)/2)/J24</f>
        <v/>
      </c>
      <c r="J24" s="4" t="n">
        <v>28.89632107023412</v>
      </c>
      <c r="N24" s="4" t="n">
        <v>5.4</v>
      </c>
      <c r="T24" s="4" t="n">
        <v>0.913</v>
      </c>
    </row>
    <row customFormat="1" customHeight="1" ht="16" r="25" s="5" thickBot="1">
      <c r="A25" s="5" t="n">
        <v>224</v>
      </c>
      <c r="B25" s="5" t="n">
        <v>130</v>
      </c>
      <c r="C25" s="5" t="n">
        <v>20</v>
      </c>
      <c r="D25" s="5" t="n">
        <v>0</v>
      </c>
      <c r="E25" s="5" t="n">
        <v>1.625</v>
      </c>
      <c r="F25" s="5">
        <f>500/(1+C25)</f>
        <v/>
      </c>
      <c r="G25" s="5" t="n">
        <v>2</v>
      </c>
      <c r="H25" s="4">
        <f>A25-I25</f>
        <v/>
      </c>
      <c r="I25" s="4">
        <f>(B25-(B25+20+100)/2)/J25</f>
        <v/>
      </c>
      <c r="J25" s="5" t="n">
        <v>28.89632107023412</v>
      </c>
      <c r="N25" s="5" t="n">
        <v>5.4</v>
      </c>
      <c r="T25" s="5" t="n">
        <v>1.191</v>
      </c>
    </row>
    <row customFormat="1" r="26" s="4">
      <c r="A26" s="4" t="n">
        <v>25</v>
      </c>
      <c r="B26" s="4" t="n">
        <v>140</v>
      </c>
      <c r="C26" s="4" t="n">
        <v>20</v>
      </c>
      <c r="D26" s="4" t="n">
        <v>0</v>
      </c>
      <c r="E26" s="4" t="n">
        <v>1.625</v>
      </c>
      <c r="F26" s="4">
        <f>500/(1+C26)</f>
        <v/>
      </c>
      <c r="G26" s="4" t="n">
        <v>2</v>
      </c>
      <c r="H26" s="4">
        <f>A26-I26</f>
        <v/>
      </c>
      <c r="I26" s="4">
        <f>(B26-(B26+20+100)/2)/J26</f>
        <v/>
      </c>
      <c r="J26" s="4" t="n">
        <v>28.89632107023412</v>
      </c>
      <c r="N26" s="4" t="n">
        <v>5.4</v>
      </c>
      <c r="T26" s="4" t="n">
        <v>0.097</v>
      </c>
    </row>
    <row customFormat="1" r="27" s="4">
      <c r="A27" s="4" t="n">
        <v>45</v>
      </c>
      <c r="B27" s="4" t="n">
        <v>140</v>
      </c>
      <c r="C27" s="4" t="n">
        <v>20</v>
      </c>
      <c r="D27" s="4" t="n">
        <v>0</v>
      </c>
      <c r="E27" s="4" t="n">
        <v>1.625</v>
      </c>
      <c r="F27" s="4">
        <f>500/(1+C27)</f>
        <v/>
      </c>
      <c r="G27" s="4" t="n">
        <v>2</v>
      </c>
      <c r="H27" s="4">
        <f>A27-I27</f>
        <v/>
      </c>
      <c r="I27" s="4">
        <f>(B27-(B27+20+100)/2)/J27</f>
        <v/>
      </c>
      <c r="J27" s="4" t="n">
        <v>28.89632107023412</v>
      </c>
      <c r="N27" s="4" t="n">
        <v>5.4</v>
      </c>
      <c r="T27" s="4" t="n">
        <v>0.305</v>
      </c>
    </row>
    <row customFormat="1" r="28" s="4">
      <c r="A28" s="4" t="n">
        <v>75</v>
      </c>
      <c r="B28" s="4" t="n">
        <v>140</v>
      </c>
      <c r="C28" s="4" t="n">
        <v>20</v>
      </c>
      <c r="D28" s="4" t="n">
        <v>0</v>
      </c>
      <c r="E28" s="4" t="n">
        <v>1.625</v>
      </c>
      <c r="F28" s="4">
        <f>500/(1+C28)</f>
        <v/>
      </c>
      <c r="G28" s="4" t="n">
        <v>2</v>
      </c>
      <c r="H28" s="4">
        <f>A28-I28</f>
        <v/>
      </c>
      <c r="I28" s="4">
        <f>(B28-(B28+20+100)/2)/J28</f>
        <v/>
      </c>
      <c r="J28" s="4" t="n">
        <v>28.89632107023412</v>
      </c>
      <c r="N28" s="4" t="n">
        <v>5.4</v>
      </c>
      <c r="T28" s="4" t="n">
        <v>0.71</v>
      </c>
    </row>
    <row customFormat="1" r="29" s="4">
      <c r="A29" s="4" t="n">
        <v>115</v>
      </c>
      <c r="B29" s="4" t="n">
        <v>140</v>
      </c>
      <c r="C29" s="4" t="n">
        <v>20</v>
      </c>
      <c r="D29" s="4" t="n">
        <v>0</v>
      </c>
      <c r="E29" s="4" t="n">
        <v>1.625</v>
      </c>
      <c r="F29" s="4">
        <f>500/(1+C29)</f>
        <v/>
      </c>
      <c r="G29" s="4" t="n">
        <v>2</v>
      </c>
      <c r="H29" s="4">
        <f>A29-I29</f>
        <v/>
      </c>
      <c r="I29" s="4">
        <f>(B29-(B29+20+100)/2)/J29</f>
        <v/>
      </c>
      <c r="J29" s="4" t="n">
        <v>28.89632107023412</v>
      </c>
      <c r="N29" s="4" t="n">
        <v>5.4</v>
      </c>
      <c r="T29" s="4" t="n">
        <v>1.35</v>
      </c>
    </row>
    <row customFormat="1" customHeight="1" ht="16" r="30" s="4" thickBot="1">
      <c r="A30" s="4" t="n">
        <v>165</v>
      </c>
      <c r="B30" s="4" t="n">
        <v>140</v>
      </c>
      <c r="C30" s="4" t="n">
        <v>20</v>
      </c>
      <c r="D30" s="4" t="n">
        <v>0</v>
      </c>
      <c r="E30" s="4" t="n">
        <v>1.625</v>
      </c>
      <c r="F30" s="4">
        <f>500/(1+C30)</f>
        <v/>
      </c>
      <c r="G30" s="4" t="n">
        <v>2</v>
      </c>
      <c r="H30" s="4">
        <f>A30-I30</f>
        <v/>
      </c>
      <c r="I30" s="4">
        <f>(B30-(B30+20+100)/2)/J30</f>
        <v/>
      </c>
      <c r="J30" s="4" t="n">
        <v>28.89632107023412</v>
      </c>
      <c r="N30" s="4" t="n">
        <v>5.4</v>
      </c>
      <c r="T30" s="4" t="n">
        <v>1.637</v>
      </c>
    </row>
    <row customFormat="1" r="31" s="6">
      <c r="A31" s="16" t="n">
        <v>6</v>
      </c>
      <c r="B31" s="6" t="n">
        <v>150</v>
      </c>
      <c r="C31" s="6" t="n">
        <v>20</v>
      </c>
      <c r="D31" s="6" t="n">
        <v>0</v>
      </c>
      <c r="E31" s="6" t="n">
        <v>1.625</v>
      </c>
      <c r="F31" s="6">
        <f>500/(1+C31)</f>
        <v/>
      </c>
      <c r="G31" s="6" t="n">
        <v>2</v>
      </c>
      <c r="H31" s="4">
        <f>A31-I31</f>
        <v/>
      </c>
      <c r="I31" s="4">
        <f>(B31-(B31+20+100)/2)/J31</f>
        <v/>
      </c>
      <c r="J31" s="6" t="n">
        <v>28.89632107023412</v>
      </c>
      <c r="N31" s="6" t="n">
        <v>5.4</v>
      </c>
      <c r="T31" s="6" t="n">
        <v>0.063</v>
      </c>
    </row>
    <row customFormat="1" r="32" s="4">
      <c r="A32" s="17" t="n">
        <v>16</v>
      </c>
      <c r="B32" s="4" t="n">
        <v>150</v>
      </c>
      <c r="C32" s="4" t="n">
        <v>20</v>
      </c>
      <c r="D32" s="4" t="n">
        <v>0</v>
      </c>
      <c r="E32" s="4" t="n">
        <v>1.625</v>
      </c>
      <c r="F32" s="4">
        <f>500/(1+C32)</f>
        <v/>
      </c>
      <c r="G32" s="4" t="n">
        <v>2</v>
      </c>
      <c r="H32" s="4">
        <f>A32-I32</f>
        <v/>
      </c>
      <c r="I32" s="4">
        <f>(B32-(B32+20+100)/2)/J32</f>
        <v/>
      </c>
      <c r="J32" s="4" t="n">
        <v>28.89632107023412</v>
      </c>
      <c r="N32" s="4" t="n">
        <v>5.4</v>
      </c>
      <c r="T32" s="4" t="n">
        <v>0.089</v>
      </c>
    </row>
    <row customFormat="1" r="33" s="4">
      <c r="A33" s="17" t="n">
        <v>26</v>
      </c>
      <c r="B33" s="4" t="n">
        <v>150</v>
      </c>
      <c r="C33" s="4" t="n">
        <v>20</v>
      </c>
      <c r="D33" s="4" t="n">
        <v>0</v>
      </c>
      <c r="E33" s="4" t="n">
        <v>1.625</v>
      </c>
      <c r="F33" s="4">
        <f>500/(1+C33)</f>
        <v/>
      </c>
      <c r="G33" s="4" t="n">
        <v>2</v>
      </c>
      <c r="H33" s="4">
        <f>A33-I33</f>
        <v/>
      </c>
      <c r="I33" s="4">
        <f>(B33-(B33+20+100)/2)/J33</f>
        <v/>
      </c>
      <c r="J33" s="4" t="n">
        <v>28.89632107023412</v>
      </c>
      <c r="N33" s="4" t="n">
        <v>5.4</v>
      </c>
      <c r="T33" s="4" t="n">
        <v>0.241</v>
      </c>
    </row>
    <row customFormat="1" r="34" s="4">
      <c r="A34" s="17" t="n">
        <v>46</v>
      </c>
      <c r="B34" s="4" t="n">
        <v>150</v>
      </c>
      <c r="C34" s="4" t="n">
        <v>20</v>
      </c>
      <c r="D34" s="4" t="n">
        <v>0</v>
      </c>
      <c r="E34" s="4" t="n">
        <v>1.625</v>
      </c>
      <c r="F34" s="4">
        <f>500/(1+C34)</f>
        <v/>
      </c>
      <c r="G34" s="4" t="n">
        <v>2</v>
      </c>
      <c r="H34" s="4">
        <f>A34-I34</f>
        <v/>
      </c>
      <c r="I34" s="4">
        <f>(B34-(B34+20+100)/2)/J34</f>
        <v/>
      </c>
      <c r="J34" s="4" t="n">
        <v>28.89632107023412</v>
      </c>
      <c r="N34" s="4" t="n">
        <v>5.4</v>
      </c>
      <c r="T34" s="4" t="n">
        <v>0.634</v>
      </c>
    </row>
    <row customFormat="1" r="35" s="4">
      <c r="A35" s="17" t="n">
        <v>86</v>
      </c>
      <c r="B35" s="4" t="n">
        <v>150</v>
      </c>
      <c r="C35" s="4" t="n">
        <v>20</v>
      </c>
      <c r="D35" s="4" t="n">
        <v>0</v>
      </c>
      <c r="E35" s="4" t="n">
        <v>1.625</v>
      </c>
      <c r="F35" s="4">
        <f>500/(1+C35)</f>
        <v/>
      </c>
      <c r="G35" s="4" t="n">
        <v>2</v>
      </c>
      <c r="H35" s="4">
        <f>A35-I35</f>
        <v/>
      </c>
      <c r="I35" s="4">
        <f>(B35-(B35+20+100)/2)/J35</f>
        <v/>
      </c>
      <c r="J35" s="4" t="n">
        <v>28.89632107023412</v>
      </c>
      <c r="N35" s="4" t="n">
        <v>5.4</v>
      </c>
      <c r="T35" s="4" t="n">
        <v>0.8159999999999999</v>
      </c>
    </row>
    <row customFormat="1" customHeight="1" ht="16" r="36" s="4" thickBot="1">
      <c r="A36" s="17" t="n">
        <v>126</v>
      </c>
      <c r="B36" s="4" t="n">
        <v>150</v>
      </c>
      <c r="C36" s="4" t="n">
        <v>20</v>
      </c>
      <c r="D36" s="4" t="n">
        <v>0</v>
      </c>
      <c r="E36" s="4" t="n">
        <v>1.625</v>
      </c>
      <c r="F36" s="4">
        <f>500/(1+C36)</f>
        <v/>
      </c>
      <c r="G36" s="4" t="n">
        <v>2</v>
      </c>
      <c r="H36" s="4">
        <f>A36-I36</f>
        <v/>
      </c>
      <c r="I36" s="4">
        <f>(B36-(B36+20+100)/2)/J36</f>
        <v/>
      </c>
      <c r="J36" s="4" t="n">
        <v>28.89632107023412</v>
      </c>
      <c r="N36" s="4" t="n">
        <v>5.4</v>
      </c>
      <c r="T36" s="4" t="n">
        <v>1.698</v>
      </c>
    </row>
    <row customFormat="1" r="37" s="6">
      <c r="A37" s="16" t="n">
        <v>8</v>
      </c>
      <c r="B37" s="6" t="n">
        <v>160</v>
      </c>
      <c r="C37" s="6" t="n">
        <v>20</v>
      </c>
      <c r="D37" s="6" t="n">
        <v>0</v>
      </c>
      <c r="E37" s="6" t="n">
        <v>1.625</v>
      </c>
      <c r="F37" s="6">
        <f>500/(1+C37)</f>
        <v/>
      </c>
      <c r="G37" s="6" t="n">
        <v>2</v>
      </c>
      <c r="H37" s="4">
        <f>A37-I37</f>
        <v/>
      </c>
      <c r="I37" s="4">
        <f>(B37-(B37+20+100)/2)/J37</f>
        <v/>
      </c>
      <c r="J37" s="6" t="n">
        <v>28.89632107023412</v>
      </c>
      <c r="N37" s="6" t="n">
        <v>5.4</v>
      </c>
      <c r="T37" s="6" t="n">
        <v>0.052</v>
      </c>
    </row>
    <row customFormat="1" r="38" s="4">
      <c r="A38" s="17" t="n">
        <v>13</v>
      </c>
      <c r="B38" s="4" t="n">
        <v>160</v>
      </c>
      <c r="C38" s="4" t="n">
        <v>20</v>
      </c>
      <c r="D38" s="4" t="n">
        <v>0</v>
      </c>
      <c r="E38" s="4" t="n">
        <v>1.625</v>
      </c>
      <c r="F38" s="4">
        <f>500/(1+C38)</f>
        <v/>
      </c>
      <c r="G38" s="4" t="n">
        <v>2</v>
      </c>
      <c r="H38" s="4">
        <f>A38-I38</f>
        <v/>
      </c>
      <c r="I38" s="4">
        <f>(B38-(B38+20+100)/2)/J38</f>
        <v/>
      </c>
      <c r="J38" s="4" t="n">
        <v>28.89632107023412</v>
      </c>
      <c r="N38" s="4" t="n">
        <v>5.4</v>
      </c>
      <c r="T38" s="4" t="n">
        <v>0.178</v>
      </c>
    </row>
    <row customFormat="1" r="39" s="4">
      <c r="A39" s="17" t="n">
        <v>18</v>
      </c>
      <c r="B39" s="4" t="n">
        <v>160</v>
      </c>
      <c r="C39" s="4" t="n">
        <v>20</v>
      </c>
      <c r="D39" s="4" t="n">
        <v>0</v>
      </c>
      <c r="E39" s="4" t="n">
        <v>1.625</v>
      </c>
      <c r="F39" s="4">
        <f>500/(1+C39)</f>
        <v/>
      </c>
      <c r="G39" s="4" t="n">
        <v>2</v>
      </c>
      <c r="H39" s="4">
        <f>A39-I39</f>
        <v/>
      </c>
      <c r="I39" s="4">
        <f>(B39-(B39+20+100)/2)/J39</f>
        <v/>
      </c>
      <c r="J39" s="4" t="n">
        <v>28.89632107023412</v>
      </c>
      <c r="N39" s="4" t="n">
        <v>5.4</v>
      </c>
      <c r="T39" s="4" t="n">
        <v>0.456</v>
      </c>
    </row>
    <row customFormat="1" r="40" s="4">
      <c r="A40" s="17" t="n">
        <v>28</v>
      </c>
      <c r="B40" s="4" t="n">
        <v>160</v>
      </c>
      <c r="C40" s="4" t="n">
        <v>20</v>
      </c>
      <c r="D40" s="4" t="n">
        <v>0</v>
      </c>
      <c r="E40" s="4" t="n">
        <v>1.625</v>
      </c>
      <c r="F40" s="4">
        <f>500/(1+C40)</f>
        <v/>
      </c>
      <c r="G40" s="4" t="n">
        <v>2</v>
      </c>
      <c r="H40" s="4">
        <f>A40-I40</f>
        <v/>
      </c>
      <c r="I40" s="4">
        <f>(B40-(B40+20+100)/2)/J40</f>
        <v/>
      </c>
      <c r="J40" s="4" t="n">
        <v>28.89632107023412</v>
      </c>
      <c r="N40" s="4" t="n">
        <v>5.4</v>
      </c>
      <c r="T40" s="4" t="n">
        <v>0.867</v>
      </c>
    </row>
    <row customFormat="1" r="41" s="4">
      <c r="A41" s="17" t="n">
        <v>48</v>
      </c>
      <c r="B41" s="4" t="n">
        <v>160</v>
      </c>
      <c r="C41" s="4" t="n">
        <v>20</v>
      </c>
      <c r="D41" s="4" t="n">
        <v>0</v>
      </c>
      <c r="E41" s="4" t="n">
        <v>1.625</v>
      </c>
      <c r="F41" s="4">
        <f>500/(1+C41)</f>
        <v/>
      </c>
      <c r="G41" s="4" t="n">
        <v>2</v>
      </c>
      <c r="H41" s="4">
        <f>A41-I41</f>
        <v/>
      </c>
      <c r="I41" s="4">
        <f>(B41-(B41+20+100)/2)/J41</f>
        <v/>
      </c>
      <c r="J41" s="4" t="n">
        <v>28.89632107023412</v>
      </c>
      <c r="N41" s="4" t="n">
        <v>5.4</v>
      </c>
      <c r="T41" s="4" t="n">
        <v>1.099</v>
      </c>
    </row>
    <row customFormat="1" customHeight="1" ht="16" r="42" s="5" thickBot="1">
      <c r="A42" s="18" t="n">
        <v>88</v>
      </c>
      <c r="B42" s="5" t="n">
        <v>160</v>
      </c>
      <c r="C42" s="5" t="n">
        <v>20</v>
      </c>
      <c r="D42" s="5" t="n">
        <v>0</v>
      </c>
      <c r="E42" s="5" t="n">
        <v>1.625</v>
      </c>
      <c r="F42" s="5">
        <f>500/(1+C42)</f>
        <v/>
      </c>
      <c r="G42" s="5" t="n">
        <v>2</v>
      </c>
      <c r="H42" s="4">
        <f>A42-I42</f>
        <v/>
      </c>
      <c r="I42" s="4">
        <f>(B42-(B42+20+100)/2)/J42</f>
        <v/>
      </c>
      <c r="J42" s="5" t="n">
        <v>28.89632107023412</v>
      </c>
      <c r="N42" s="5" t="n">
        <v>5.4</v>
      </c>
      <c r="T42" s="5" t="n">
        <v>1.776</v>
      </c>
    </row>
    <row customFormat="1" r="43" s="8">
      <c r="A43" s="8" t="n">
        <v>4</v>
      </c>
      <c r="B43" s="8" t="n">
        <v>130</v>
      </c>
      <c r="C43" s="8" t="n">
        <v>20</v>
      </c>
      <c r="D43" s="8" t="n">
        <v>0</v>
      </c>
      <c r="E43" s="8" t="n">
        <v>1.625</v>
      </c>
      <c r="F43" s="8">
        <f>500/(1+C43)</f>
        <v/>
      </c>
      <c r="G43" s="8" t="n">
        <v>2</v>
      </c>
      <c r="H43" s="4">
        <f>A43-I43</f>
        <v/>
      </c>
      <c r="I43" s="4">
        <f>(B43-(B43+20+100)/2)/J43</f>
        <v/>
      </c>
      <c r="J43" s="8" t="n">
        <v>28.89632107023412</v>
      </c>
      <c r="N43" s="8" t="n">
        <v>5.4</v>
      </c>
      <c r="T43" s="8" t="n">
        <v>0.049</v>
      </c>
    </row>
    <row customFormat="1" r="44" s="8">
      <c r="A44" s="8" t="n">
        <v>24</v>
      </c>
      <c r="B44" s="8" t="n">
        <v>130</v>
      </c>
      <c r="C44" s="8" t="n">
        <v>20</v>
      </c>
      <c r="D44" s="8" t="n">
        <v>0</v>
      </c>
      <c r="E44" s="8" t="n">
        <v>1.625</v>
      </c>
      <c r="F44" s="8">
        <f>500/(1+C44)</f>
        <v/>
      </c>
      <c r="G44" s="8" t="n">
        <v>2</v>
      </c>
      <c r="H44" s="4">
        <f>A44-I44</f>
        <v/>
      </c>
      <c r="I44" s="4">
        <f>(B44-(B44+20+100)/2)/J44</f>
        <v/>
      </c>
      <c r="J44" s="8" t="n">
        <v>28.89632107023412</v>
      </c>
      <c r="N44" s="8" t="n">
        <v>5.4</v>
      </c>
      <c r="T44" s="8" t="n">
        <v>0.013</v>
      </c>
    </row>
    <row customFormat="1" r="45" s="8">
      <c r="A45" s="8" t="n">
        <v>44</v>
      </c>
      <c r="B45" s="8" t="n">
        <v>130</v>
      </c>
      <c r="C45" s="8" t="n">
        <v>20</v>
      </c>
      <c r="D45" s="8" t="n">
        <v>0</v>
      </c>
      <c r="E45" s="8" t="n">
        <v>1.625</v>
      </c>
      <c r="F45" s="8">
        <f>500/(1+C45)</f>
        <v/>
      </c>
      <c r="G45" s="8" t="n">
        <v>2</v>
      </c>
      <c r="H45" s="4">
        <f>A45-I45</f>
        <v/>
      </c>
      <c r="I45" s="4">
        <f>(B45-(B45+20+100)/2)/J45</f>
        <v/>
      </c>
      <c r="J45" s="8" t="n">
        <v>28.89632107023412</v>
      </c>
      <c r="N45" s="8" t="n">
        <v>5.4</v>
      </c>
      <c r="T45" s="8" t="n">
        <v>0.029</v>
      </c>
    </row>
    <row customFormat="1" r="46" s="8">
      <c r="A46" s="8" t="n">
        <v>84</v>
      </c>
      <c r="B46" s="8" t="n">
        <v>130</v>
      </c>
      <c r="C46" s="8" t="n">
        <v>20</v>
      </c>
      <c r="D46" s="8" t="n">
        <v>0</v>
      </c>
      <c r="E46" s="8" t="n">
        <v>1.625</v>
      </c>
      <c r="F46" s="8">
        <f>500/(1+C46)</f>
        <v/>
      </c>
      <c r="G46" s="8" t="n">
        <v>2</v>
      </c>
      <c r="H46" s="4">
        <f>A46-I46</f>
        <v/>
      </c>
      <c r="I46" s="4">
        <f>(B46-(B46+20+100)/2)/J46</f>
        <v/>
      </c>
      <c r="J46" s="8" t="n">
        <v>28.89632107023412</v>
      </c>
      <c r="N46" s="8" t="n">
        <v>5.4</v>
      </c>
      <c r="T46" s="8" t="n">
        <v>0.058</v>
      </c>
    </row>
    <row customFormat="1" r="47" s="8">
      <c r="A47" s="8" t="n">
        <v>144</v>
      </c>
      <c r="B47" s="8" t="n">
        <v>130</v>
      </c>
      <c r="C47" s="8" t="n">
        <v>20</v>
      </c>
      <c r="D47" s="8" t="n">
        <v>0</v>
      </c>
      <c r="E47" s="8" t="n">
        <v>1.625</v>
      </c>
      <c r="F47" s="8">
        <f>500/(1+C47)</f>
        <v/>
      </c>
      <c r="G47" s="8" t="n">
        <v>2</v>
      </c>
      <c r="H47" s="4">
        <f>A47-I47</f>
        <v/>
      </c>
      <c r="I47" s="4">
        <f>(B47-(B47+20+100)/2)/J47</f>
        <v/>
      </c>
      <c r="J47" s="8" t="n">
        <v>28.89632107023412</v>
      </c>
      <c r="N47" s="8" t="n">
        <v>5.4</v>
      </c>
      <c r="T47" s="8" t="n">
        <v>0.202</v>
      </c>
    </row>
    <row customFormat="1" customHeight="1" ht="16" r="48" s="10" thickBot="1">
      <c r="A48" s="10" t="n">
        <v>224</v>
      </c>
      <c r="B48" s="10" t="n">
        <v>130</v>
      </c>
      <c r="C48" s="10" t="n">
        <v>20</v>
      </c>
      <c r="D48" s="10" t="n">
        <v>0</v>
      </c>
      <c r="E48" s="10" t="n">
        <v>1.625</v>
      </c>
      <c r="F48" s="10">
        <f>500/(1+C48)</f>
        <v/>
      </c>
      <c r="G48" s="10" t="n">
        <v>2</v>
      </c>
      <c r="H48" s="4">
        <f>A48-I48</f>
        <v/>
      </c>
      <c r="I48" s="4">
        <f>(B48-(B48+20+100)/2)/J48</f>
        <v/>
      </c>
      <c r="J48" s="10" t="n">
        <v>28.89632107023412</v>
      </c>
      <c r="N48" s="10" t="n">
        <v>5.4</v>
      </c>
      <c r="T48" s="10" t="n">
        <v>0.364</v>
      </c>
    </row>
    <row customFormat="1" r="49" s="9">
      <c r="A49" s="9" t="n">
        <v>5</v>
      </c>
      <c r="B49" s="9" t="n">
        <v>140</v>
      </c>
      <c r="C49" s="9" t="n">
        <v>20</v>
      </c>
      <c r="D49" s="9" t="n">
        <v>0</v>
      </c>
      <c r="E49" s="9" t="n">
        <v>1.625</v>
      </c>
      <c r="F49" s="9">
        <f>500/(1+C49)</f>
        <v/>
      </c>
      <c r="G49" s="9" t="n">
        <v>2</v>
      </c>
      <c r="H49" s="4">
        <f>A49-I49</f>
        <v/>
      </c>
      <c r="I49" s="4">
        <f>(B49-(B49+20+100)/2)/J49</f>
        <v/>
      </c>
      <c r="J49" s="9" t="n">
        <v>28.89632107023412</v>
      </c>
      <c r="N49" s="9" t="n">
        <v>5.4</v>
      </c>
      <c r="T49" s="9" t="n">
        <v>0.048</v>
      </c>
    </row>
    <row customFormat="1" r="50" s="8">
      <c r="A50" s="8" t="n">
        <v>25</v>
      </c>
      <c r="B50" s="8" t="n">
        <v>140</v>
      </c>
      <c r="C50" s="8" t="n">
        <v>20</v>
      </c>
      <c r="D50" s="8" t="n">
        <v>0</v>
      </c>
      <c r="E50" s="8" t="n">
        <v>1.625</v>
      </c>
      <c r="F50" s="8">
        <f>500/(1+C50)</f>
        <v/>
      </c>
      <c r="G50" s="8" t="n">
        <v>2</v>
      </c>
      <c r="H50" s="4">
        <f>A50-I50</f>
        <v/>
      </c>
      <c r="I50" s="4">
        <f>(B50-(B50+20+100)/2)/J50</f>
        <v/>
      </c>
      <c r="J50" s="8" t="n">
        <v>28.89632107023412</v>
      </c>
      <c r="N50" s="8" t="n">
        <v>5.4</v>
      </c>
      <c r="T50" s="8" t="n">
        <v>0.024</v>
      </c>
    </row>
    <row customFormat="1" r="51" s="8">
      <c r="A51" s="8" t="n">
        <v>45</v>
      </c>
      <c r="B51" s="8" t="n">
        <v>140</v>
      </c>
      <c r="C51" s="8" t="n">
        <v>20</v>
      </c>
      <c r="D51" s="8" t="n">
        <v>0</v>
      </c>
      <c r="E51" s="8" t="n">
        <v>1.625</v>
      </c>
      <c r="F51" s="8">
        <f>500/(1+C51)</f>
        <v/>
      </c>
      <c r="G51" s="8" t="n">
        <v>2</v>
      </c>
      <c r="H51" s="4">
        <f>A51-I51</f>
        <v/>
      </c>
      <c r="I51" s="4">
        <f>(B51-(B51+20+100)/2)/J51</f>
        <v/>
      </c>
      <c r="J51" s="8" t="n">
        <v>28.89632107023412</v>
      </c>
      <c r="N51" s="8" t="n">
        <v>5.4</v>
      </c>
      <c r="T51" s="8" t="n">
        <v>0.07000000000000001</v>
      </c>
    </row>
    <row customFormat="1" r="52" s="8">
      <c r="A52" s="8" t="n">
        <v>75</v>
      </c>
      <c r="B52" s="8" t="n">
        <v>140</v>
      </c>
      <c r="C52" s="8" t="n">
        <v>20</v>
      </c>
      <c r="D52" s="8" t="n">
        <v>0</v>
      </c>
      <c r="E52" s="8" t="n">
        <v>1.625</v>
      </c>
      <c r="F52" s="8">
        <f>500/(1+C52)</f>
        <v/>
      </c>
      <c r="G52" s="8" t="n">
        <v>2</v>
      </c>
      <c r="H52" s="4">
        <f>A52-I52</f>
        <v/>
      </c>
      <c r="I52" s="4">
        <f>(B52-(B52+20+100)/2)/J52</f>
        <v/>
      </c>
      <c r="J52" s="8" t="n">
        <v>28.89632107023412</v>
      </c>
      <c r="N52" s="8" t="n">
        <v>5.4</v>
      </c>
      <c r="T52" s="8" t="n">
        <v>0.18</v>
      </c>
    </row>
    <row customFormat="1" r="53" s="8">
      <c r="A53" s="8" t="n">
        <v>115</v>
      </c>
      <c r="B53" s="8" t="n">
        <v>140</v>
      </c>
      <c r="C53" s="8" t="n">
        <v>20</v>
      </c>
      <c r="D53" s="8" t="n">
        <v>0</v>
      </c>
      <c r="E53" s="8" t="n">
        <v>1.625</v>
      </c>
      <c r="F53" s="8">
        <f>500/(1+C53)</f>
        <v/>
      </c>
      <c r="G53" s="8" t="n">
        <v>2</v>
      </c>
      <c r="H53" s="4">
        <f>A53-I53</f>
        <v/>
      </c>
      <c r="I53" s="4">
        <f>(B53-(B53+20+100)/2)/J53</f>
        <v/>
      </c>
      <c r="J53" s="8" t="n">
        <v>28.89632107023412</v>
      </c>
      <c r="N53" s="8" t="n">
        <v>5.4</v>
      </c>
      <c r="T53" s="8" t="n">
        <v>0.499</v>
      </c>
    </row>
    <row customFormat="1" customHeight="1" ht="16" r="54" s="8" thickBot="1">
      <c r="A54" s="8" t="n">
        <v>165</v>
      </c>
      <c r="B54" s="8" t="n">
        <v>140</v>
      </c>
      <c r="C54" s="8" t="n">
        <v>20</v>
      </c>
      <c r="D54" s="8" t="n">
        <v>0</v>
      </c>
      <c r="E54" s="8" t="n">
        <v>1.625</v>
      </c>
      <c r="F54" s="8">
        <f>500/(1+C54)</f>
        <v/>
      </c>
      <c r="G54" s="8" t="n">
        <v>2</v>
      </c>
      <c r="H54" s="4">
        <f>A54-I54</f>
        <v/>
      </c>
      <c r="I54" s="4">
        <f>(B54-(B54+20+100)/2)/J54</f>
        <v/>
      </c>
      <c r="J54" s="8" t="n">
        <v>28.89632107023412</v>
      </c>
      <c r="N54" s="8" t="n">
        <v>5.4</v>
      </c>
      <c r="T54" s="8" t="n">
        <v>0.623</v>
      </c>
    </row>
    <row customFormat="1" r="55" s="9">
      <c r="A55" s="19" t="n">
        <v>6</v>
      </c>
      <c r="B55" s="9" t="n">
        <v>150</v>
      </c>
      <c r="C55" s="9" t="n">
        <v>20</v>
      </c>
      <c r="D55" s="9" t="n">
        <v>0</v>
      </c>
      <c r="E55" s="9" t="n">
        <v>1.625</v>
      </c>
      <c r="F55" s="9">
        <f>500/(1+C55)</f>
        <v/>
      </c>
      <c r="G55" s="9" t="n">
        <v>2</v>
      </c>
      <c r="H55" s="4">
        <f>A55-I55</f>
        <v/>
      </c>
      <c r="I55" s="4">
        <f>(B55-(B55+20+100)/2)/J55</f>
        <v/>
      </c>
      <c r="J55" s="9" t="n">
        <v>28.89632107023412</v>
      </c>
      <c r="N55" s="9" t="n">
        <v>5.4</v>
      </c>
      <c r="T55" s="9" t="n">
        <v>0.019</v>
      </c>
    </row>
    <row customFormat="1" r="56" s="8">
      <c r="A56" s="20" t="n">
        <v>16</v>
      </c>
      <c r="B56" s="8" t="n">
        <v>150</v>
      </c>
      <c r="C56" s="8" t="n">
        <v>20</v>
      </c>
      <c r="D56" s="8" t="n">
        <v>0</v>
      </c>
      <c r="E56" s="8" t="n">
        <v>1.625</v>
      </c>
      <c r="F56" s="8">
        <f>500/(1+C56)</f>
        <v/>
      </c>
      <c r="G56" s="8" t="n">
        <v>2</v>
      </c>
      <c r="H56" s="4">
        <f>A56-I56</f>
        <v/>
      </c>
      <c r="I56" s="4">
        <f>(B56-(B56+20+100)/2)/J56</f>
        <v/>
      </c>
      <c r="J56" s="8" t="n">
        <v>28.89632107023412</v>
      </c>
      <c r="N56" s="8" t="n">
        <v>5.4</v>
      </c>
      <c r="T56" s="8" t="n">
        <v>0.041</v>
      </c>
    </row>
    <row customFormat="1" r="57" s="8">
      <c r="A57" s="20" t="n">
        <v>26</v>
      </c>
      <c r="B57" s="8" t="n">
        <v>150</v>
      </c>
      <c r="C57" s="8" t="n">
        <v>20</v>
      </c>
      <c r="D57" s="8" t="n">
        <v>0</v>
      </c>
      <c r="E57" s="8" t="n">
        <v>1.625</v>
      </c>
      <c r="F57" s="8">
        <f>500/(1+C57)</f>
        <v/>
      </c>
      <c r="G57" s="8" t="n">
        <v>2</v>
      </c>
      <c r="H57" s="4">
        <f>A57-I57</f>
        <v/>
      </c>
      <c r="I57" s="4">
        <f>(B57-(B57+20+100)/2)/J57</f>
        <v/>
      </c>
      <c r="J57" s="8" t="n">
        <v>28.89632107023412</v>
      </c>
      <c r="N57" s="8" t="n">
        <v>5.4</v>
      </c>
      <c r="T57" s="8" t="n">
        <v>0.124</v>
      </c>
    </row>
    <row customFormat="1" r="58" s="8">
      <c r="A58" s="20" t="n">
        <v>46</v>
      </c>
      <c r="B58" s="8" t="n">
        <v>150</v>
      </c>
      <c r="C58" s="8" t="n">
        <v>20</v>
      </c>
      <c r="D58" s="8" t="n">
        <v>0</v>
      </c>
      <c r="E58" s="8" t="n">
        <v>1.625</v>
      </c>
      <c r="F58" s="8">
        <f>500/(1+C58)</f>
        <v/>
      </c>
      <c r="G58" s="8" t="n">
        <v>2</v>
      </c>
      <c r="H58" s="4">
        <f>A58-I58</f>
        <v/>
      </c>
      <c r="I58" s="4">
        <f>(B58-(B58+20+100)/2)/J58</f>
        <v/>
      </c>
      <c r="J58" s="8" t="n">
        <v>28.89632107023412</v>
      </c>
      <c r="N58" s="8" t="n">
        <v>5.4</v>
      </c>
      <c r="T58" s="8" t="n">
        <v>0.33</v>
      </c>
    </row>
    <row customFormat="1" r="59" s="8">
      <c r="A59" s="20" t="n">
        <v>86</v>
      </c>
      <c r="B59" s="8" t="n">
        <v>150</v>
      </c>
      <c r="C59" s="8" t="n">
        <v>20</v>
      </c>
      <c r="D59" s="8" t="n">
        <v>0</v>
      </c>
      <c r="E59" s="8" t="n">
        <v>1.625</v>
      </c>
      <c r="F59" s="8">
        <f>500/(1+C59)</f>
        <v/>
      </c>
      <c r="G59" s="8" t="n">
        <v>2</v>
      </c>
      <c r="H59" s="4">
        <f>A59-I59</f>
        <v/>
      </c>
      <c r="I59" s="4">
        <f>(B59-(B59+20+100)/2)/J59</f>
        <v/>
      </c>
      <c r="J59" s="8" t="n">
        <v>28.89632107023412</v>
      </c>
      <c r="N59" s="8" t="n">
        <v>5.4</v>
      </c>
      <c r="T59" s="8" t="n">
        <v>0.827</v>
      </c>
    </row>
    <row customFormat="1" customHeight="1" ht="16" r="60" s="8" thickBot="1">
      <c r="A60" s="20" t="n">
        <v>126</v>
      </c>
      <c r="B60" s="8" t="n">
        <v>150</v>
      </c>
      <c r="C60" s="8" t="n">
        <v>20</v>
      </c>
      <c r="D60" s="8" t="n">
        <v>0</v>
      </c>
      <c r="E60" s="8" t="n">
        <v>1.625</v>
      </c>
      <c r="F60" s="8">
        <f>500/(1+C60)</f>
        <v/>
      </c>
      <c r="G60" s="8" t="n">
        <v>2</v>
      </c>
      <c r="H60" s="4">
        <f>A60-I60</f>
        <v/>
      </c>
      <c r="I60" s="4">
        <f>(B60-(B60+20+100)/2)/J60</f>
        <v/>
      </c>
      <c r="J60" s="8" t="n">
        <v>28.89632107023412</v>
      </c>
      <c r="N60" s="8" t="n">
        <v>5.4</v>
      </c>
      <c r="T60" s="8" t="n">
        <v>1.062</v>
      </c>
    </row>
    <row customFormat="1" r="61" s="9">
      <c r="A61" s="19" t="n">
        <v>8</v>
      </c>
      <c r="B61" s="9" t="n">
        <v>160</v>
      </c>
      <c r="C61" s="9" t="n">
        <v>20</v>
      </c>
      <c r="D61" s="9" t="n">
        <v>0</v>
      </c>
      <c r="E61" s="9" t="n">
        <v>1.625</v>
      </c>
      <c r="F61" s="9">
        <f>500/(1+C61)</f>
        <v/>
      </c>
      <c r="G61" s="9" t="n">
        <v>2</v>
      </c>
      <c r="H61" s="4">
        <f>A61-I61</f>
        <v/>
      </c>
      <c r="I61" s="4">
        <f>(B61-(B61+20+100)/2)/J61</f>
        <v/>
      </c>
      <c r="J61" s="9" t="n">
        <v>28.89632107023412</v>
      </c>
      <c r="N61" s="9" t="n">
        <v>5.4</v>
      </c>
      <c r="T61" s="9" t="n">
        <v>0.027</v>
      </c>
    </row>
    <row customFormat="1" r="62" s="8">
      <c r="A62" s="20" t="n">
        <v>13</v>
      </c>
      <c r="B62" s="8" t="n">
        <v>160</v>
      </c>
      <c r="C62" s="8" t="n">
        <v>20</v>
      </c>
      <c r="D62" s="8" t="n">
        <v>0</v>
      </c>
      <c r="E62" s="8" t="n">
        <v>1.625</v>
      </c>
      <c r="F62" s="8">
        <f>500/(1+C62)</f>
        <v/>
      </c>
      <c r="G62" s="8" t="n">
        <v>2</v>
      </c>
      <c r="H62" s="4">
        <f>A62-I62</f>
        <v/>
      </c>
      <c r="I62" s="4">
        <f>(B62-(B62+20+100)/2)/J62</f>
        <v/>
      </c>
      <c r="J62" s="8" t="n">
        <v>28.89632107023412</v>
      </c>
      <c r="N62" s="8" t="n">
        <v>5.4</v>
      </c>
      <c r="T62" s="8" t="n">
        <v>0.08500000000000001</v>
      </c>
    </row>
    <row customFormat="1" r="63" s="8">
      <c r="A63" s="20" t="n">
        <v>18</v>
      </c>
      <c r="B63" s="8" t="n">
        <v>160</v>
      </c>
      <c r="C63" s="8" t="n">
        <v>20</v>
      </c>
      <c r="D63" s="8" t="n">
        <v>0</v>
      </c>
      <c r="E63" s="8" t="n">
        <v>1.625</v>
      </c>
      <c r="F63" s="8">
        <f>500/(1+C63)</f>
        <v/>
      </c>
      <c r="G63" s="8" t="n">
        <v>2</v>
      </c>
      <c r="H63" s="4">
        <f>A63-I63</f>
        <v/>
      </c>
      <c r="I63" s="4">
        <f>(B63-(B63+20+100)/2)/J63</f>
        <v/>
      </c>
      <c r="J63" s="8" t="n">
        <v>28.89632107023412</v>
      </c>
      <c r="N63" s="8" t="n">
        <v>5.4</v>
      </c>
      <c r="T63" s="8" t="n">
        <v>0.232</v>
      </c>
    </row>
    <row customFormat="1" r="64" s="8">
      <c r="A64" s="20" t="n">
        <v>28</v>
      </c>
      <c r="B64" s="8" t="n">
        <v>160</v>
      </c>
      <c r="C64" s="8" t="n">
        <v>20</v>
      </c>
      <c r="D64" s="8" t="n">
        <v>0</v>
      </c>
      <c r="E64" s="8" t="n">
        <v>1.625</v>
      </c>
      <c r="F64" s="8">
        <f>500/(1+C64)</f>
        <v/>
      </c>
      <c r="G64" s="8" t="n">
        <v>2</v>
      </c>
      <c r="H64" s="4">
        <f>A64-I64</f>
        <v/>
      </c>
      <c r="I64" s="4">
        <f>(B64-(B64+20+100)/2)/J64</f>
        <v/>
      </c>
      <c r="J64" s="8" t="n">
        <v>28.89632107023412</v>
      </c>
      <c r="N64" s="8" t="n">
        <v>5.4</v>
      </c>
      <c r="T64" s="8" t="n">
        <v>0.552</v>
      </c>
    </row>
    <row customFormat="1" r="65" s="8">
      <c r="A65" s="20" t="n">
        <v>48</v>
      </c>
      <c r="B65" s="8" t="n">
        <v>160</v>
      </c>
      <c r="C65" s="8" t="n">
        <v>20</v>
      </c>
      <c r="D65" s="8" t="n">
        <v>0</v>
      </c>
      <c r="E65" s="8" t="n">
        <v>1.625</v>
      </c>
      <c r="F65" s="8">
        <f>500/(1+C65)</f>
        <v/>
      </c>
      <c r="G65" s="8" t="n">
        <v>2</v>
      </c>
      <c r="H65" s="4">
        <f>A65-I65</f>
        <v/>
      </c>
      <c r="I65" s="4">
        <f>(B65-(B65+20+100)/2)/J65</f>
        <v/>
      </c>
      <c r="J65" s="8" t="n">
        <v>28.89632107023412</v>
      </c>
      <c r="N65" s="8" t="n">
        <v>5.4</v>
      </c>
      <c r="T65" s="8" t="n">
        <v>1.16</v>
      </c>
    </row>
    <row customFormat="1" customHeight="1" ht="16" r="66" s="10" thickBot="1">
      <c r="A66" s="21" t="n">
        <v>88</v>
      </c>
      <c r="B66" s="10" t="n">
        <v>160</v>
      </c>
      <c r="C66" s="10" t="n">
        <v>20</v>
      </c>
      <c r="D66" s="10" t="n">
        <v>0</v>
      </c>
      <c r="E66" s="10" t="n">
        <v>1.625</v>
      </c>
      <c r="F66" s="10">
        <f>500/(1+C66)</f>
        <v/>
      </c>
      <c r="G66" s="10" t="n">
        <v>2</v>
      </c>
      <c r="H66" s="4">
        <f>A66-I66</f>
        <v/>
      </c>
      <c r="I66" s="4">
        <f>(B66-(B66+20+100)/2)/J66</f>
        <v/>
      </c>
      <c r="J66" s="10" t="n">
        <v>28.89632107023412</v>
      </c>
      <c r="N66" s="10" t="n">
        <v>5.4</v>
      </c>
      <c r="T66" s="10" t="n">
        <v>1.523</v>
      </c>
    </row>
    <row customFormat="1" r="67" s="14">
      <c r="A67" s="14" t="n">
        <v>4</v>
      </c>
      <c r="B67" s="14" t="n">
        <v>130</v>
      </c>
      <c r="C67" s="14" t="n">
        <v>20</v>
      </c>
      <c r="D67" s="14" t="n">
        <v>0</v>
      </c>
      <c r="E67" s="14" t="n">
        <v>1.625</v>
      </c>
      <c r="F67" s="14">
        <f>500/(1+C67)</f>
        <v/>
      </c>
      <c r="G67" s="14" t="n">
        <v>2</v>
      </c>
      <c r="H67" s="4">
        <f>A67-I67</f>
        <v/>
      </c>
      <c r="I67" s="4">
        <f>(B67-(B67+20+100)/2)/J67</f>
        <v/>
      </c>
      <c r="J67" s="14" t="n">
        <v>28.89632107023412</v>
      </c>
      <c r="N67" s="14" t="n">
        <v>18.6</v>
      </c>
      <c r="T67" s="14" t="n">
        <v>0.08799999999999999</v>
      </c>
    </row>
    <row customFormat="1" r="68" s="14">
      <c r="A68" s="14" t="n">
        <v>24</v>
      </c>
      <c r="B68" s="14" t="n">
        <v>130</v>
      </c>
      <c r="C68" s="14" t="n">
        <v>20</v>
      </c>
      <c r="D68" s="14" t="n">
        <v>0</v>
      </c>
      <c r="E68" s="14" t="n">
        <v>1.625</v>
      </c>
      <c r="F68" s="14">
        <f>500/(1+C68)</f>
        <v/>
      </c>
      <c r="G68" s="14" t="n">
        <v>2</v>
      </c>
      <c r="H68" s="4">
        <f>A68-I68</f>
        <v/>
      </c>
      <c r="I68" s="4">
        <f>(B68-(B68+20+100)/2)/J68</f>
        <v/>
      </c>
      <c r="J68" s="14" t="n">
        <v>28.89632107023412</v>
      </c>
      <c r="N68" s="14" t="n">
        <v>18.6</v>
      </c>
      <c r="T68" s="14" t="n">
        <v>0.076</v>
      </c>
    </row>
    <row customFormat="1" r="69" s="14">
      <c r="A69" s="14" t="n">
        <v>44</v>
      </c>
      <c r="B69" s="14" t="n">
        <v>130</v>
      </c>
      <c r="C69" s="14" t="n">
        <v>20</v>
      </c>
      <c r="D69" s="14" t="n">
        <v>0</v>
      </c>
      <c r="E69" s="14" t="n">
        <v>1.625</v>
      </c>
      <c r="F69" s="14">
        <f>500/(1+C69)</f>
        <v/>
      </c>
      <c r="G69" s="14" t="n">
        <v>2</v>
      </c>
      <c r="H69" s="4">
        <f>A69-I69</f>
        <v/>
      </c>
      <c r="I69" s="4">
        <f>(B69-(B69+20+100)/2)/J69</f>
        <v/>
      </c>
      <c r="J69" s="14" t="n">
        <v>28.89632107023412</v>
      </c>
      <c r="N69" s="14" t="n">
        <v>18.6</v>
      </c>
      <c r="T69" s="14" t="n">
        <v>0.08799999999999999</v>
      </c>
    </row>
    <row customFormat="1" r="70" s="14">
      <c r="A70" s="14" t="n">
        <v>84</v>
      </c>
      <c r="B70" s="14" t="n">
        <v>130</v>
      </c>
      <c r="C70" s="14" t="n">
        <v>20</v>
      </c>
      <c r="D70" s="14" t="n">
        <v>0</v>
      </c>
      <c r="E70" s="14" t="n">
        <v>1.625</v>
      </c>
      <c r="F70" s="14">
        <f>500/(1+C70)</f>
        <v/>
      </c>
      <c r="G70" s="14" t="n">
        <v>2</v>
      </c>
      <c r="H70" s="4">
        <f>A70-I70</f>
        <v/>
      </c>
      <c r="I70" s="4">
        <f>(B70-(B70+20+100)/2)/J70</f>
        <v/>
      </c>
      <c r="J70" s="14" t="n">
        <v>28.89632107023412</v>
      </c>
      <c r="N70" s="14" t="n">
        <v>18.6</v>
      </c>
      <c r="T70" s="14" t="n">
        <v>0.107</v>
      </c>
    </row>
    <row customFormat="1" r="71" s="14">
      <c r="A71" s="14" t="n">
        <v>144</v>
      </c>
      <c r="B71" s="14" t="n">
        <v>130</v>
      </c>
      <c r="C71" s="14" t="n">
        <v>20</v>
      </c>
      <c r="D71" s="14" t="n">
        <v>0</v>
      </c>
      <c r="E71" s="14" t="n">
        <v>1.625</v>
      </c>
      <c r="F71" s="14">
        <f>500/(1+C71)</f>
        <v/>
      </c>
      <c r="G71" s="14" t="n">
        <v>2</v>
      </c>
      <c r="H71" s="4">
        <f>A71-I71</f>
        <v/>
      </c>
      <c r="I71" s="4">
        <f>(B71-(B71+20+100)/2)/J71</f>
        <v/>
      </c>
      <c r="J71" s="14" t="n">
        <v>28.89632107023412</v>
      </c>
      <c r="N71" s="14" t="n">
        <v>18.6</v>
      </c>
      <c r="T71" s="14" t="n">
        <v>0.291</v>
      </c>
    </row>
    <row customFormat="1" customHeight="1" ht="16" r="72" s="13" thickBot="1">
      <c r="A72" s="13" t="n">
        <v>224</v>
      </c>
      <c r="B72" s="13" t="n">
        <v>130</v>
      </c>
      <c r="C72" s="13" t="n">
        <v>20</v>
      </c>
      <c r="D72" s="13" t="n">
        <v>0</v>
      </c>
      <c r="E72" s="13" t="n">
        <v>1.625</v>
      </c>
      <c r="F72" s="13">
        <f>500/(1+C72)</f>
        <v/>
      </c>
      <c r="G72" s="13" t="n">
        <v>2</v>
      </c>
      <c r="H72" s="4">
        <f>A72-I72</f>
        <v/>
      </c>
      <c r="I72" s="4">
        <f>(B72-(B72+20+100)/2)/J72</f>
        <v/>
      </c>
      <c r="J72" s="13" t="n">
        <v>28.89632107023412</v>
      </c>
      <c r="N72" s="13" t="n">
        <v>18.6</v>
      </c>
      <c r="T72" s="13" t="n">
        <v>0.421</v>
      </c>
    </row>
    <row customFormat="1" r="73" s="11">
      <c r="A73" s="11" t="n">
        <v>5</v>
      </c>
      <c r="B73" s="11" t="n">
        <v>140</v>
      </c>
      <c r="C73" s="11" t="n">
        <v>20</v>
      </c>
      <c r="D73" s="11" t="n">
        <v>0</v>
      </c>
      <c r="E73" s="11" t="n">
        <v>1.625</v>
      </c>
      <c r="F73" s="11">
        <f>500/(1+C73)</f>
        <v/>
      </c>
      <c r="G73" s="11" t="n">
        <v>2</v>
      </c>
      <c r="H73" s="4">
        <f>A73-I73</f>
        <v/>
      </c>
      <c r="I73" s="4">
        <f>(B73-(B73+20+100)/2)/J73</f>
        <v/>
      </c>
      <c r="J73" s="11" t="n">
        <v>28.89632107023412</v>
      </c>
      <c r="N73" s="11" t="n">
        <v>18.6</v>
      </c>
      <c r="T73" s="11" t="n">
        <v>0.252</v>
      </c>
    </row>
    <row customFormat="1" r="74" s="14">
      <c r="A74" s="14" t="n">
        <v>25</v>
      </c>
      <c r="B74" s="14" t="n">
        <v>140</v>
      </c>
      <c r="C74" s="14" t="n">
        <v>20</v>
      </c>
      <c r="D74" s="14" t="n">
        <v>0</v>
      </c>
      <c r="E74" s="14" t="n">
        <v>1.625</v>
      </c>
      <c r="F74" s="14">
        <f>500/(1+C74)</f>
        <v/>
      </c>
      <c r="G74" s="14" t="n">
        <v>2</v>
      </c>
      <c r="H74" s="4">
        <f>A74-I74</f>
        <v/>
      </c>
      <c r="I74" s="4">
        <f>(B74-(B74+20+100)/2)/J74</f>
        <v/>
      </c>
      <c r="J74" s="14" t="n">
        <v>28.89632107023412</v>
      </c>
      <c r="N74" s="14" t="n">
        <v>18.6</v>
      </c>
      <c r="T74" s="14" t="n">
        <v>0.151</v>
      </c>
    </row>
    <row customFormat="1" r="75" s="14">
      <c r="A75" s="14" t="n">
        <v>45</v>
      </c>
      <c r="B75" s="14" t="n">
        <v>140</v>
      </c>
      <c r="C75" s="14" t="n">
        <v>20</v>
      </c>
      <c r="D75" s="14" t="n">
        <v>0</v>
      </c>
      <c r="E75" s="14" t="n">
        <v>1.625</v>
      </c>
      <c r="F75" s="14">
        <f>500/(1+C75)</f>
        <v/>
      </c>
      <c r="G75" s="14" t="n">
        <v>2</v>
      </c>
      <c r="H75" s="4">
        <f>A75-I75</f>
        <v/>
      </c>
      <c r="I75" s="4">
        <f>(B75-(B75+20+100)/2)/J75</f>
        <v/>
      </c>
      <c r="J75" s="14" t="n">
        <v>28.89632107023412</v>
      </c>
      <c r="N75" s="14" t="n">
        <v>18.6</v>
      </c>
      <c r="T75" s="14" t="n">
        <v>0.201</v>
      </c>
    </row>
    <row customFormat="1" r="76" s="14">
      <c r="A76" s="14" t="n">
        <v>75</v>
      </c>
      <c r="B76" s="14" t="n">
        <v>140</v>
      </c>
      <c r="C76" s="14" t="n">
        <v>20</v>
      </c>
      <c r="D76" s="14" t="n">
        <v>0</v>
      </c>
      <c r="E76" s="14" t="n">
        <v>1.625</v>
      </c>
      <c r="F76" s="14">
        <f>500/(1+C76)</f>
        <v/>
      </c>
      <c r="G76" s="14" t="n">
        <v>2</v>
      </c>
      <c r="H76" s="4">
        <f>A76-I76</f>
        <v/>
      </c>
      <c r="I76" s="4">
        <f>(B76-(B76+20+100)/2)/J76</f>
        <v/>
      </c>
      <c r="J76" s="14" t="n">
        <v>28.89632107023412</v>
      </c>
      <c r="N76" s="14" t="n">
        <v>18.6</v>
      </c>
      <c r="T76" s="14" t="n">
        <v>0.495</v>
      </c>
    </row>
    <row customFormat="1" r="77" s="14">
      <c r="A77" s="14" t="n">
        <v>115</v>
      </c>
      <c r="B77" s="14" t="n">
        <v>140</v>
      </c>
      <c r="C77" s="14" t="n">
        <v>20</v>
      </c>
      <c r="D77" s="14" t="n">
        <v>0</v>
      </c>
      <c r="E77" s="14" t="n">
        <v>1.625</v>
      </c>
      <c r="F77" s="14">
        <f>500/(1+C77)</f>
        <v/>
      </c>
      <c r="G77" s="14" t="n">
        <v>2</v>
      </c>
      <c r="H77" s="4">
        <f>A77-I77</f>
        <v/>
      </c>
      <c r="I77" s="4">
        <f>(B77-(B77+20+100)/2)/J77</f>
        <v/>
      </c>
      <c r="J77" s="14" t="n">
        <v>28.89632107023412</v>
      </c>
      <c r="N77" s="14" t="n">
        <v>18.6</v>
      </c>
      <c r="T77" s="14" t="n">
        <v>0.947</v>
      </c>
    </row>
    <row customFormat="1" customHeight="1" ht="16" r="78" s="13" thickBot="1">
      <c r="A78" s="13" t="n">
        <v>165</v>
      </c>
      <c r="B78" s="13" t="n">
        <v>140</v>
      </c>
      <c r="C78" s="13" t="n">
        <v>20</v>
      </c>
      <c r="D78" s="13" t="n">
        <v>0</v>
      </c>
      <c r="E78" s="13" t="n">
        <v>1.625</v>
      </c>
      <c r="F78" s="13">
        <f>500/(1+C78)</f>
        <v/>
      </c>
      <c r="G78" s="13" t="n">
        <v>2</v>
      </c>
      <c r="H78" s="4">
        <f>A78-I78</f>
        <v/>
      </c>
      <c r="I78" s="4">
        <f>(B78-(B78+20+100)/2)/J78</f>
        <v/>
      </c>
      <c r="J78" s="13" t="n">
        <v>28.89632107023412</v>
      </c>
      <c r="N78" s="13" t="n">
        <v>18.6</v>
      </c>
      <c r="T78" s="13" t="n">
        <v>3.023</v>
      </c>
    </row>
    <row customFormat="1" r="79" s="11">
      <c r="A79" s="11" t="n">
        <v>6</v>
      </c>
      <c r="B79" s="11" t="n">
        <v>150</v>
      </c>
      <c r="C79" s="11" t="n">
        <v>20</v>
      </c>
      <c r="D79" s="11" t="n">
        <v>0</v>
      </c>
      <c r="E79" s="11" t="n">
        <v>1.625</v>
      </c>
      <c r="F79" s="11">
        <f>500/(1+C79)</f>
        <v/>
      </c>
      <c r="G79" s="11" t="n">
        <v>2</v>
      </c>
      <c r="H79" s="4">
        <f>A79-I79</f>
        <v/>
      </c>
      <c r="I79" s="4">
        <f>(B79-(B79+20+100)/2)/J79</f>
        <v/>
      </c>
      <c r="J79" s="11" t="n">
        <v>28.89632107023412</v>
      </c>
      <c r="N79" s="11" t="n">
        <v>18.6</v>
      </c>
      <c r="T79" s="11" t="n">
        <v>0.07000000000000001</v>
      </c>
    </row>
    <row customFormat="1" r="80" s="14">
      <c r="A80" s="14" t="n">
        <v>16</v>
      </c>
      <c r="B80" s="14" t="n">
        <v>150</v>
      </c>
      <c r="C80" s="14" t="n">
        <v>20</v>
      </c>
      <c r="D80" s="14" t="n">
        <v>0</v>
      </c>
      <c r="E80" s="14" t="n">
        <v>1.625</v>
      </c>
      <c r="F80" s="14">
        <f>500/(1+C80)</f>
        <v/>
      </c>
      <c r="G80" s="14" t="n">
        <v>2</v>
      </c>
      <c r="H80" s="4">
        <f>A80-I80</f>
        <v/>
      </c>
      <c r="I80" s="4">
        <f>(B80-(B80+20+100)/2)/J80</f>
        <v/>
      </c>
      <c r="J80" s="14" t="n">
        <v>28.89632107023412</v>
      </c>
      <c r="N80" s="14" t="n">
        <v>18.6</v>
      </c>
      <c r="T80" s="14" t="n">
        <v>0.04</v>
      </c>
    </row>
    <row customFormat="1" r="81" s="14">
      <c r="A81" s="14" t="n">
        <v>46</v>
      </c>
      <c r="B81" s="14" t="n">
        <v>150</v>
      </c>
      <c r="C81" s="14" t="n">
        <v>20</v>
      </c>
      <c r="D81" s="14" t="n">
        <v>0</v>
      </c>
      <c r="E81" s="14" t="n">
        <v>1.625</v>
      </c>
      <c r="F81" s="14">
        <f>500/(1+C81)</f>
        <v/>
      </c>
      <c r="G81" s="14" t="n">
        <v>2</v>
      </c>
      <c r="H81" s="4">
        <f>A81-I81</f>
        <v/>
      </c>
      <c r="I81" s="4">
        <f>(B81-(B81+20+100)/2)/J81</f>
        <v/>
      </c>
      <c r="J81" s="14" t="n">
        <v>28.89632107023412</v>
      </c>
      <c r="N81" s="14" t="n">
        <v>18.6</v>
      </c>
      <c r="T81" s="14" t="n">
        <v>0.805</v>
      </c>
    </row>
    <row customFormat="1" r="82" s="14">
      <c r="A82" s="14" t="n">
        <v>86</v>
      </c>
      <c r="B82" s="14" t="n">
        <v>150</v>
      </c>
      <c r="C82" s="14" t="n">
        <v>20</v>
      </c>
      <c r="D82" s="14" t="n">
        <v>0</v>
      </c>
      <c r="E82" s="14" t="n">
        <v>1.625</v>
      </c>
      <c r="F82" s="14">
        <f>500/(1+C82)</f>
        <v/>
      </c>
      <c r="G82" s="14" t="n">
        <v>2</v>
      </c>
      <c r="H82" s="4">
        <f>A82-I82</f>
        <v/>
      </c>
      <c r="I82" s="4">
        <f>(B82-(B82+20+100)/2)/J82</f>
        <v/>
      </c>
      <c r="J82" s="14" t="n">
        <v>28.89632107023412</v>
      </c>
      <c r="N82" s="14" t="n">
        <v>18.6</v>
      </c>
      <c r="T82" s="14" t="n">
        <v>2.926</v>
      </c>
    </row>
    <row customFormat="1" customHeight="1" ht="16" r="83" s="13" thickBot="1">
      <c r="A83" s="13" t="n">
        <v>126</v>
      </c>
      <c r="B83" s="13" t="n">
        <v>150</v>
      </c>
      <c r="C83" s="13" t="n">
        <v>20</v>
      </c>
      <c r="D83" s="13" t="n">
        <v>0</v>
      </c>
      <c r="E83" s="13" t="n">
        <v>1.625</v>
      </c>
      <c r="F83" s="13">
        <f>500/(1+C83)</f>
        <v/>
      </c>
      <c r="G83" s="13" t="n">
        <v>2</v>
      </c>
      <c r="H83" s="4">
        <f>A83-I83</f>
        <v/>
      </c>
      <c r="I83" s="4">
        <f>(B83-(B83+20+100)/2)/J83</f>
        <v/>
      </c>
      <c r="J83" s="13" t="n">
        <v>28.89632107023412</v>
      </c>
      <c r="N83" s="13" t="n">
        <v>18.6</v>
      </c>
      <c r="T83" s="13" t="n">
        <v>4.937</v>
      </c>
    </row>
    <row customFormat="1" r="84" s="11">
      <c r="A84" s="11" t="n">
        <v>8</v>
      </c>
      <c r="B84" s="11" t="n">
        <v>160</v>
      </c>
      <c r="C84" s="11" t="n">
        <v>20</v>
      </c>
      <c r="D84" s="11" t="n">
        <v>0</v>
      </c>
      <c r="E84" s="11" t="n">
        <v>1.625</v>
      </c>
      <c r="F84" s="11">
        <f>500/(1+C84)</f>
        <v/>
      </c>
      <c r="G84" s="11" t="n">
        <v>2</v>
      </c>
      <c r="H84" s="4">
        <f>A84-I84</f>
        <v/>
      </c>
      <c r="I84" s="4">
        <f>(B84-(B84+20+100)/2)/J84</f>
        <v/>
      </c>
      <c r="J84" s="11" t="n">
        <v>28.89632107023412</v>
      </c>
      <c r="N84" s="11" t="n">
        <v>18.6</v>
      </c>
      <c r="T84" s="11" t="n">
        <v>0.256</v>
      </c>
    </row>
    <row customFormat="1" r="85" s="14">
      <c r="A85" s="14" t="n">
        <v>13</v>
      </c>
      <c r="B85" s="14" t="n">
        <v>160</v>
      </c>
      <c r="C85" s="14" t="n">
        <v>20</v>
      </c>
      <c r="D85" s="14" t="n">
        <v>0</v>
      </c>
      <c r="E85" s="14" t="n">
        <v>1.625</v>
      </c>
      <c r="F85" s="14">
        <f>500/(1+C85)</f>
        <v/>
      </c>
      <c r="G85" s="14" t="n">
        <v>2</v>
      </c>
      <c r="H85" s="4">
        <f>A85-I85</f>
        <v/>
      </c>
      <c r="I85" s="4">
        <f>(B85-(B85+20+100)/2)/J85</f>
        <v/>
      </c>
      <c r="J85" s="14" t="n">
        <v>28.89632107023412</v>
      </c>
      <c r="N85" s="14" t="n">
        <v>18.6</v>
      </c>
      <c r="T85" s="14" t="n">
        <v>0.168</v>
      </c>
    </row>
    <row customFormat="1" r="86" s="14">
      <c r="A86" s="14" t="n">
        <v>18</v>
      </c>
      <c r="B86" s="14" t="n">
        <v>160</v>
      </c>
      <c r="C86" s="14" t="n">
        <v>20</v>
      </c>
      <c r="D86" s="14" t="n">
        <v>0</v>
      </c>
      <c r="E86" s="14" t="n">
        <v>1.625</v>
      </c>
      <c r="F86" s="14">
        <f>500/(1+C86)</f>
        <v/>
      </c>
      <c r="G86" s="14" t="n">
        <v>2</v>
      </c>
      <c r="H86" s="4">
        <f>A86-I86</f>
        <v/>
      </c>
      <c r="I86" s="4">
        <f>(B86-(B86+20+100)/2)/J86</f>
        <v/>
      </c>
      <c r="J86" s="14" t="n">
        <v>28.89632107023412</v>
      </c>
      <c r="N86" s="14" t="n">
        <v>18.6</v>
      </c>
      <c r="T86" s="14" t="n">
        <v>0.341</v>
      </c>
    </row>
    <row customFormat="1" r="87" s="14">
      <c r="A87" s="14" t="n">
        <v>28</v>
      </c>
      <c r="B87" s="14" t="n">
        <v>160</v>
      </c>
      <c r="C87" s="14" t="n">
        <v>20</v>
      </c>
      <c r="D87" s="14" t="n">
        <v>0</v>
      </c>
      <c r="E87" s="14" t="n">
        <v>1.625</v>
      </c>
      <c r="F87" s="14">
        <f>500/(1+C87)</f>
        <v/>
      </c>
      <c r="G87" s="14" t="n">
        <v>2</v>
      </c>
      <c r="H87" s="4">
        <f>A87-I87</f>
        <v/>
      </c>
      <c r="I87" s="4">
        <f>(B87-(B87+20+100)/2)/J87</f>
        <v/>
      </c>
      <c r="J87" s="14" t="n">
        <v>28.89632107023412</v>
      </c>
      <c r="N87" s="14" t="n">
        <v>18.6</v>
      </c>
      <c r="T87" s="14" t="n">
        <v>1.606</v>
      </c>
    </row>
    <row customFormat="1" r="88" s="14">
      <c r="A88" s="14" t="n">
        <v>48</v>
      </c>
      <c r="B88" s="14" t="n">
        <v>160</v>
      </c>
      <c r="C88" s="14" t="n">
        <v>20</v>
      </c>
      <c r="D88" s="14" t="n">
        <v>0</v>
      </c>
      <c r="E88" s="14" t="n">
        <v>1.625</v>
      </c>
      <c r="F88" s="14">
        <f>500/(1+C88)</f>
        <v/>
      </c>
      <c r="G88" s="14" t="n">
        <v>2</v>
      </c>
      <c r="H88" s="4">
        <f>A88-I88</f>
        <v/>
      </c>
      <c r="I88" s="4">
        <f>(B88-(B88+20+100)/2)/J88</f>
        <v/>
      </c>
      <c r="J88" s="14" t="n">
        <v>28.89632107023412</v>
      </c>
      <c r="N88" s="14" t="n">
        <v>18.6</v>
      </c>
      <c r="T88" s="14" t="n">
        <v>6.314</v>
      </c>
    </row>
    <row customFormat="1" customHeight="1" ht="16" r="89" s="13" thickBot="1">
      <c r="A89" s="13" t="n">
        <v>88</v>
      </c>
      <c r="B89" s="13" t="n">
        <v>160</v>
      </c>
      <c r="C89" s="13" t="n">
        <v>20</v>
      </c>
      <c r="D89" s="13" t="n">
        <v>0</v>
      </c>
      <c r="E89" s="13" t="n">
        <v>1.625</v>
      </c>
      <c r="F89" s="13">
        <f>500/(1+C89)</f>
        <v/>
      </c>
      <c r="G89" s="13" t="n">
        <v>2</v>
      </c>
      <c r="H89" s="4">
        <f>A89-I89</f>
        <v/>
      </c>
      <c r="I89" s="4">
        <f>(B89-(B89+20+100)/2)/J89</f>
        <v/>
      </c>
      <c r="J89" s="13" t="n">
        <v>28.89632107023412</v>
      </c>
      <c r="N89" s="13" t="n">
        <v>18.6</v>
      </c>
      <c r="T89" s="13" t="n">
        <v>8.901</v>
      </c>
    </row>
    <row customFormat="1" r="90" s="6">
      <c r="A90" s="6" t="n">
        <v>6</v>
      </c>
      <c r="B90" s="6" t="n">
        <v>150</v>
      </c>
      <c r="C90" s="6" t="n">
        <v>10</v>
      </c>
      <c r="D90" s="6" t="n">
        <v>0</v>
      </c>
      <c r="E90" s="6" t="n">
        <v>1.625</v>
      </c>
      <c r="F90" s="6">
        <f>500/(1+C90)</f>
        <v/>
      </c>
      <c r="G90" s="6" t="n">
        <v>2</v>
      </c>
      <c r="H90" s="4">
        <f>A90-I90</f>
        <v/>
      </c>
      <c r="I90" s="4">
        <f>(B90-(B90+20+100)/2)/J90</f>
        <v/>
      </c>
      <c r="J90" s="6" t="n">
        <v>28.89632107023412</v>
      </c>
      <c r="N90" s="6" t="n">
        <v>5.4</v>
      </c>
      <c r="T90" s="6" t="n">
        <v>0.261</v>
      </c>
    </row>
    <row customFormat="1" r="91" s="4">
      <c r="A91" s="4" t="n">
        <v>16</v>
      </c>
      <c r="B91" s="4" t="n">
        <v>150</v>
      </c>
      <c r="C91" s="4" t="n">
        <v>10</v>
      </c>
      <c r="D91" s="4" t="n">
        <v>0</v>
      </c>
      <c r="E91" s="4" t="n">
        <v>1.625</v>
      </c>
      <c r="F91" s="4">
        <f>500/(1+C91)</f>
        <v/>
      </c>
      <c r="G91" s="4" t="n">
        <v>2</v>
      </c>
      <c r="H91" s="4">
        <f>A91-I91</f>
        <v/>
      </c>
      <c r="I91" s="4">
        <f>(B91-(B91+20+100)/2)/J91</f>
        <v/>
      </c>
      <c r="J91" s="4" t="n">
        <v>28.89632107023412</v>
      </c>
      <c r="N91" s="4" t="n">
        <v>5.4</v>
      </c>
      <c r="T91" s="4" t="n">
        <v>0.19</v>
      </c>
    </row>
    <row customFormat="1" r="92" s="4">
      <c r="A92" s="4" t="n">
        <v>26</v>
      </c>
      <c r="B92" s="4" t="n">
        <v>150</v>
      </c>
      <c r="C92" s="4" t="n">
        <v>10</v>
      </c>
      <c r="D92" s="4" t="n">
        <v>0</v>
      </c>
      <c r="E92" s="4" t="n">
        <v>1.625</v>
      </c>
      <c r="F92" s="4">
        <f>500/(1+C92)</f>
        <v/>
      </c>
      <c r="G92" s="4" t="n">
        <v>2</v>
      </c>
      <c r="H92" s="4">
        <f>A92-I92</f>
        <v/>
      </c>
      <c r="I92" s="4">
        <f>(B92-(B92+20+100)/2)/J92</f>
        <v/>
      </c>
      <c r="J92" s="4" t="n">
        <v>28.89632107023412</v>
      </c>
      <c r="N92" s="4" t="n">
        <v>5.4</v>
      </c>
      <c r="T92" s="4" t="n">
        <v>0.409</v>
      </c>
    </row>
    <row customFormat="1" r="93" s="4">
      <c r="A93" s="4" t="n">
        <v>46</v>
      </c>
      <c r="B93" s="4" t="n">
        <v>150</v>
      </c>
      <c r="C93" s="4" t="n">
        <v>10</v>
      </c>
      <c r="D93" s="4" t="n">
        <v>0</v>
      </c>
      <c r="E93" s="4" t="n">
        <v>1.625</v>
      </c>
      <c r="F93" s="4">
        <f>500/(1+C93)</f>
        <v/>
      </c>
      <c r="G93" s="4" t="n">
        <v>2</v>
      </c>
      <c r="H93" s="4">
        <f>A93-I93</f>
        <v/>
      </c>
      <c r="I93" s="4">
        <f>(B93-(B93+20+100)/2)/J93</f>
        <v/>
      </c>
      <c r="J93" s="4" t="n">
        <v>28.89632107023412</v>
      </c>
      <c r="N93" s="4" t="n">
        <v>5.4</v>
      </c>
      <c r="T93" s="4" t="n">
        <v>1.02</v>
      </c>
    </row>
    <row customFormat="1" r="94" s="4">
      <c r="A94" s="4" t="n">
        <v>86</v>
      </c>
      <c r="B94" s="4" t="n">
        <v>150</v>
      </c>
      <c r="C94" s="4" t="n">
        <v>10</v>
      </c>
      <c r="D94" s="4" t="n">
        <v>0</v>
      </c>
      <c r="E94" s="4" t="n">
        <v>1.625</v>
      </c>
      <c r="F94" s="4">
        <f>500/(1+C94)</f>
        <v/>
      </c>
      <c r="G94" s="4" t="n">
        <v>2</v>
      </c>
      <c r="H94" s="4">
        <f>A94-I94</f>
        <v/>
      </c>
      <c r="I94" s="4">
        <f>(B94-(B94+20+100)/2)/J94</f>
        <v/>
      </c>
      <c r="J94" s="4" t="n">
        <v>28.89632107023412</v>
      </c>
      <c r="N94" s="4" t="n">
        <v>5.4</v>
      </c>
      <c r="T94" s="4" t="n">
        <v>1.785</v>
      </c>
    </row>
    <row customFormat="1" customHeight="1" ht="16" r="95" s="5" thickBot="1">
      <c r="A95" s="5" t="n">
        <v>126</v>
      </c>
      <c r="B95" s="5" t="n">
        <v>150</v>
      </c>
      <c r="C95" s="5" t="n">
        <v>10</v>
      </c>
      <c r="D95" s="5" t="n">
        <v>0</v>
      </c>
      <c r="E95" s="5" t="n">
        <v>1.625</v>
      </c>
      <c r="F95" s="5">
        <f>500/(1+C95)</f>
        <v/>
      </c>
      <c r="G95" s="5" t="n">
        <v>2</v>
      </c>
      <c r="H95" s="4">
        <f>A95-I95</f>
        <v/>
      </c>
      <c r="I95" s="4">
        <f>(B95-(B95+20+100)/2)/J95</f>
        <v/>
      </c>
      <c r="J95" s="5" t="n">
        <v>28.89632107023412</v>
      </c>
      <c r="N95" s="5" t="n">
        <v>5.4</v>
      </c>
      <c r="T95" s="5" t="n">
        <v>3.126</v>
      </c>
    </row>
    <row r="96" s="15"/>
    <row r="97">
      <c r="A97" s="4" t="inlineStr">
        <is>
          <t>Stone Pine</t>
        </is>
      </c>
    </row>
    <row r="98">
      <c r="A98" s="8" t="inlineStr">
        <is>
          <t>Norway Spruce</t>
        </is>
      </c>
    </row>
    <row r="99">
      <c r="A99" s="14" t="inlineStr">
        <is>
          <t>Holm Oak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 zoomScale="78">
      <selection activeCell="Z3" sqref="Z3:Z31"/>
    </sheetView>
  </sheetViews>
  <sheetFormatPr baseColWidth="10" defaultColWidth="8.83203125" defaultRowHeight="15"/>
  <cols>
    <col customWidth="1" max="1" min="1" style="15" width="8.83203125"/>
    <col customWidth="1" max="24" min="24" style="15" width="26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10</v>
      </c>
      <c r="B3" t="n">
        <v>170</v>
      </c>
      <c r="C3" t="n">
        <v>20</v>
      </c>
      <c r="D3" t="inlineStr">
        <is>
          <t>none</t>
        </is>
      </c>
      <c r="E3" t="n">
        <v>0</v>
      </c>
      <c r="F3" t="n">
        <v>1.625</v>
      </c>
      <c r="G3" t="n">
        <v>23.80952380952381</v>
      </c>
      <c r="H3" t="n">
        <v>2</v>
      </c>
      <c r="I3" t="n">
        <v>9.134837962962964</v>
      </c>
      <c r="J3" t="n">
        <v>0.865162037037037</v>
      </c>
      <c r="K3" t="n">
        <v>28.89632107023412</v>
      </c>
      <c r="O3" t="n">
        <v>18.6</v>
      </c>
      <c r="U3" t="n">
        <v>0.3501</v>
      </c>
    </row>
    <row r="4">
      <c r="A4" t="n">
        <v>15</v>
      </c>
      <c r="B4" t="n">
        <v>170</v>
      </c>
      <c r="C4" t="n">
        <v>20</v>
      </c>
      <c r="D4" t="inlineStr">
        <is>
          <t>none</t>
        </is>
      </c>
      <c r="E4" t="n">
        <v>0</v>
      </c>
      <c r="F4" t="n">
        <v>1.625</v>
      </c>
      <c r="G4" t="n">
        <v>23.80952380952381</v>
      </c>
      <c r="H4" t="n">
        <v>2</v>
      </c>
      <c r="I4" t="n">
        <v>14.13483796296296</v>
      </c>
      <c r="J4" t="n">
        <v>0.865162037037037</v>
      </c>
      <c r="K4" t="n">
        <v>28.89632107023412</v>
      </c>
      <c r="O4" t="n">
        <v>18.6</v>
      </c>
      <c r="U4" t="n">
        <v>0.7298</v>
      </c>
    </row>
    <row r="5">
      <c r="A5" t="n">
        <v>20</v>
      </c>
      <c r="B5" t="n">
        <v>170</v>
      </c>
      <c r="C5" t="n">
        <v>20</v>
      </c>
      <c r="D5" t="inlineStr">
        <is>
          <t>none</t>
        </is>
      </c>
      <c r="E5" t="n">
        <v>0</v>
      </c>
      <c r="F5" t="n">
        <v>1.625</v>
      </c>
      <c r="G5" t="n">
        <v>23.80952380952381</v>
      </c>
      <c r="H5" t="n">
        <v>2</v>
      </c>
      <c r="I5" t="n">
        <v>19.13483796296296</v>
      </c>
      <c r="J5" t="n">
        <v>0.865162037037037</v>
      </c>
      <c r="K5" t="n">
        <v>28.89632107023412</v>
      </c>
      <c r="O5" t="n">
        <v>18.6</v>
      </c>
      <c r="U5" t="n">
        <v>2.4854</v>
      </c>
    </row>
    <row r="6">
      <c r="A6" t="n">
        <v>25</v>
      </c>
      <c r="B6" t="n">
        <v>170</v>
      </c>
      <c r="C6" t="n">
        <v>20</v>
      </c>
      <c r="D6" t="inlineStr">
        <is>
          <t>none</t>
        </is>
      </c>
      <c r="E6" t="n">
        <v>0</v>
      </c>
      <c r="F6" t="n">
        <v>1.625</v>
      </c>
      <c r="G6" t="n">
        <v>23.80952380952381</v>
      </c>
      <c r="H6" t="n">
        <v>2</v>
      </c>
      <c r="I6" t="n">
        <v>24.13483796296296</v>
      </c>
      <c r="J6" t="n">
        <v>0.865162037037037</v>
      </c>
      <c r="K6" t="n">
        <v>28.89632107023412</v>
      </c>
      <c r="O6" t="n">
        <v>18.6</v>
      </c>
      <c r="U6" t="n">
        <v>4.3829</v>
      </c>
    </row>
    <row r="7">
      <c r="A7" t="n">
        <v>30</v>
      </c>
      <c r="B7" t="n">
        <v>170</v>
      </c>
      <c r="C7" t="n">
        <v>20</v>
      </c>
      <c r="D7" t="inlineStr">
        <is>
          <t>none</t>
        </is>
      </c>
      <c r="E7" t="n">
        <v>0</v>
      </c>
      <c r="F7" t="n">
        <v>1.625</v>
      </c>
      <c r="G7" t="n">
        <v>23.80952380952381</v>
      </c>
      <c r="H7" t="n">
        <v>2</v>
      </c>
      <c r="I7" t="n">
        <v>29.13483796296296</v>
      </c>
      <c r="J7" t="n">
        <v>0.865162037037037</v>
      </c>
      <c r="K7" t="n">
        <v>28.89632107023412</v>
      </c>
      <c r="O7" t="n">
        <v>18.6</v>
      </c>
      <c r="U7" t="n">
        <v>7.3583</v>
      </c>
    </row>
    <row r="8">
      <c r="A8" t="n">
        <v>70</v>
      </c>
      <c r="B8" t="n">
        <v>170</v>
      </c>
      <c r="C8" t="n">
        <v>20</v>
      </c>
      <c r="D8" t="inlineStr">
        <is>
          <t>none</t>
        </is>
      </c>
      <c r="E8" t="n">
        <v>0</v>
      </c>
      <c r="F8" t="n">
        <v>1.625</v>
      </c>
      <c r="G8" t="n">
        <v>23.80952380952381</v>
      </c>
      <c r="H8" t="n">
        <v>2</v>
      </c>
      <c r="I8" t="n">
        <v>69.13483796296296</v>
      </c>
      <c r="J8" t="n">
        <v>0.865162037037037</v>
      </c>
      <c r="K8" t="n">
        <v>28.89632107023412</v>
      </c>
      <c r="O8" t="n">
        <v>18.6</v>
      </c>
      <c r="U8" t="n">
        <v>9.1706</v>
      </c>
    </row>
    <row r="9">
      <c r="A9" t="n">
        <v>4</v>
      </c>
      <c r="B9" t="n">
        <v>130</v>
      </c>
      <c r="C9" t="n">
        <v>20</v>
      </c>
      <c r="D9" t="inlineStr">
        <is>
          <t>none</t>
        </is>
      </c>
      <c r="E9" t="n">
        <v>0</v>
      </c>
      <c r="F9" t="n">
        <v>1.625</v>
      </c>
      <c r="G9" t="n">
        <v>23.80952380952381</v>
      </c>
      <c r="H9" t="n">
        <v>2</v>
      </c>
      <c r="I9" t="n">
        <v>3.826967592592593</v>
      </c>
      <c r="J9" t="n">
        <v>0.1730324074074074</v>
      </c>
      <c r="K9" t="n">
        <v>28.89632107023412</v>
      </c>
      <c r="O9" t="n">
        <v>18.6</v>
      </c>
      <c r="U9" t="n">
        <v>0.08799999999999999</v>
      </c>
    </row>
    <row r="10">
      <c r="A10" t="n">
        <v>24</v>
      </c>
      <c r="B10" t="n">
        <v>130</v>
      </c>
      <c r="C10" t="n">
        <v>20</v>
      </c>
      <c r="D10" t="inlineStr">
        <is>
          <t>none</t>
        </is>
      </c>
      <c r="E10" t="n">
        <v>0</v>
      </c>
      <c r="F10" t="n">
        <v>1.625</v>
      </c>
      <c r="G10" t="n">
        <v>23.80952380952381</v>
      </c>
      <c r="H10" t="n">
        <v>2</v>
      </c>
      <c r="I10" t="n">
        <v>23.82696759259259</v>
      </c>
      <c r="J10" t="n">
        <v>0.1730324074074074</v>
      </c>
      <c r="K10" t="n">
        <v>28.89632107023412</v>
      </c>
      <c r="O10" t="n">
        <v>18.6</v>
      </c>
      <c r="U10" t="n">
        <v>0.076</v>
      </c>
    </row>
    <row r="11">
      <c r="A11" t="n">
        <v>44</v>
      </c>
      <c r="B11" t="n">
        <v>130</v>
      </c>
      <c r="C11" t="n">
        <v>20</v>
      </c>
      <c r="D11" t="inlineStr">
        <is>
          <t>none</t>
        </is>
      </c>
      <c r="E11" t="n">
        <v>0</v>
      </c>
      <c r="F11" t="n">
        <v>1.625</v>
      </c>
      <c r="G11" t="n">
        <v>23.80952380952381</v>
      </c>
      <c r="H11" t="n">
        <v>2</v>
      </c>
      <c r="I11" t="n">
        <v>43.8269675925926</v>
      </c>
      <c r="J11" t="n">
        <v>0.1730324074074074</v>
      </c>
      <c r="K11" t="n">
        <v>28.89632107023412</v>
      </c>
      <c r="O11" t="n">
        <v>18.6</v>
      </c>
      <c r="U11" t="n">
        <v>0.08799999999999999</v>
      </c>
    </row>
    <row r="12">
      <c r="A12" t="n">
        <v>84</v>
      </c>
      <c r="B12" t="n">
        <v>130</v>
      </c>
      <c r="C12" t="n">
        <v>20</v>
      </c>
      <c r="D12" t="inlineStr">
        <is>
          <t>none</t>
        </is>
      </c>
      <c r="E12" t="n">
        <v>0</v>
      </c>
      <c r="F12" t="n">
        <v>1.625</v>
      </c>
      <c r="G12" t="n">
        <v>23.80952380952381</v>
      </c>
      <c r="H12" t="n">
        <v>2</v>
      </c>
      <c r="I12" t="n">
        <v>83.8269675925926</v>
      </c>
      <c r="J12" t="n">
        <v>0.1730324074074074</v>
      </c>
      <c r="K12" t="n">
        <v>28.89632107023412</v>
      </c>
      <c r="O12" t="n">
        <v>18.6</v>
      </c>
      <c r="U12" t="n">
        <v>0.107</v>
      </c>
    </row>
    <row r="13">
      <c r="A13" t="n">
        <v>144</v>
      </c>
      <c r="B13" t="n">
        <v>130</v>
      </c>
      <c r="C13" t="n">
        <v>20</v>
      </c>
      <c r="D13" t="inlineStr">
        <is>
          <t>none</t>
        </is>
      </c>
      <c r="E13" t="n">
        <v>0</v>
      </c>
      <c r="F13" t="n">
        <v>1.625</v>
      </c>
      <c r="G13" t="n">
        <v>23.80952380952381</v>
      </c>
      <c r="H13" t="n">
        <v>2</v>
      </c>
      <c r="I13" t="n">
        <v>143.8269675925926</v>
      </c>
      <c r="J13" t="n">
        <v>0.1730324074074074</v>
      </c>
      <c r="K13" t="n">
        <v>28.89632107023412</v>
      </c>
      <c r="O13" t="n">
        <v>18.6</v>
      </c>
      <c r="U13" t="n">
        <v>0.291</v>
      </c>
    </row>
    <row r="14">
      <c r="A14" t="n">
        <v>224</v>
      </c>
      <c r="B14" t="n">
        <v>130</v>
      </c>
      <c r="C14" t="n">
        <v>20</v>
      </c>
      <c r="D14" t="inlineStr">
        <is>
          <t>none</t>
        </is>
      </c>
      <c r="E14" t="n">
        <v>0</v>
      </c>
      <c r="F14" t="n">
        <v>1.625</v>
      </c>
      <c r="G14" t="n">
        <v>23.80952380952381</v>
      </c>
      <c r="H14" t="n">
        <v>2</v>
      </c>
      <c r="I14" t="n">
        <v>223.8269675925926</v>
      </c>
      <c r="J14" t="n">
        <v>0.1730324074074074</v>
      </c>
      <c r="K14" t="n">
        <v>28.89632107023412</v>
      </c>
      <c r="O14" t="n">
        <v>18.6</v>
      </c>
      <c r="U14" t="n">
        <v>0.421</v>
      </c>
    </row>
    <row r="15">
      <c r="A15" t="n">
        <v>5</v>
      </c>
      <c r="B15" t="n">
        <v>140</v>
      </c>
      <c r="C15" t="n">
        <v>20</v>
      </c>
      <c r="D15" t="inlineStr">
        <is>
          <t>none</t>
        </is>
      </c>
      <c r="E15" t="n">
        <v>0</v>
      </c>
      <c r="F15" t="n">
        <v>1.625</v>
      </c>
      <c r="G15" t="n">
        <v>23.80952380952381</v>
      </c>
      <c r="H15" t="n">
        <v>2</v>
      </c>
      <c r="I15" t="n">
        <v>4.653935185185185</v>
      </c>
      <c r="J15" t="n">
        <v>0.3460648148148148</v>
      </c>
      <c r="K15" t="n">
        <v>28.89632107023412</v>
      </c>
      <c r="O15" t="n">
        <v>18.6</v>
      </c>
      <c r="U15" t="n">
        <v>0.252</v>
      </c>
    </row>
    <row r="16">
      <c r="A16" t="n">
        <v>25</v>
      </c>
      <c r="B16" t="n">
        <v>140</v>
      </c>
      <c r="C16" t="n">
        <v>20</v>
      </c>
      <c r="D16" t="inlineStr">
        <is>
          <t>none</t>
        </is>
      </c>
      <c r="E16" t="n">
        <v>0</v>
      </c>
      <c r="F16" t="n">
        <v>1.625</v>
      </c>
      <c r="G16" t="n">
        <v>23.80952380952381</v>
      </c>
      <c r="H16" t="n">
        <v>2</v>
      </c>
      <c r="I16" t="n">
        <v>24.65393518518519</v>
      </c>
      <c r="J16" t="n">
        <v>0.3460648148148148</v>
      </c>
      <c r="K16" t="n">
        <v>28.89632107023412</v>
      </c>
      <c r="O16" t="n">
        <v>18.6</v>
      </c>
      <c r="U16" t="n">
        <v>0.151</v>
      </c>
    </row>
    <row r="17">
      <c r="A17" t="n">
        <v>45</v>
      </c>
      <c r="B17" t="n">
        <v>140</v>
      </c>
      <c r="C17" t="n">
        <v>20</v>
      </c>
      <c r="D17" t="inlineStr">
        <is>
          <t>none</t>
        </is>
      </c>
      <c r="E17" t="n">
        <v>0</v>
      </c>
      <c r="F17" t="n">
        <v>1.625</v>
      </c>
      <c r="G17" t="n">
        <v>23.80952380952381</v>
      </c>
      <c r="H17" t="n">
        <v>2</v>
      </c>
      <c r="I17" t="n">
        <v>44.65393518518518</v>
      </c>
      <c r="J17" t="n">
        <v>0.3460648148148148</v>
      </c>
      <c r="K17" t="n">
        <v>28.89632107023412</v>
      </c>
      <c r="O17" t="n">
        <v>18.6</v>
      </c>
      <c r="U17" t="n">
        <v>0.201</v>
      </c>
    </row>
    <row r="18">
      <c r="A18" t="n">
        <v>75</v>
      </c>
      <c r="B18" t="n">
        <v>140</v>
      </c>
      <c r="C18" t="n">
        <v>20</v>
      </c>
      <c r="D18" t="inlineStr">
        <is>
          <t>none</t>
        </is>
      </c>
      <c r="E18" t="n">
        <v>0</v>
      </c>
      <c r="F18" t="n">
        <v>1.625</v>
      </c>
      <c r="G18" t="n">
        <v>23.80952380952381</v>
      </c>
      <c r="H18" t="n">
        <v>2</v>
      </c>
      <c r="I18" t="n">
        <v>74.65393518518519</v>
      </c>
      <c r="J18" t="n">
        <v>0.3460648148148148</v>
      </c>
      <c r="K18" t="n">
        <v>28.89632107023412</v>
      </c>
      <c r="O18" t="n">
        <v>18.6</v>
      </c>
      <c r="U18" t="n">
        <v>0.495</v>
      </c>
    </row>
    <row r="19">
      <c r="A19" t="n">
        <v>115</v>
      </c>
      <c r="B19" t="n">
        <v>140</v>
      </c>
      <c r="C19" t="n">
        <v>20</v>
      </c>
      <c r="D19" t="inlineStr">
        <is>
          <t>none</t>
        </is>
      </c>
      <c r="E19" t="n">
        <v>0</v>
      </c>
      <c r="F19" t="n">
        <v>1.625</v>
      </c>
      <c r="G19" t="n">
        <v>23.80952380952381</v>
      </c>
      <c r="H19" t="n">
        <v>2</v>
      </c>
      <c r="I19" t="n">
        <v>114.6539351851852</v>
      </c>
      <c r="J19" t="n">
        <v>0.3460648148148148</v>
      </c>
      <c r="K19" t="n">
        <v>28.89632107023412</v>
      </c>
      <c r="O19" t="n">
        <v>18.6</v>
      </c>
      <c r="U19" t="n">
        <v>0.947</v>
      </c>
    </row>
    <row r="20">
      <c r="A20" t="n">
        <v>165</v>
      </c>
      <c r="B20" t="n">
        <v>140</v>
      </c>
      <c r="C20" t="n">
        <v>20</v>
      </c>
      <c r="D20" t="inlineStr">
        <is>
          <t>none</t>
        </is>
      </c>
      <c r="E20" t="n">
        <v>0</v>
      </c>
      <c r="F20" t="n">
        <v>1.625</v>
      </c>
      <c r="G20" t="n">
        <v>23.80952380952381</v>
      </c>
      <c r="H20" t="n">
        <v>2</v>
      </c>
      <c r="I20" t="n">
        <v>164.6539351851852</v>
      </c>
      <c r="J20" t="n">
        <v>0.3460648148148148</v>
      </c>
      <c r="K20" t="n">
        <v>28.89632107023412</v>
      </c>
      <c r="O20" t="n">
        <v>18.6</v>
      </c>
      <c r="U20" t="n">
        <v>3.023</v>
      </c>
    </row>
    <row r="21">
      <c r="A21" t="n">
        <v>6</v>
      </c>
      <c r="B21" t="n">
        <v>150</v>
      </c>
      <c r="C21" t="n">
        <v>20</v>
      </c>
      <c r="D21" t="inlineStr">
        <is>
          <t>none</t>
        </is>
      </c>
      <c r="E21" t="n">
        <v>0</v>
      </c>
      <c r="F21" t="n">
        <v>1.625</v>
      </c>
      <c r="G21" t="n">
        <v>23.80952380952381</v>
      </c>
      <c r="H21" t="n">
        <v>2</v>
      </c>
      <c r="I21" t="n">
        <v>5.480902777777778</v>
      </c>
      <c r="J21" t="n">
        <v>0.5190972222222222</v>
      </c>
      <c r="K21" t="n">
        <v>28.89632107023412</v>
      </c>
      <c r="O21" t="n">
        <v>18.6</v>
      </c>
      <c r="U21" t="n">
        <v>0.07000000000000001</v>
      </c>
    </row>
    <row r="22">
      <c r="A22" t="n">
        <v>16</v>
      </c>
      <c r="B22" t="n">
        <v>150</v>
      </c>
      <c r="C22" t="n">
        <v>20</v>
      </c>
      <c r="D22" t="inlineStr">
        <is>
          <t>none</t>
        </is>
      </c>
      <c r="E22" t="n">
        <v>0</v>
      </c>
      <c r="F22" t="n">
        <v>1.625</v>
      </c>
      <c r="G22" t="n">
        <v>23.80952380952381</v>
      </c>
      <c r="H22" t="n">
        <v>2</v>
      </c>
      <c r="I22" t="n">
        <v>15.48090277777778</v>
      </c>
      <c r="J22" t="n">
        <v>0.5190972222222222</v>
      </c>
      <c r="K22" t="n">
        <v>28.89632107023412</v>
      </c>
      <c r="O22" t="n">
        <v>18.6</v>
      </c>
      <c r="U22" t="n">
        <v>0.04</v>
      </c>
    </row>
    <row r="23">
      <c r="A23" t="n">
        <v>46</v>
      </c>
      <c r="B23" t="n">
        <v>150</v>
      </c>
      <c r="C23" t="n">
        <v>20</v>
      </c>
      <c r="D23" t="inlineStr">
        <is>
          <t>none</t>
        </is>
      </c>
      <c r="E23" t="n">
        <v>0</v>
      </c>
      <c r="F23" t="n">
        <v>1.625</v>
      </c>
      <c r="G23" t="n">
        <v>23.80952380952381</v>
      </c>
      <c r="H23" t="n">
        <v>2</v>
      </c>
      <c r="I23" t="n">
        <v>45.48090277777778</v>
      </c>
      <c r="J23" t="n">
        <v>0.5190972222222222</v>
      </c>
      <c r="K23" t="n">
        <v>28.89632107023412</v>
      </c>
      <c r="O23" t="n">
        <v>18.6</v>
      </c>
      <c r="U23" t="n">
        <v>0.805</v>
      </c>
    </row>
    <row r="24">
      <c r="A24" t="n">
        <v>86</v>
      </c>
      <c r="B24" t="n">
        <v>150</v>
      </c>
      <c r="C24" t="n">
        <v>20</v>
      </c>
      <c r="D24" t="inlineStr">
        <is>
          <t>none</t>
        </is>
      </c>
      <c r="E24" t="n">
        <v>0</v>
      </c>
      <c r="F24" t="n">
        <v>1.625</v>
      </c>
      <c r="G24" t="n">
        <v>23.80952380952381</v>
      </c>
      <c r="H24" t="n">
        <v>2</v>
      </c>
      <c r="I24" t="n">
        <v>85.48090277777777</v>
      </c>
      <c r="J24" t="n">
        <v>0.5190972222222222</v>
      </c>
      <c r="K24" t="n">
        <v>28.89632107023412</v>
      </c>
      <c r="O24" t="n">
        <v>18.6</v>
      </c>
      <c r="U24" t="n">
        <v>2.926</v>
      </c>
    </row>
    <row r="25">
      <c r="A25" t="n">
        <v>126</v>
      </c>
      <c r="B25" t="n">
        <v>150</v>
      </c>
      <c r="C25" t="n">
        <v>20</v>
      </c>
      <c r="D25" t="inlineStr">
        <is>
          <t>none</t>
        </is>
      </c>
      <c r="E25" t="n">
        <v>0</v>
      </c>
      <c r="F25" t="n">
        <v>1.625</v>
      </c>
      <c r="G25" t="n">
        <v>23.80952380952381</v>
      </c>
      <c r="H25" t="n">
        <v>2</v>
      </c>
      <c r="I25" t="n">
        <v>125.4809027777778</v>
      </c>
      <c r="J25" t="n">
        <v>0.5190972222222222</v>
      </c>
      <c r="K25" t="n">
        <v>28.89632107023412</v>
      </c>
      <c r="O25" t="n">
        <v>18.6</v>
      </c>
      <c r="U25" t="n">
        <v>4.937</v>
      </c>
    </row>
    <row r="26">
      <c r="A26" t="n">
        <v>8</v>
      </c>
      <c r="B26" t="n">
        <v>160</v>
      </c>
      <c r="C26" t="n">
        <v>20</v>
      </c>
      <c r="D26" t="inlineStr">
        <is>
          <t>none</t>
        </is>
      </c>
      <c r="E26" t="n">
        <v>0</v>
      </c>
      <c r="F26" t="n">
        <v>1.625</v>
      </c>
      <c r="G26" t="n">
        <v>23.80952380952381</v>
      </c>
      <c r="H26" t="n">
        <v>2</v>
      </c>
      <c r="I26" t="n">
        <v>7.30787037037037</v>
      </c>
      <c r="J26" t="n">
        <v>0.6921296296296295</v>
      </c>
      <c r="K26" t="n">
        <v>28.89632107023412</v>
      </c>
      <c r="O26" t="n">
        <v>18.6</v>
      </c>
      <c r="U26" t="n">
        <v>0.256</v>
      </c>
    </row>
    <row r="27">
      <c r="A27" t="n">
        <v>13</v>
      </c>
      <c r="B27" t="n">
        <v>160</v>
      </c>
      <c r="C27" t="n">
        <v>20</v>
      </c>
      <c r="D27" t="inlineStr">
        <is>
          <t>none</t>
        </is>
      </c>
      <c r="E27" t="n">
        <v>0</v>
      </c>
      <c r="F27" t="n">
        <v>1.625</v>
      </c>
      <c r="G27" t="n">
        <v>23.80952380952381</v>
      </c>
      <c r="H27" t="n">
        <v>2</v>
      </c>
      <c r="I27" t="n">
        <v>12.30787037037037</v>
      </c>
      <c r="J27" t="n">
        <v>0.6921296296296295</v>
      </c>
      <c r="K27" t="n">
        <v>28.89632107023412</v>
      </c>
      <c r="O27" t="n">
        <v>18.6</v>
      </c>
      <c r="U27" t="n">
        <v>0.168</v>
      </c>
    </row>
    <row r="28">
      <c r="A28" t="n">
        <v>18</v>
      </c>
      <c r="B28" t="n">
        <v>160</v>
      </c>
      <c r="C28" t="n">
        <v>20</v>
      </c>
      <c r="D28" t="inlineStr">
        <is>
          <t>none</t>
        </is>
      </c>
      <c r="E28" t="n">
        <v>0</v>
      </c>
      <c r="F28" t="n">
        <v>1.625</v>
      </c>
      <c r="G28" t="n">
        <v>23.80952380952381</v>
      </c>
      <c r="H28" t="n">
        <v>2</v>
      </c>
      <c r="I28" t="n">
        <v>17.30787037037037</v>
      </c>
      <c r="J28" t="n">
        <v>0.6921296296296295</v>
      </c>
      <c r="K28" t="n">
        <v>28.89632107023412</v>
      </c>
      <c r="O28" t="n">
        <v>18.6</v>
      </c>
      <c r="U28" t="n">
        <v>0.341</v>
      </c>
    </row>
    <row r="29">
      <c r="A29" t="n">
        <v>28</v>
      </c>
      <c r="B29" t="n">
        <v>160</v>
      </c>
      <c r="C29" t="n">
        <v>20</v>
      </c>
      <c r="D29" t="inlineStr">
        <is>
          <t>none</t>
        </is>
      </c>
      <c r="E29" t="n">
        <v>0</v>
      </c>
      <c r="F29" t="n">
        <v>1.625</v>
      </c>
      <c r="G29" t="n">
        <v>23.80952380952381</v>
      </c>
      <c r="H29" t="n">
        <v>2</v>
      </c>
      <c r="I29" t="n">
        <v>27.30787037037037</v>
      </c>
      <c r="J29" t="n">
        <v>0.6921296296296295</v>
      </c>
      <c r="K29" t="n">
        <v>28.89632107023412</v>
      </c>
      <c r="O29" t="n">
        <v>18.6</v>
      </c>
      <c r="U29" t="n">
        <v>1.606</v>
      </c>
    </row>
    <row r="30">
      <c r="A30" t="n">
        <v>48</v>
      </c>
      <c r="B30" t="n">
        <v>160</v>
      </c>
      <c r="C30" t="n">
        <v>20</v>
      </c>
      <c r="D30" t="inlineStr">
        <is>
          <t>none</t>
        </is>
      </c>
      <c r="E30" t="n">
        <v>0</v>
      </c>
      <c r="F30" t="n">
        <v>1.625</v>
      </c>
      <c r="G30" t="n">
        <v>23.80952380952381</v>
      </c>
      <c r="H30" t="n">
        <v>2</v>
      </c>
      <c r="I30" t="n">
        <v>47.30787037037037</v>
      </c>
      <c r="J30" t="n">
        <v>0.6921296296296295</v>
      </c>
      <c r="K30" t="n">
        <v>28.89632107023412</v>
      </c>
      <c r="O30" t="n">
        <v>18.6</v>
      </c>
      <c r="U30" t="n">
        <v>6.314</v>
      </c>
    </row>
    <row r="31">
      <c r="A31" t="n">
        <v>88</v>
      </c>
      <c r="B31" t="n">
        <v>160</v>
      </c>
      <c r="C31" t="n">
        <v>20</v>
      </c>
      <c r="D31" t="inlineStr">
        <is>
          <t>none</t>
        </is>
      </c>
      <c r="E31" t="n">
        <v>0</v>
      </c>
      <c r="F31" t="n">
        <v>1.625</v>
      </c>
      <c r="G31" t="n">
        <v>23.80952380952381</v>
      </c>
      <c r="H31" t="n">
        <v>2</v>
      </c>
      <c r="I31" t="n">
        <v>87.30787037037037</v>
      </c>
      <c r="J31" t="n">
        <v>0.6921296296296295</v>
      </c>
      <c r="K31" t="n">
        <v>28.89632107023412</v>
      </c>
      <c r="O31" t="n">
        <v>18.6</v>
      </c>
      <c r="U31" t="n">
        <v>8.901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2019-07-08T16:39:42Z</dcterms:modified>
</cp:coreProperties>
</file>