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3" fillId="0" fontId="2" numFmtId="0" pivotButton="0" quotePrefix="0" xfId="0">
      <alignment horizontal="center"/>
    </xf>
    <xf borderId="7" fillId="0" fontId="0" numFmtId="0" pivotButton="0" quotePrefix="0" xfId="0"/>
    <xf borderId="3" fillId="0" fontId="0" numFmtId="0" pivotButton="0" quotePrefix="0" xfId="0"/>
    <xf applyAlignment="1" borderId="1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6" workbookViewId="0" zoomScale="167">
      <selection activeCell="E20" sqref="E20:E22"/>
    </sheetView>
  </sheetViews>
  <sheetFormatPr baseColWidth="10" defaultColWidth="8.83203125" defaultRowHeight="15"/>
  <cols>
    <col customWidth="1" max="1" min="1" style="1" width="39.6640625"/>
    <col customWidth="1" max="2" min="2" style="1" width="22.6640625"/>
    <col customWidth="1" max="16384" min="3" style="1" width="8.83203125"/>
  </cols>
  <sheetData>
    <row r="1">
      <c r="A1" s="1" t="inlineStr">
        <is>
          <t>Wood Species:</t>
        </is>
      </c>
      <c r="B1" s="7" t="inlineStr">
        <is>
          <t>olive tree pruning</t>
        </is>
      </c>
      <c r="C1" s="10" t="n"/>
      <c r="D1" s="10" t="n"/>
      <c r="E1" s="10" t="n"/>
      <c r="F1" s="10" t="n"/>
      <c r="G1" s="10" t="n"/>
      <c r="H1" s="11" t="n"/>
    </row>
    <row r="2">
      <c r="A2" s="1" t="inlineStr">
        <is>
          <t>Initial Acid Concentration:</t>
        </is>
      </c>
      <c r="B2" s="2" t="n">
        <v>0</v>
      </c>
      <c r="C2" s="1" t="inlineStr">
        <is>
          <t>mol proton/L</t>
        </is>
      </c>
    </row>
    <row r="3">
      <c r="A3" s="1" t="inlineStr">
        <is>
          <t>Initial Xylans Composition:</t>
        </is>
      </c>
      <c r="B3" s="2" t="n"/>
      <c r="C3" s="1" t="inlineStr">
        <is>
          <t>wt% of feed dry basis</t>
        </is>
      </c>
    </row>
    <row r="4">
      <c r="A4" s="1" t="inlineStr">
        <is>
          <t>Initial Xyloses Composition:</t>
        </is>
      </c>
      <c r="B4" s="2" t="n">
        <v>16.3</v>
      </c>
      <c r="C4" s="1" t="inlineStr">
        <is>
          <t>wt% of feed dry basis</t>
        </is>
      </c>
    </row>
    <row r="5">
      <c r="A5" s="1" t="inlineStr">
        <is>
          <t>Particle Size:</t>
        </is>
      </c>
      <c r="B5" s="2">
        <f>(0.425+0.6)/2</f>
        <v/>
      </c>
      <c r="C5" s="1" t="inlineStr">
        <is>
          <t>mm</t>
        </is>
      </c>
    </row>
    <row r="6">
      <c r="A6" s="1" t="inlineStr">
        <is>
          <t>LiquidSolidRatio:</t>
        </is>
      </c>
      <c r="B6" s="2" t="n"/>
    </row>
    <row r="7">
      <c r="A7" s="1" t="inlineStr">
        <is>
          <t>Moisture Content of Feed Wood:</t>
        </is>
      </c>
      <c r="B7" s="2" t="n">
        <v>0</v>
      </c>
      <c r="C7" s="1" t="inlineStr">
        <is>
          <t>%</t>
        </is>
      </c>
    </row>
    <row customHeight="1" ht="19" r="8" s="6">
      <c r="A8" s="12" t="inlineStr">
        <is>
          <t>Calculating Heating Rate</t>
        </is>
      </c>
      <c r="B8" s="11" t="n"/>
    </row>
    <row r="9">
      <c r="A9" s="1" t="inlineStr">
        <is>
          <t>Power</t>
        </is>
      </c>
      <c r="B9" s="2" t="n">
        <v>1200</v>
      </c>
      <c r="C9" s="1" t="inlineStr">
        <is>
          <t>W</t>
        </is>
      </c>
    </row>
    <row r="10">
      <c r="A10" s="1" t="inlineStr">
        <is>
          <t>Reactor Volume</t>
        </is>
      </c>
      <c r="B10" s="2" t="n">
        <v>0.5</v>
      </c>
      <c r="C10" s="1" t="inlineStr">
        <is>
          <t>L</t>
        </is>
      </c>
    </row>
    <row r="11">
      <c r="A11" s="1" t="inlineStr">
        <is>
          <t>LSR1</t>
        </is>
      </c>
      <c r="B11" s="2" t="n">
        <v>20</v>
      </c>
    </row>
    <row r="12">
      <c r="A12" s="1" t="inlineStr">
        <is>
          <t>LSR2</t>
        </is>
      </c>
      <c r="B12" s="2" t="n"/>
    </row>
    <row r="13">
      <c r="A13" s="1" t="inlineStr">
        <is>
          <t>Mass Water</t>
        </is>
      </c>
      <c r="B13" s="2">
        <f>B10*(B11/(1+B11))</f>
        <v/>
      </c>
      <c r="C13" s="1" t="inlineStr">
        <is>
          <t>kg</t>
        </is>
      </c>
    </row>
    <row r="14">
      <c r="A14" s="1" t="inlineStr">
        <is>
          <t>Efficiency</t>
        </is>
      </c>
      <c r="B14" s="2" t="n">
        <v>0.8</v>
      </c>
    </row>
    <row r="15">
      <c r="A15" s="1" t="inlineStr">
        <is>
          <t>Capacity</t>
        </is>
      </c>
      <c r="B15" s="2" t="n">
        <v>4186</v>
      </c>
      <c r="C15" s="1" t="inlineStr">
        <is>
          <t>J/kg C</t>
        </is>
      </c>
    </row>
    <row r="16">
      <c r="A16" s="1" t="inlineStr">
        <is>
          <t>Heat Rate</t>
        </is>
      </c>
      <c r="B16" s="2">
        <f>B9*B14/B15/B13</f>
        <v/>
      </c>
      <c r="C16" s="1" t="inlineStr">
        <is>
          <t>C/s</t>
        </is>
      </c>
    </row>
    <row r="17">
      <c r="A17" s="1" t="inlineStr">
        <is>
          <t>Heat Rate (C/min)</t>
        </is>
      </c>
      <c r="B17" s="2">
        <f>B16*60</f>
        <v/>
      </c>
      <c r="C17" s="1" t="inlineStr">
        <is>
          <t>C/min</t>
        </is>
      </c>
    </row>
    <row r="19">
      <c r="D19" s="1" t="inlineStr">
        <is>
          <t>acid concentration</t>
        </is>
      </c>
    </row>
    <row r="20">
      <c r="D20" s="1" t="n">
        <v>0.5</v>
      </c>
      <c r="E20" s="1">
        <f>D20/98.709*2*10</f>
        <v/>
      </c>
    </row>
    <row r="21">
      <c r="D21" s="1" t="n">
        <v>1</v>
      </c>
      <c r="E21" s="1">
        <f>D21/98.709*2*10</f>
        <v/>
      </c>
    </row>
    <row r="22">
      <c r="D22" s="1" t="n">
        <v>1.5</v>
      </c>
      <c r="E22" s="1">
        <f>D22/98.709*2*10</f>
        <v/>
      </c>
    </row>
    <row r="23">
      <c r="D23" s="1" t="n">
        <v>2</v>
      </c>
      <c r="E23" s="1">
        <f>D23/98.709*2*10</f>
        <v/>
      </c>
    </row>
  </sheetData>
  <mergeCells count="2">
    <mergeCell ref="B1:H1"/>
    <mergeCell ref="A8:B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 zoomScale="59" zoomScaleNormal="59">
      <selection activeCell="H3" sqref="H3:J20"/>
    </sheetView>
  </sheetViews>
  <sheetFormatPr baseColWidth="10" defaultColWidth="8.83203125" defaultRowHeight="15"/>
  <cols>
    <col customWidth="1" max="10" min="1" style="6" width="20.83203125"/>
    <col customWidth="1" max="24" min="11" style="6" width="8.83203125"/>
    <col customWidth="1" max="26" min="25" style="6" width="20.83203125"/>
  </cols>
  <sheetData>
    <row r="1">
      <c r="A1" t="inlineStr">
        <is>
          <t>Reactor Conditions</t>
        </is>
      </c>
      <c r="K1" t="inlineStr">
        <is>
          <t>Initial Solids Composition (wt% of feed dry basis)</t>
        </is>
      </c>
      <c r="Q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Initial Acid Concentration (mol proton/L)</t>
        </is>
      </c>
      <c r="E2" t="inlineStr">
        <is>
          <t>Particle Size, smallest dimension if available (mm)</t>
        </is>
      </c>
      <c r="F2" t="inlineStr">
        <is>
          <t>Feed Mass (g)</t>
        </is>
      </c>
      <c r="G2" t="inlineStr">
        <is>
          <t>Moisture Content of Feed Wood (%)</t>
        </is>
      </c>
      <c r="H2" t="inlineStr">
        <is>
          <t>Isothermal Time (min)</t>
        </is>
      </c>
      <c r="I2" t="inlineStr">
        <is>
          <t>Heating Time (min)</t>
        </is>
      </c>
      <c r="J2" t="inlineStr">
        <is>
          <t>Minimum Ramp Temp (deg/min)</t>
        </is>
      </c>
      <c r="K2" t="inlineStr">
        <is>
          <t>Arabinose</t>
        </is>
      </c>
      <c r="L2" t="inlineStr">
        <is>
          <t>Galactose</t>
        </is>
      </c>
      <c r="M2" t="inlineStr">
        <is>
          <t>Glucose</t>
        </is>
      </c>
      <c r="N2" t="inlineStr">
        <is>
          <t>Xylose</t>
        </is>
      </c>
      <c r="O2" t="inlineStr">
        <is>
          <t>Mannose</t>
        </is>
      </c>
      <c r="P2" t="inlineStr">
        <is>
          <t>Rhammose</t>
        </is>
      </c>
      <c r="Q2" t="inlineStr">
        <is>
          <t>Arbinose</t>
        </is>
      </c>
      <c r="R2" t="inlineStr">
        <is>
          <t>Galactose</t>
        </is>
      </c>
      <c r="S2" t="inlineStr">
        <is>
          <t>Glucose</t>
        </is>
      </c>
      <c r="T2" t="inlineStr">
        <is>
          <t>Xylose</t>
        </is>
      </c>
      <c r="U2" t="inlineStr">
        <is>
          <t>Mannose</t>
        </is>
      </c>
      <c r="V2" t="inlineStr">
        <is>
          <t>Rhammose</t>
        </is>
      </c>
      <c r="W2" t="inlineStr">
        <is>
          <t>Furfural</t>
        </is>
      </c>
      <c r="X2" t="inlineStr">
        <is>
          <t>Hydroxymethylfurfural</t>
        </is>
      </c>
    </row>
    <row r="3" s="6">
      <c r="A3" t="n">
        <v>60</v>
      </c>
      <c r="B3" t="n">
        <v>90</v>
      </c>
      <c r="C3" t="n">
        <v>10</v>
      </c>
      <c r="D3" t="n">
        <v>0.1013078847926734</v>
      </c>
      <c r="E3" t="n">
        <v>0.5125</v>
      </c>
      <c r="F3" t="n">
        <v>100</v>
      </c>
      <c r="G3" t="n">
        <v>0</v>
      </c>
      <c r="H3">
        <f>A3-I3</f>
        <v/>
      </c>
      <c r="I3" t="n">
        <v>5</v>
      </c>
      <c r="J3">
        <f>(B3-25)/I3</f>
        <v/>
      </c>
      <c r="N3" t="n">
        <v>16.3</v>
      </c>
      <c r="T3" t="n">
        <v>0.77</v>
      </c>
      <c r="U3">
        <f>T3/(C3*100)*1000</f>
        <v/>
      </c>
    </row>
    <row r="4" s="6">
      <c r="A4" t="n">
        <v>60</v>
      </c>
      <c r="B4" t="n">
        <v>90</v>
      </c>
      <c r="C4" t="n">
        <v>10</v>
      </c>
      <c r="D4" t="n">
        <v>0.2026157695853468</v>
      </c>
      <c r="E4" t="n">
        <v>0.5125</v>
      </c>
      <c r="F4" t="n">
        <v>100</v>
      </c>
      <c r="G4" t="n">
        <v>0</v>
      </c>
      <c r="H4">
        <f>A4-I4</f>
        <v/>
      </c>
      <c r="I4" t="n">
        <v>5</v>
      </c>
      <c r="J4">
        <f>(B4-25)/I4</f>
        <v/>
      </c>
      <c r="N4" t="n">
        <v>16.3</v>
      </c>
      <c r="T4" t="n">
        <v>3.66</v>
      </c>
      <c r="U4">
        <f>T4/(C4*100)*1000</f>
        <v/>
      </c>
    </row>
    <row r="5" s="6">
      <c r="A5" t="n">
        <v>60</v>
      </c>
      <c r="B5" t="n">
        <v>90</v>
      </c>
      <c r="C5" t="n">
        <v>10</v>
      </c>
      <c r="D5" t="n">
        <v>0.3039236543780203</v>
      </c>
      <c r="E5" t="n">
        <v>0.5125</v>
      </c>
      <c r="F5" t="n">
        <v>100</v>
      </c>
      <c r="G5" t="n">
        <v>0</v>
      </c>
      <c r="H5">
        <f>A5-I5</f>
        <v/>
      </c>
      <c r="I5" t="n">
        <v>5</v>
      </c>
      <c r="J5">
        <f>(B5-25)/I5</f>
        <v/>
      </c>
      <c r="N5" t="n">
        <v>16.3</v>
      </c>
      <c r="T5" t="n">
        <v>8.73</v>
      </c>
      <c r="U5">
        <f>T5/(C5*100)*1000</f>
        <v/>
      </c>
    </row>
    <row r="6" s="6">
      <c r="A6" t="n">
        <v>180</v>
      </c>
      <c r="B6" t="n">
        <v>90</v>
      </c>
      <c r="C6" t="n">
        <v>10</v>
      </c>
      <c r="D6" t="n">
        <v>0.1013078847926734</v>
      </c>
      <c r="E6" t="n">
        <v>0.5125</v>
      </c>
      <c r="F6" t="n">
        <v>100</v>
      </c>
      <c r="G6" t="n">
        <v>0</v>
      </c>
      <c r="H6">
        <f>A6-I6</f>
        <v/>
      </c>
      <c r="I6" t="n">
        <v>5</v>
      </c>
      <c r="J6">
        <f>(B6-25)/I6</f>
        <v/>
      </c>
      <c r="N6" t="n">
        <v>16.3</v>
      </c>
      <c r="T6" t="n">
        <v>7.04</v>
      </c>
      <c r="U6">
        <f>T6/(C6*100)*1000</f>
        <v/>
      </c>
    </row>
    <row r="7" s="6">
      <c r="A7" t="n">
        <v>180</v>
      </c>
      <c r="B7" t="n">
        <v>90</v>
      </c>
      <c r="C7" t="n">
        <v>10</v>
      </c>
      <c r="D7" t="n">
        <v>0.2026157695853468</v>
      </c>
      <c r="E7" t="n">
        <v>0.5125</v>
      </c>
      <c r="F7" t="n">
        <v>100</v>
      </c>
      <c r="G7" t="n">
        <v>0</v>
      </c>
      <c r="H7">
        <f>A7-I7</f>
        <v/>
      </c>
      <c r="I7" t="n">
        <v>5</v>
      </c>
      <c r="J7">
        <f>(B7-25)/I7</f>
        <v/>
      </c>
      <c r="N7" t="n">
        <v>16.3</v>
      </c>
      <c r="T7" t="n">
        <v>13.83</v>
      </c>
      <c r="U7">
        <f>T7/(C7*100)*1000</f>
        <v/>
      </c>
    </row>
    <row customFormat="1" r="8" s="4">
      <c r="A8" t="n">
        <v>180</v>
      </c>
      <c r="B8" s="4" t="n">
        <v>90</v>
      </c>
      <c r="C8" t="n">
        <v>10</v>
      </c>
      <c r="D8" s="4" t="n">
        <v>0.3039236543780203</v>
      </c>
      <c r="E8" s="4" t="n">
        <v>0.5125</v>
      </c>
      <c r="F8" t="n">
        <v>100</v>
      </c>
      <c r="G8" s="4" t="n">
        <v>0</v>
      </c>
      <c r="H8">
        <f>A8-I8</f>
        <v/>
      </c>
      <c r="I8" s="4" t="n">
        <v>5</v>
      </c>
      <c r="J8">
        <f>(B8-25)/I8</f>
        <v/>
      </c>
      <c r="N8" t="n">
        <v>16.3</v>
      </c>
      <c r="T8" s="4" t="n">
        <v>15.99</v>
      </c>
      <c r="U8">
        <f>T8/(C8*100)*1000</f>
        <v/>
      </c>
    </row>
    <row customFormat="1" r="9" s="5">
      <c r="A9" s="5" t="n">
        <v>60</v>
      </c>
      <c r="B9" s="5" t="n">
        <v>95</v>
      </c>
      <c r="C9" t="n">
        <v>10</v>
      </c>
      <c r="D9" s="5" t="n">
        <v>0.1013078847926734</v>
      </c>
      <c r="E9" s="5" t="n">
        <v>0.5125</v>
      </c>
      <c r="F9" t="n">
        <v>100</v>
      </c>
      <c r="G9" s="5" t="n">
        <v>0</v>
      </c>
      <c r="H9">
        <f>A9-I9</f>
        <v/>
      </c>
      <c r="I9" s="5" t="n">
        <v>5</v>
      </c>
      <c r="J9">
        <f>(B9-25)/I9</f>
        <v/>
      </c>
      <c r="N9" t="n">
        <v>16.3</v>
      </c>
      <c r="T9" s="5" t="n">
        <v>1.97</v>
      </c>
      <c r="U9">
        <f>T9/(C9*100)*1000</f>
        <v/>
      </c>
    </row>
    <row r="10" s="6">
      <c r="A10" s="5" t="n">
        <v>60</v>
      </c>
      <c r="B10" t="n">
        <v>95</v>
      </c>
      <c r="C10" t="n">
        <v>10</v>
      </c>
      <c r="D10" t="n">
        <v>0.2026157695853468</v>
      </c>
      <c r="E10" t="n">
        <v>0.5125</v>
      </c>
      <c r="F10" t="n">
        <v>100</v>
      </c>
      <c r="G10" t="n">
        <v>0</v>
      </c>
      <c r="H10">
        <f>A10-I10</f>
        <v/>
      </c>
      <c r="I10" t="n">
        <v>5</v>
      </c>
      <c r="J10">
        <f>(B10-25)/I10</f>
        <v/>
      </c>
      <c r="N10" t="n">
        <v>16.3</v>
      </c>
      <c r="T10" t="n">
        <v>9.130000000000001</v>
      </c>
      <c r="U10">
        <f>T10/(C10*100)*1000</f>
        <v/>
      </c>
    </row>
    <row r="11" s="6">
      <c r="A11" s="5" t="n">
        <v>60</v>
      </c>
      <c r="B11" t="n">
        <v>95</v>
      </c>
      <c r="C11" t="n">
        <v>10</v>
      </c>
      <c r="D11" t="n">
        <v>0.3039236543780203</v>
      </c>
      <c r="E11" t="n">
        <v>0.5125</v>
      </c>
      <c r="F11" t="n">
        <v>100</v>
      </c>
      <c r="G11" t="n">
        <v>0</v>
      </c>
      <c r="H11">
        <f>A11-I11</f>
        <v/>
      </c>
      <c r="I11" t="n">
        <v>5</v>
      </c>
      <c r="J11">
        <f>(B11-25)/I11</f>
        <v/>
      </c>
      <c r="N11" t="n">
        <v>16.3</v>
      </c>
      <c r="T11" t="n">
        <v>13.2</v>
      </c>
      <c r="U11">
        <f>T11/(C11*100)*1000</f>
        <v/>
      </c>
    </row>
    <row r="12" s="6">
      <c r="A12" t="n">
        <v>180</v>
      </c>
      <c r="B12" t="n">
        <v>95</v>
      </c>
      <c r="C12" t="n">
        <v>10</v>
      </c>
      <c r="D12" t="n">
        <v>0.1013078847926734</v>
      </c>
      <c r="E12" t="n">
        <v>0.5125</v>
      </c>
      <c r="F12" t="n">
        <v>100</v>
      </c>
      <c r="G12" t="n">
        <v>0</v>
      </c>
      <c r="H12">
        <f>A12-I12</f>
        <v/>
      </c>
      <c r="I12" t="n">
        <v>5</v>
      </c>
      <c r="J12">
        <f>(B12-25)/I12</f>
        <v/>
      </c>
      <c r="N12" t="n">
        <v>16.3</v>
      </c>
      <c r="T12" t="n">
        <v>10.88</v>
      </c>
      <c r="U12">
        <f>T12/(C12*100)*1000</f>
        <v/>
      </c>
    </row>
    <row r="13" s="6">
      <c r="A13" t="n">
        <v>180</v>
      </c>
      <c r="B13" t="n">
        <v>95</v>
      </c>
      <c r="C13" t="n">
        <v>10</v>
      </c>
      <c r="D13" t="n">
        <v>0.2026157695853468</v>
      </c>
      <c r="E13" t="n">
        <v>0.5125</v>
      </c>
      <c r="F13" t="n">
        <v>100</v>
      </c>
      <c r="G13" t="n">
        <v>0</v>
      </c>
      <c r="H13">
        <f>A13-I13</f>
        <v/>
      </c>
      <c r="I13" t="n">
        <v>5</v>
      </c>
      <c r="J13">
        <f>(B13-25)/I13</f>
        <v/>
      </c>
      <c r="N13" t="n">
        <v>16.3</v>
      </c>
      <c r="T13" t="n">
        <v>15.92</v>
      </c>
      <c r="U13">
        <f>T13/(C13*100)*1000</f>
        <v/>
      </c>
    </row>
    <row customFormat="1" r="14" s="4">
      <c r="A14" t="n">
        <v>180</v>
      </c>
      <c r="B14" s="4" t="n">
        <v>95</v>
      </c>
      <c r="C14" t="n">
        <v>10</v>
      </c>
      <c r="D14" t="n">
        <v>0.2026157695853468</v>
      </c>
      <c r="E14" s="4" t="n">
        <v>0.5125</v>
      </c>
      <c r="F14" t="n">
        <v>100</v>
      </c>
      <c r="G14" s="4" t="n">
        <v>0</v>
      </c>
      <c r="H14">
        <f>A14-I14</f>
        <v/>
      </c>
      <c r="I14" s="4" t="n">
        <v>5</v>
      </c>
      <c r="J14">
        <f>(B14-25)/I14</f>
        <v/>
      </c>
      <c r="N14" t="n">
        <v>16.3</v>
      </c>
      <c r="T14" s="4" t="n">
        <v>16.03</v>
      </c>
      <c r="U14">
        <f>T14/(C14*100)*1000</f>
        <v/>
      </c>
    </row>
    <row customFormat="1" r="15" s="5">
      <c r="A15" s="5" t="n">
        <v>60</v>
      </c>
      <c r="B15" s="5" t="n">
        <v>100</v>
      </c>
      <c r="C15" t="n">
        <v>10</v>
      </c>
      <c r="D15" s="5" t="n">
        <v>0.1013078847926734</v>
      </c>
      <c r="E15" s="5" t="n">
        <v>0.5125</v>
      </c>
      <c r="F15" t="n">
        <v>100</v>
      </c>
      <c r="G15" s="5" t="n">
        <v>0</v>
      </c>
      <c r="H15">
        <f>A15-I15</f>
        <v/>
      </c>
      <c r="I15" s="5" t="n">
        <v>5</v>
      </c>
      <c r="J15">
        <f>(B15-25)/I15</f>
        <v/>
      </c>
      <c r="N15" t="n">
        <v>16.3</v>
      </c>
      <c r="T15" s="5" t="n">
        <v>4.02</v>
      </c>
      <c r="U15">
        <f>T15/(C15*100)*1000</f>
        <v/>
      </c>
    </row>
    <row r="16" s="6">
      <c r="A16" s="5" t="n">
        <v>60</v>
      </c>
      <c r="B16" t="n">
        <v>100</v>
      </c>
      <c r="C16" t="n">
        <v>10</v>
      </c>
      <c r="D16" t="n">
        <v>0.2026157695853468</v>
      </c>
      <c r="E16" t="n">
        <v>0.5125</v>
      </c>
      <c r="F16" t="n">
        <v>100</v>
      </c>
      <c r="G16" t="n">
        <v>0</v>
      </c>
      <c r="H16">
        <f>A16-I16</f>
        <v/>
      </c>
      <c r="I16" t="n">
        <v>5</v>
      </c>
      <c r="J16">
        <f>(B16-25)/I16</f>
        <v/>
      </c>
      <c r="N16" t="n">
        <v>16.3</v>
      </c>
      <c r="T16" t="n">
        <v>12.07</v>
      </c>
      <c r="U16">
        <f>T16/(C16*100)*1000</f>
        <v/>
      </c>
    </row>
    <row r="17" s="6">
      <c r="A17" s="5" t="n">
        <v>60</v>
      </c>
      <c r="B17" t="n">
        <v>100</v>
      </c>
      <c r="C17" t="n">
        <v>10</v>
      </c>
      <c r="D17" t="n">
        <v>0.3039236543780203</v>
      </c>
      <c r="E17" t="n">
        <v>0.5125</v>
      </c>
      <c r="F17" t="n">
        <v>100</v>
      </c>
      <c r="G17" t="n">
        <v>0</v>
      </c>
      <c r="H17">
        <f>A17-I17</f>
        <v/>
      </c>
      <c r="I17" t="n">
        <v>5</v>
      </c>
      <c r="J17">
        <f>(B17-25)/I17</f>
        <v/>
      </c>
      <c r="N17" t="n">
        <v>16.3</v>
      </c>
      <c r="T17" t="n">
        <v>14.6</v>
      </c>
      <c r="U17">
        <f>T17/(C17*100)*1000</f>
        <v/>
      </c>
    </row>
    <row r="18" s="6">
      <c r="A18" t="n">
        <v>180</v>
      </c>
      <c r="B18" t="n">
        <v>100</v>
      </c>
      <c r="C18" t="n">
        <v>10</v>
      </c>
      <c r="D18" t="n">
        <v>0.1013078847926734</v>
      </c>
      <c r="E18" t="n">
        <v>0.5125</v>
      </c>
      <c r="F18" t="n">
        <v>100</v>
      </c>
      <c r="G18" t="n">
        <v>0</v>
      </c>
      <c r="H18">
        <f>A18-I18</f>
        <v/>
      </c>
      <c r="I18" t="n">
        <v>5</v>
      </c>
      <c r="J18">
        <f>(B18-25)/I18</f>
        <v/>
      </c>
      <c r="N18" t="n">
        <v>16.3</v>
      </c>
      <c r="T18" t="n">
        <v>16.17</v>
      </c>
      <c r="U18">
        <f>T18/(C18*100)*1000</f>
        <v/>
      </c>
    </row>
    <row r="19" s="6">
      <c r="A19" t="n">
        <v>180</v>
      </c>
      <c r="B19" t="n">
        <v>100</v>
      </c>
      <c r="C19" t="n">
        <v>10</v>
      </c>
      <c r="D19" t="n">
        <v>0.2026157695853468</v>
      </c>
      <c r="E19" t="n">
        <v>0.5125</v>
      </c>
      <c r="F19" t="n">
        <v>100</v>
      </c>
      <c r="G19" t="n">
        <v>0</v>
      </c>
      <c r="H19">
        <f>A19-I19</f>
        <v/>
      </c>
      <c r="I19" t="n">
        <v>5</v>
      </c>
      <c r="J19">
        <f>(B19-25)/I19</f>
        <v/>
      </c>
      <c r="N19" t="n">
        <v>16.3</v>
      </c>
      <c r="T19" t="n">
        <v>16.09</v>
      </c>
      <c r="U19">
        <f>T19/(C19*100)*1000</f>
        <v/>
      </c>
    </row>
    <row customFormat="1" r="20" s="4">
      <c r="A20" t="n">
        <v>180</v>
      </c>
      <c r="B20" s="4" t="n">
        <v>100</v>
      </c>
      <c r="C20" t="n">
        <v>10</v>
      </c>
      <c r="D20" s="4" t="n">
        <v>0.3039236543780203</v>
      </c>
      <c r="E20" s="4" t="n">
        <v>0.5125</v>
      </c>
      <c r="F20" t="n">
        <v>100</v>
      </c>
      <c r="G20" s="4" t="n">
        <v>0</v>
      </c>
      <c r="H20">
        <f>A20-I20</f>
        <v/>
      </c>
      <c r="I20" s="4" t="n">
        <v>5</v>
      </c>
      <c r="J20">
        <f>(B20-25)/I20</f>
        <v/>
      </c>
      <c r="N20" t="n">
        <v>16.3</v>
      </c>
      <c r="T20" s="4" t="n">
        <v>16.1</v>
      </c>
      <c r="U20">
        <f>T20/(C20*100)*1000</f>
        <v/>
      </c>
    </row>
    <row r="32">
      <c r="A32" t="n">
        <v>90</v>
      </c>
      <c r="B32" t="n">
        <v>60</v>
      </c>
      <c r="C32" t="n">
        <v>0.5</v>
      </c>
      <c r="E32" t="n">
        <v>0.77</v>
      </c>
    </row>
    <row r="33">
      <c r="C33" t="n">
        <v>1</v>
      </c>
      <c r="E33" t="n">
        <v>3.66</v>
      </c>
    </row>
    <row r="34">
      <c r="C34" t="n">
        <v>1.5</v>
      </c>
      <c r="E34" t="n">
        <v>8.73</v>
      </c>
    </row>
    <row r="35">
      <c r="B35" t="n">
        <v>180</v>
      </c>
      <c r="C35" t="n">
        <v>0.5</v>
      </c>
      <c r="E35" t="n">
        <v>7.04</v>
      </c>
    </row>
    <row r="36">
      <c r="C36" t="n">
        <v>1</v>
      </c>
      <c r="E36" t="n">
        <v>13.83</v>
      </c>
    </row>
    <row r="37">
      <c r="C37" t="n">
        <v>1.5</v>
      </c>
      <c r="E37" t="n">
        <v>15.99</v>
      </c>
    </row>
    <row r="38">
      <c r="A38" t="n">
        <v>95</v>
      </c>
      <c r="B38" t="n">
        <v>60</v>
      </c>
      <c r="C38" t="n">
        <v>0.5</v>
      </c>
      <c r="E38" t="n">
        <v>1.97</v>
      </c>
    </row>
    <row r="39">
      <c r="C39" t="n">
        <v>1</v>
      </c>
      <c r="E39" t="n">
        <v>9.130000000000001</v>
      </c>
    </row>
    <row r="40">
      <c r="C40" t="n">
        <v>1.5</v>
      </c>
      <c r="E40" t="n">
        <v>13.2</v>
      </c>
    </row>
    <row r="41">
      <c r="B41" t="n">
        <v>180</v>
      </c>
      <c r="C41" t="n">
        <v>0.5</v>
      </c>
      <c r="E41" t="n">
        <v>10.88</v>
      </c>
    </row>
    <row r="42">
      <c r="C42" t="n">
        <v>1</v>
      </c>
      <c r="E42" t="n">
        <v>15.92</v>
      </c>
    </row>
    <row r="43">
      <c r="E43" t="n">
        <v>16.03</v>
      </c>
    </row>
    <row r="44">
      <c r="A44" t="n">
        <v>100</v>
      </c>
      <c r="B44" t="n">
        <v>60</v>
      </c>
      <c r="C44" t="n">
        <v>0.5</v>
      </c>
      <c r="E44" t="n">
        <v>4.02</v>
      </c>
    </row>
    <row r="45">
      <c r="C45" t="n">
        <v>1</v>
      </c>
      <c r="E45" t="n">
        <v>12.07</v>
      </c>
    </row>
    <row r="46">
      <c r="C46" t="n">
        <v>1.5</v>
      </c>
      <c r="E46" t="n">
        <v>14.6</v>
      </c>
    </row>
    <row r="47">
      <c r="B47" t="n">
        <v>180</v>
      </c>
      <c r="C47" t="n">
        <v>0.5</v>
      </c>
      <c r="E47" t="n">
        <v>16.17</v>
      </c>
    </row>
    <row r="48">
      <c r="C48" t="n">
        <v>1</v>
      </c>
      <c r="E48" t="n">
        <v>16.09</v>
      </c>
    </row>
    <row r="49">
      <c r="C49" t="n">
        <v>1.5</v>
      </c>
      <c r="E49" t="n">
        <v>16.1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D1" workbookViewId="0" zoomScale="78">
      <selection activeCell="V20" sqref="V20"/>
    </sheetView>
  </sheetViews>
  <sheetFormatPr baseColWidth="10" defaultColWidth="8.83203125" defaultRowHeight="15"/>
  <cols>
    <col customWidth="1" max="1" min="1" style="6" width="8.83203125"/>
    <col customWidth="1" max="19" min="19" style="6" width="12.83203125"/>
    <col customWidth="1" max="20" min="20" style="6" width="11.5"/>
    <col customWidth="1" max="24" min="24" style="6" width="24.83203125"/>
  </cols>
  <sheetData>
    <row r="1">
      <c r="A1" t="inlineStr">
        <is>
          <t>Reactor Conditions</t>
        </is>
      </c>
      <c r="L1" t="inlineStr">
        <is>
          <t>Initial Solids Composition (wt% of feed dry basis)</t>
        </is>
      </c>
      <c r="R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t="inlineStr">
        <is>
          <t>mono</t>
        </is>
      </c>
    </row>
    <row r="3">
      <c r="A3" t="n">
        <v>60</v>
      </c>
      <c r="B3" t="n">
        <v>90</v>
      </c>
      <c r="C3" t="n">
        <v>10</v>
      </c>
      <c r="D3" t="inlineStr">
        <is>
          <t>sulfuric</t>
        </is>
      </c>
      <c r="E3" t="n">
        <v>0.1013078847926734</v>
      </c>
      <c r="F3" t="n">
        <v>0.5125</v>
      </c>
      <c r="G3" t="n">
        <v>100</v>
      </c>
      <c r="H3" t="n">
        <v>0</v>
      </c>
      <c r="I3" t="n">
        <v>55</v>
      </c>
      <c r="J3" t="n">
        <v>5</v>
      </c>
      <c r="K3" t="n">
        <v>13</v>
      </c>
      <c r="O3" t="n">
        <v>16.3</v>
      </c>
      <c r="U3" t="n">
        <v>0.77</v>
      </c>
    </row>
    <row r="4">
      <c r="A4" t="n">
        <v>60</v>
      </c>
      <c r="B4" t="n">
        <v>90</v>
      </c>
      <c r="C4" t="n">
        <v>10</v>
      </c>
      <c r="D4" t="inlineStr">
        <is>
          <t>sulfuric</t>
        </is>
      </c>
      <c r="E4" t="n">
        <v>0.2026157695853468</v>
      </c>
      <c r="F4" t="n">
        <v>0.5125</v>
      </c>
      <c r="G4" t="n">
        <v>100</v>
      </c>
      <c r="H4" t="n">
        <v>0</v>
      </c>
      <c r="I4" t="n">
        <v>55</v>
      </c>
      <c r="J4" t="n">
        <v>5</v>
      </c>
      <c r="K4" t="n">
        <v>13</v>
      </c>
      <c r="O4" t="n">
        <v>16.3</v>
      </c>
      <c r="U4" t="n">
        <v>3.66</v>
      </c>
    </row>
    <row r="5">
      <c r="A5" t="n">
        <v>60</v>
      </c>
      <c r="B5" t="n">
        <v>90</v>
      </c>
      <c r="C5" t="n">
        <v>10</v>
      </c>
      <c r="D5" t="inlineStr">
        <is>
          <t>sulfuric</t>
        </is>
      </c>
      <c r="E5" t="n">
        <v>0.3039236543780203</v>
      </c>
      <c r="F5" t="n">
        <v>0.5125</v>
      </c>
      <c r="G5" t="n">
        <v>100</v>
      </c>
      <c r="H5" t="n">
        <v>0</v>
      </c>
      <c r="I5" t="n">
        <v>55</v>
      </c>
      <c r="J5" t="n">
        <v>5</v>
      </c>
      <c r="K5" t="n">
        <v>13</v>
      </c>
      <c r="O5" t="n">
        <v>16.3</v>
      </c>
      <c r="U5" t="n">
        <v>8.73</v>
      </c>
    </row>
    <row r="6">
      <c r="A6" t="n">
        <v>180</v>
      </c>
      <c r="B6" t="n">
        <v>90</v>
      </c>
      <c r="C6" t="n">
        <v>10</v>
      </c>
      <c r="D6" t="inlineStr">
        <is>
          <t>sulfuric</t>
        </is>
      </c>
      <c r="E6" t="n">
        <v>0.1013078847926734</v>
      </c>
      <c r="F6" t="n">
        <v>0.5125</v>
      </c>
      <c r="G6" t="n">
        <v>100</v>
      </c>
      <c r="H6" t="n">
        <v>0</v>
      </c>
      <c r="I6" t="n">
        <v>175</v>
      </c>
      <c r="J6" t="n">
        <v>5</v>
      </c>
      <c r="K6" t="n">
        <v>13</v>
      </c>
      <c r="O6" t="n">
        <v>16.3</v>
      </c>
      <c r="U6" t="n">
        <v>7.04</v>
      </c>
    </row>
    <row r="7">
      <c r="A7" t="n">
        <v>180</v>
      </c>
      <c r="B7" t="n">
        <v>90</v>
      </c>
      <c r="C7" t="n">
        <v>10</v>
      </c>
      <c r="D7" t="inlineStr">
        <is>
          <t>sulfuric</t>
        </is>
      </c>
      <c r="E7" t="n">
        <v>0.2026157695853468</v>
      </c>
      <c r="F7" t="n">
        <v>0.5125</v>
      </c>
      <c r="G7" t="n">
        <v>100</v>
      </c>
      <c r="H7" t="n">
        <v>0</v>
      </c>
      <c r="I7" t="n">
        <v>175</v>
      </c>
      <c r="J7" t="n">
        <v>5</v>
      </c>
      <c r="K7" t="n">
        <v>13</v>
      </c>
      <c r="O7" t="n">
        <v>16.3</v>
      </c>
      <c r="U7" t="n">
        <v>13.83</v>
      </c>
    </row>
    <row r="8">
      <c r="A8" t="n">
        <v>180</v>
      </c>
      <c r="B8" t="n">
        <v>90</v>
      </c>
      <c r="C8" t="n">
        <v>10</v>
      </c>
      <c r="D8" t="inlineStr">
        <is>
          <t>sulfuric</t>
        </is>
      </c>
      <c r="E8" t="n">
        <v>0.3039236543780203</v>
      </c>
      <c r="F8" t="n">
        <v>0.5125</v>
      </c>
      <c r="G8" t="n">
        <v>100</v>
      </c>
      <c r="H8" t="n">
        <v>0</v>
      </c>
      <c r="I8" t="n">
        <v>175</v>
      </c>
      <c r="J8" t="n">
        <v>5</v>
      </c>
      <c r="K8" t="n">
        <v>13</v>
      </c>
      <c r="O8" t="n">
        <v>16.3</v>
      </c>
      <c r="U8" t="n">
        <v>15.99</v>
      </c>
    </row>
    <row r="9">
      <c r="A9" t="n">
        <v>60</v>
      </c>
      <c r="B9" t="n">
        <v>95</v>
      </c>
      <c r="C9" t="n">
        <v>10</v>
      </c>
      <c r="D9" t="inlineStr">
        <is>
          <t>sulfuric</t>
        </is>
      </c>
      <c r="E9" t="n">
        <v>0.1013078847926734</v>
      </c>
      <c r="F9" t="n">
        <v>0.5125</v>
      </c>
      <c r="G9" t="n">
        <v>100</v>
      </c>
      <c r="H9" t="n">
        <v>0</v>
      </c>
      <c r="I9" t="n">
        <v>55</v>
      </c>
      <c r="J9" t="n">
        <v>5</v>
      </c>
      <c r="K9" t="n">
        <v>14</v>
      </c>
      <c r="O9" t="n">
        <v>16.3</v>
      </c>
      <c r="U9" t="n">
        <v>1.97</v>
      </c>
    </row>
    <row r="10">
      <c r="A10" t="n">
        <v>60</v>
      </c>
      <c r="B10" t="n">
        <v>95</v>
      </c>
      <c r="C10" t="n">
        <v>10</v>
      </c>
      <c r="D10" t="inlineStr">
        <is>
          <t>sulfuric</t>
        </is>
      </c>
      <c r="E10" t="n">
        <v>0.2026157695853468</v>
      </c>
      <c r="F10" t="n">
        <v>0.5125</v>
      </c>
      <c r="G10" t="n">
        <v>100</v>
      </c>
      <c r="H10" t="n">
        <v>0</v>
      </c>
      <c r="I10" t="n">
        <v>55</v>
      </c>
      <c r="J10" t="n">
        <v>5</v>
      </c>
      <c r="K10" t="n">
        <v>14</v>
      </c>
      <c r="O10" t="n">
        <v>16.3</v>
      </c>
      <c r="U10" t="n">
        <v>9.130000000000001</v>
      </c>
    </row>
    <row r="11">
      <c r="A11" t="n">
        <v>60</v>
      </c>
      <c r="B11" t="n">
        <v>95</v>
      </c>
      <c r="C11" t="n">
        <v>10</v>
      </c>
      <c r="D11" t="inlineStr">
        <is>
          <t>sulfuric</t>
        </is>
      </c>
      <c r="E11" t="n">
        <v>0.3039236543780203</v>
      </c>
      <c r="F11" t="n">
        <v>0.5125</v>
      </c>
      <c r="G11" t="n">
        <v>100</v>
      </c>
      <c r="H11" t="n">
        <v>0</v>
      </c>
      <c r="I11" t="n">
        <v>55</v>
      </c>
      <c r="J11" t="n">
        <v>5</v>
      </c>
      <c r="K11" t="n">
        <v>14</v>
      </c>
      <c r="O11" t="n">
        <v>16.3</v>
      </c>
      <c r="U11" t="n">
        <v>13.2</v>
      </c>
    </row>
    <row r="12">
      <c r="A12" t="n">
        <v>180</v>
      </c>
      <c r="B12" t="n">
        <v>95</v>
      </c>
      <c r="C12" t="n">
        <v>10</v>
      </c>
      <c r="D12" t="inlineStr">
        <is>
          <t>sulfuric</t>
        </is>
      </c>
      <c r="E12" t="n">
        <v>0.1013078847926734</v>
      </c>
      <c r="F12" t="n">
        <v>0.5125</v>
      </c>
      <c r="G12" t="n">
        <v>100</v>
      </c>
      <c r="H12" t="n">
        <v>0</v>
      </c>
      <c r="I12" t="n">
        <v>175</v>
      </c>
      <c r="J12" t="n">
        <v>5</v>
      </c>
      <c r="K12" t="n">
        <v>14</v>
      </c>
      <c r="O12" t="n">
        <v>16.3</v>
      </c>
      <c r="U12" t="n">
        <v>10.88</v>
      </c>
    </row>
    <row r="13">
      <c r="A13" t="n">
        <v>180</v>
      </c>
      <c r="B13" t="n">
        <v>95</v>
      </c>
      <c r="C13" t="n">
        <v>10</v>
      </c>
      <c r="D13" t="inlineStr">
        <is>
          <t>sulfuric</t>
        </is>
      </c>
      <c r="E13" t="n">
        <v>0.2026157695853468</v>
      </c>
      <c r="F13" t="n">
        <v>0.5125</v>
      </c>
      <c r="G13" t="n">
        <v>100</v>
      </c>
      <c r="H13" t="n">
        <v>0</v>
      </c>
      <c r="I13" t="n">
        <v>175</v>
      </c>
      <c r="J13" t="n">
        <v>5</v>
      </c>
      <c r="K13" t="n">
        <v>14</v>
      </c>
      <c r="O13" t="n">
        <v>16.3</v>
      </c>
      <c r="U13" t="n">
        <v>15.92</v>
      </c>
    </row>
    <row r="14">
      <c r="A14" t="n">
        <v>180</v>
      </c>
      <c r="B14" t="n">
        <v>95</v>
      </c>
      <c r="C14" t="n">
        <v>10</v>
      </c>
      <c r="D14" t="inlineStr">
        <is>
          <t>sulfuric</t>
        </is>
      </c>
      <c r="E14" t="n">
        <v>0.2026157695853468</v>
      </c>
      <c r="F14" t="n">
        <v>0.5125</v>
      </c>
      <c r="G14" t="n">
        <v>100</v>
      </c>
      <c r="H14" t="n">
        <v>0</v>
      </c>
      <c r="I14" t="n">
        <v>175</v>
      </c>
      <c r="J14" t="n">
        <v>5</v>
      </c>
      <c r="K14" t="n">
        <v>14</v>
      </c>
      <c r="O14" t="n">
        <v>16.3</v>
      </c>
      <c r="U14" t="n">
        <v>16.03</v>
      </c>
    </row>
    <row r="15">
      <c r="A15" t="n">
        <v>60</v>
      </c>
      <c r="B15" t="n">
        <v>100</v>
      </c>
      <c r="C15" t="n">
        <v>10</v>
      </c>
      <c r="D15" t="inlineStr">
        <is>
          <t>sulfuric</t>
        </is>
      </c>
      <c r="E15" t="n">
        <v>0.1013078847926734</v>
      </c>
      <c r="F15" t="n">
        <v>0.5125</v>
      </c>
      <c r="G15" t="n">
        <v>100</v>
      </c>
      <c r="H15" t="n">
        <v>0</v>
      </c>
      <c r="I15" t="n">
        <v>55</v>
      </c>
      <c r="J15" t="n">
        <v>5</v>
      </c>
      <c r="K15" t="n">
        <v>15</v>
      </c>
      <c r="O15" t="n">
        <v>16.3</v>
      </c>
      <c r="U15" t="n">
        <v>4.02</v>
      </c>
    </row>
    <row r="16">
      <c r="A16" t="n">
        <v>60</v>
      </c>
      <c r="B16" t="n">
        <v>100</v>
      </c>
      <c r="C16" t="n">
        <v>10</v>
      </c>
      <c r="D16" t="inlineStr">
        <is>
          <t>sulfuric</t>
        </is>
      </c>
      <c r="E16" t="n">
        <v>0.2026157695853468</v>
      </c>
      <c r="F16" t="n">
        <v>0.5125</v>
      </c>
      <c r="G16" t="n">
        <v>100</v>
      </c>
      <c r="H16" t="n">
        <v>0</v>
      </c>
      <c r="I16" t="n">
        <v>55</v>
      </c>
      <c r="J16" t="n">
        <v>5</v>
      </c>
      <c r="K16" t="n">
        <v>15</v>
      </c>
      <c r="O16" t="n">
        <v>16.3</v>
      </c>
      <c r="U16" t="n">
        <v>12.07</v>
      </c>
    </row>
    <row r="17">
      <c r="A17" t="n">
        <v>60</v>
      </c>
      <c r="B17" t="n">
        <v>100</v>
      </c>
      <c r="C17" t="n">
        <v>10</v>
      </c>
      <c r="D17" t="inlineStr">
        <is>
          <t>sulfuric</t>
        </is>
      </c>
      <c r="E17" t="n">
        <v>0.3039236543780203</v>
      </c>
      <c r="F17" t="n">
        <v>0.5125</v>
      </c>
      <c r="G17" t="n">
        <v>100</v>
      </c>
      <c r="H17" t="n">
        <v>0</v>
      </c>
      <c r="I17" t="n">
        <v>55</v>
      </c>
      <c r="J17" t="n">
        <v>5</v>
      </c>
      <c r="K17" t="n">
        <v>15</v>
      </c>
      <c r="O17" t="n">
        <v>16.3</v>
      </c>
      <c r="U17" t="n">
        <v>14.6</v>
      </c>
    </row>
    <row r="18">
      <c r="A18" t="n">
        <v>180</v>
      </c>
      <c r="B18" t="n">
        <v>100</v>
      </c>
      <c r="C18" t="n">
        <v>10</v>
      </c>
      <c r="D18" t="inlineStr">
        <is>
          <t>sulfuric</t>
        </is>
      </c>
      <c r="E18" t="n">
        <v>0.1013078847926734</v>
      </c>
      <c r="F18" t="n">
        <v>0.5125</v>
      </c>
      <c r="G18" t="n">
        <v>100</v>
      </c>
      <c r="H18" t="n">
        <v>0</v>
      </c>
      <c r="I18" t="n">
        <v>175</v>
      </c>
      <c r="J18" t="n">
        <v>5</v>
      </c>
      <c r="K18" t="n">
        <v>15</v>
      </c>
      <c r="O18" t="n">
        <v>16.3</v>
      </c>
      <c r="U18" t="n">
        <v>16.17</v>
      </c>
    </row>
    <row r="19">
      <c r="A19" t="n">
        <v>180</v>
      </c>
      <c r="B19" t="n">
        <v>100</v>
      </c>
      <c r="C19" t="n">
        <v>10</v>
      </c>
      <c r="D19" t="inlineStr">
        <is>
          <t>sulfuric</t>
        </is>
      </c>
      <c r="E19" t="n">
        <v>0.2026157695853468</v>
      </c>
      <c r="F19" t="n">
        <v>0.5125</v>
      </c>
      <c r="G19" t="n">
        <v>100</v>
      </c>
      <c r="H19" t="n">
        <v>0</v>
      </c>
      <c r="I19" t="n">
        <v>175</v>
      </c>
      <c r="J19" t="n">
        <v>5</v>
      </c>
      <c r="K19" t="n">
        <v>15</v>
      </c>
      <c r="O19" t="n">
        <v>16.3</v>
      </c>
      <c r="U19" t="n">
        <v>16.09</v>
      </c>
    </row>
    <row r="20">
      <c r="A20" t="n">
        <v>180</v>
      </c>
      <c r="B20" t="n">
        <v>100</v>
      </c>
      <c r="C20" t="n">
        <v>10</v>
      </c>
      <c r="D20" t="inlineStr">
        <is>
          <t>sulfuric</t>
        </is>
      </c>
      <c r="E20" t="n">
        <v>0.3039236543780203</v>
      </c>
      <c r="F20" t="n">
        <v>0.5125</v>
      </c>
      <c r="G20" t="n">
        <v>100</v>
      </c>
      <c r="H20" t="n">
        <v>0</v>
      </c>
      <c r="I20" t="n">
        <v>175</v>
      </c>
      <c r="J20" t="n">
        <v>5</v>
      </c>
      <c r="K20" t="n">
        <v>15</v>
      </c>
      <c r="O20" t="n">
        <v>16.3</v>
      </c>
      <c r="U20" t="n">
        <v>16.1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2019-07-08T16:47:16Z</dcterms:modified>
</cp:coreProperties>
</file>