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3"/>
  <sheetViews>
    <sheetView topLeftCell="A4" workbookViewId="0">
      <selection activeCell="O9" sqref="O9:O23"/>
    </sheetView>
  </sheetViews>
  <sheetFormatPr baseColWidth="10" defaultColWidth="8.83203125" defaultRowHeight="15"/>
  <cols>
    <col bestFit="1" customWidth="1" max="6" min="6" width="18.1640625"/>
    <col bestFit="1" customWidth="1" max="7" min="7" width="10.83203125"/>
    <col customWidth="1" max="15" min="13" width="19.1640625"/>
  </cols>
  <sheetData>
    <row r="1">
      <c r="A1" t="inlineStr">
        <is>
          <t>LSR</t>
        </is>
      </c>
      <c r="B1" t="n">
        <v>4</v>
      </c>
    </row>
    <row r="2">
      <c r="A2" t="inlineStr">
        <is>
          <t>Size (mm)</t>
        </is>
      </c>
      <c r="B2">
        <f>AVERAGE(8, 12.7)</f>
        <v/>
      </c>
    </row>
    <row r="3">
      <c r="A3" t="inlineStr">
        <is>
          <t>Ramp Time (deg/min)</t>
        </is>
      </c>
      <c r="B3">
        <f>(170-80)/60</f>
        <v/>
      </c>
    </row>
    <row r="4">
      <c r="A4" t="inlineStr">
        <is>
          <t>Feed Mass (g)</t>
        </is>
      </c>
      <c r="B4" t="n">
        <v>150</v>
      </c>
    </row>
    <row r="7">
      <c r="H7" t="inlineStr">
        <is>
          <t>In Feed</t>
        </is>
      </c>
    </row>
    <row r="8">
      <c r="B8" t="inlineStr">
        <is>
          <t>Time</t>
        </is>
      </c>
      <c r="C8" t="inlineStr">
        <is>
          <t>T</t>
        </is>
      </c>
      <c r="D8" t="inlineStr">
        <is>
          <t>Acid (g/L)</t>
        </is>
      </c>
      <c r="E8" t="inlineStr">
        <is>
          <t>Acid (mol/L)</t>
        </is>
      </c>
      <c r="F8" t="inlineStr">
        <is>
          <t>Xylose Monomer (%)</t>
        </is>
      </c>
      <c r="G8" t="inlineStr">
        <is>
          <t>Xylose Oligo</t>
        </is>
      </c>
      <c r="H8" t="inlineStr">
        <is>
          <t>Arabinose</t>
        </is>
      </c>
      <c r="I8" t="inlineStr">
        <is>
          <t>Galactose</t>
        </is>
      </c>
      <c r="J8" t="inlineStr">
        <is>
          <t>Glucose</t>
        </is>
      </c>
      <c r="K8" t="inlineStr">
        <is>
          <t>Xylose</t>
        </is>
      </c>
      <c r="L8" t="inlineStr">
        <is>
          <t>Mannose</t>
        </is>
      </c>
      <c r="M8" t="inlineStr">
        <is>
          <t>Xylose Monomer (g/L)</t>
        </is>
      </c>
      <c r="N8" t="inlineStr">
        <is>
          <t>Xylose Oligo (g/L)</t>
        </is>
      </c>
      <c r="O8" t="inlineStr">
        <is>
          <t>Xylose Total (g/L)</t>
        </is>
      </c>
      <c r="P8" t="inlineStr">
        <is>
          <t>Yield</t>
        </is>
      </c>
      <c r="Q8" t="inlineStr">
        <is>
          <t>Yield2</t>
        </is>
      </c>
      <c r="R8" t="inlineStr">
        <is>
          <t>X (g/L)</t>
        </is>
      </c>
      <c r="S8" t="inlineStr">
        <is>
          <t>Yield3</t>
        </is>
      </c>
    </row>
    <row r="9">
      <c r="A9" t="inlineStr">
        <is>
          <t>Mixed</t>
        </is>
      </c>
      <c r="B9" t="n">
        <v>30</v>
      </c>
      <c r="C9" t="n">
        <v>170</v>
      </c>
      <c r="D9" t="n">
        <v>0</v>
      </c>
      <c r="E9">
        <f>D9/60.052</f>
        <v/>
      </c>
      <c r="F9" t="n">
        <v>0.755</v>
      </c>
      <c r="G9" t="n">
        <v>3.2</v>
      </c>
      <c r="H9" t="n">
        <v>0.89</v>
      </c>
      <c r="I9" t="n">
        <v>0.85</v>
      </c>
      <c r="J9" t="n">
        <v>56.9</v>
      </c>
      <c r="K9" t="n">
        <v>20.47</v>
      </c>
      <c r="L9" t="n">
        <v>2.06</v>
      </c>
      <c r="M9">
        <f>(F9/100)*1000/4</f>
        <v/>
      </c>
      <c r="N9">
        <f>(G9/100)*1000/4</f>
        <v/>
      </c>
      <c r="O9">
        <f>SUM(M9:N9)</f>
        <v/>
      </c>
      <c r="P9">
        <f>M9*$B$1/(1000*K9/100) * 100</f>
        <v/>
      </c>
      <c r="Q9">
        <f>F9/K9</f>
        <v/>
      </c>
      <c r="R9">
        <f>Q9*(K9/100)*1000/$B$1</f>
        <v/>
      </c>
      <c r="S9">
        <f>R9*$B$1/(1000*K9/100) * 100</f>
        <v/>
      </c>
    </row>
    <row r="10">
      <c r="A10" t="inlineStr">
        <is>
          <t>Mixed</t>
        </is>
      </c>
      <c r="B10" t="n">
        <v>60</v>
      </c>
      <c r="C10" t="n">
        <v>170</v>
      </c>
      <c r="D10" t="n">
        <v>0</v>
      </c>
      <c r="E10">
        <f>D10/60.052</f>
        <v/>
      </c>
      <c r="F10" t="n">
        <v>1.67</v>
      </c>
      <c r="G10" t="n">
        <v>6.9</v>
      </c>
      <c r="H10" t="n">
        <v>0.89</v>
      </c>
      <c r="I10" t="n">
        <v>0.85</v>
      </c>
      <c r="J10" t="n">
        <v>56.9</v>
      </c>
      <c r="K10" t="n">
        <v>20.47</v>
      </c>
      <c r="L10" t="n">
        <v>2.06</v>
      </c>
      <c r="M10">
        <f>(F10/100)*1000/4</f>
        <v/>
      </c>
      <c r="N10">
        <f>(G10/100)*1000/4</f>
        <v/>
      </c>
      <c r="O10">
        <f>SUM(M10:N10)</f>
        <v/>
      </c>
      <c r="P10">
        <f>M10*$B$1/(1000*K10/100) * 100</f>
        <v/>
      </c>
      <c r="Q10">
        <f>F10/K10</f>
        <v/>
      </c>
      <c r="R10">
        <f>Q10*(K10/100)*1000/$B$1</f>
        <v/>
      </c>
      <c r="S10">
        <f>R10*$B$1/(1000*K10/100) * 100</f>
        <v/>
      </c>
    </row>
    <row r="11">
      <c r="A11" t="inlineStr">
        <is>
          <t>Mixed</t>
        </is>
      </c>
      <c r="B11" t="n">
        <v>90</v>
      </c>
      <c r="C11" t="n">
        <v>170</v>
      </c>
      <c r="D11" t="n">
        <v>0</v>
      </c>
      <c r="E11">
        <f>D11/60.052</f>
        <v/>
      </c>
      <c r="F11" t="n">
        <v>3.26</v>
      </c>
      <c r="G11" t="n">
        <v>7.4</v>
      </c>
      <c r="H11" t="n">
        <v>0.89</v>
      </c>
      <c r="I11" t="n">
        <v>0.85</v>
      </c>
      <c r="J11" t="n">
        <v>56.9</v>
      </c>
      <c r="K11" t="n">
        <v>20.47</v>
      </c>
      <c r="L11" t="n">
        <v>2.06</v>
      </c>
      <c r="M11">
        <f>(F11/100)*1000/4</f>
        <v/>
      </c>
      <c r="N11">
        <f>(G11/100)*1000/4</f>
        <v/>
      </c>
      <c r="O11">
        <f>SUM(M11:N11)</f>
        <v/>
      </c>
      <c r="P11">
        <f>M11*$B$1/(1000*K11/100) * 100</f>
        <v/>
      </c>
      <c r="Q11">
        <f>F11/K11</f>
        <v/>
      </c>
      <c r="R11">
        <f>Q11*(K11/100)*1000/$B$1</f>
        <v/>
      </c>
      <c r="S11">
        <f>R11*$B$1/(1000*K11/100) * 100</f>
        <v/>
      </c>
    </row>
    <row r="12">
      <c r="A12" t="inlineStr">
        <is>
          <t>Mixed</t>
        </is>
      </c>
      <c r="B12" t="n">
        <v>120</v>
      </c>
      <c r="C12" t="n">
        <v>170</v>
      </c>
      <c r="D12" t="n">
        <v>0</v>
      </c>
      <c r="E12">
        <f>D12/60.052</f>
        <v/>
      </c>
      <c r="F12" t="n">
        <v>4.28</v>
      </c>
      <c r="G12" t="n">
        <v>5</v>
      </c>
      <c r="H12" t="n">
        <v>0.89</v>
      </c>
      <c r="I12" t="n">
        <v>0.85</v>
      </c>
      <c r="J12" t="n">
        <v>56.9</v>
      </c>
      <c r="K12" t="n">
        <v>20.47</v>
      </c>
      <c r="L12" t="n">
        <v>2.06</v>
      </c>
      <c r="M12">
        <f>(F12/100)*1000/4</f>
        <v/>
      </c>
      <c r="N12">
        <f>(G12/100)*1000/4</f>
        <v/>
      </c>
      <c r="O12">
        <f>SUM(M12:N12)</f>
        <v/>
      </c>
      <c r="P12">
        <f>M12*$B$1/(1000*K12/100) * 100</f>
        <v/>
      </c>
      <c r="Q12">
        <f>F12/K12</f>
        <v/>
      </c>
      <c r="R12">
        <f>Q12*(K12/100)*1000/$B$1</f>
        <v/>
      </c>
      <c r="S12">
        <f>R12*$B$1/(1000*K12/100) * 100</f>
        <v/>
      </c>
    </row>
    <row r="13">
      <c r="A13" t="inlineStr">
        <is>
          <t>Mixed</t>
        </is>
      </c>
      <c r="B13" t="n">
        <v>60</v>
      </c>
      <c r="C13" t="n">
        <v>150</v>
      </c>
      <c r="D13" t="n">
        <v>0</v>
      </c>
      <c r="E13">
        <f>D13/60.052</f>
        <v/>
      </c>
      <c r="F13" t="n">
        <v>0.05</v>
      </c>
      <c r="G13" t="n">
        <v>0.93</v>
      </c>
      <c r="H13" t="n">
        <v>0.89</v>
      </c>
      <c r="I13" t="n">
        <v>0.85</v>
      </c>
      <c r="J13" t="n">
        <v>56.9</v>
      </c>
      <c r="K13" t="n">
        <v>20.47</v>
      </c>
      <c r="L13" t="n">
        <v>2.06</v>
      </c>
      <c r="M13">
        <f>(F13/100)*1000/4</f>
        <v/>
      </c>
      <c r="N13">
        <f>(G13/100)*1000/4</f>
        <v/>
      </c>
      <c r="O13">
        <f>SUM(M13:N13)</f>
        <v/>
      </c>
      <c r="P13">
        <f>M13*$B$1/(1000*K13/100) * 100</f>
        <v/>
      </c>
      <c r="Q13">
        <f>F13/K13</f>
        <v/>
      </c>
      <c r="R13">
        <f>Q13*(K13/100)*1000/$B$1</f>
        <v/>
      </c>
      <c r="S13">
        <f>R13*$B$1/(1000*K13/100) * 100</f>
        <v/>
      </c>
    </row>
    <row r="14">
      <c r="A14" t="inlineStr">
        <is>
          <t>Mixed</t>
        </is>
      </c>
      <c r="B14" t="n">
        <v>60</v>
      </c>
      <c r="C14" t="n">
        <v>170</v>
      </c>
      <c r="D14" t="n">
        <v>0</v>
      </c>
      <c r="E14">
        <f>D14/60.052</f>
        <v/>
      </c>
      <c r="F14" t="n">
        <v>1.68</v>
      </c>
      <c r="G14" t="n">
        <v>6.66</v>
      </c>
      <c r="H14" t="n">
        <v>0.89</v>
      </c>
      <c r="I14" t="n">
        <v>0.85</v>
      </c>
      <c r="J14" t="n">
        <v>56.9</v>
      </c>
      <c r="K14" t="n">
        <v>20.47</v>
      </c>
      <c r="L14" t="n">
        <v>2.06</v>
      </c>
      <c r="M14">
        <f>(F14/100)*1000/4</f>
        <v/>
      </c>
      <c r="N14">
        <f>(G14/100)*1000/4</f>
        <v/>
      </c>
      <c r="O14">
        <f>SUM(M14:N14)</f>
        <v/>
      </c>
      <c r="P14">
        <f>M14*$B$1/(1000*K14/100) * 100</f>
        <v/>
      </c>
      <c r="Q14">
        <f>F14/K14</f>
        <v/>
      </c>
      <c r="R14">
        <f>Q14*(K14/100)*1000/$B$1</f>
        <v/>
      </c>
      <c r="S14">
        <f>R14*$B$1/(1000*K14/100) * 100</f>
        <v/>
      </c>
    </row>
    <row r="15">
      <c r="A15" t="inlineStr">
        <is>
          <t>Mixed</t>
        </is>
      </c>
      <c r="B15" t="n">
        <v>60</v>
      </c>
      <c r="C15" t="n">
        <v>190</v>
      </c>
      <c r="D15" t="n">
        <v>0</v>
      </c>
      <c r="E15">
        <f>D15/60.052</f>
        <v/>
      </c>
      <c r="F15" t="n">
        <v>3.2</v>
      </c>
      <c r="G15" t="n">
        <v>0.72</v>
      </c>
      <c r="H15" t="n">
        <v>0.89</v>
      </c>
      <c r="I15" t="n">
        <v>0.85</v>
      </c>
      <c r="J15" t="n">
        <v>56.9</v>
      </c>
      <c r="K15" t="n">
        <v>20.47</v>
      </c>
      <c r="L15" t="n">
        <v>2.06</v>
      </c>
      <c r="M15">
        <f>(F15/100)*1000/4</f>
        <v/>
      </c>
      <c r="N15">
        <f>(G15/100)*1000/4</f>
        <v/>
      </c>
      <c r="O15">
        <f>SUM(M15:N15)</f>
        <v/>
      </c>
      <c r="P15">
        <f>M15*$B$1/(1000*K15/100) * 100</f>
        <v/>
      </c>
      <c r="Q15">
        <f>F15/K15</f>
        <v/>
      </c>
      <c r="R15">
        <f>Q15*(K15/100)*1000/$B$1</f>
        <v/>
      </c>
      <c r="S15">
        <f>R15*$B$1/(1000*K15/100) * 100</f>
        <v/>
      </c>
    </row>
    <row r="16">
      <c r="A16" t="inlineStr">
        <is>
          <t>Mixed</t>
        </is>
      </c>
      <c r="B16" t="n">
        <v>60</v>
      </c>
      <c r="C16" t="n">
        <v>210</v>
      </c>
      <c r="D16" t="n">
        <v>0</v>
      </c>
      <c r="E16">
        <f>D16/60.052</f>
        <v/>
      </c>
      <c r="F16" t="n">
        <v>0.03</v>
      </c>
      <c r="G16" t="n">
        <v>0.02</v>
      </c>
      <c r="H16" t="n">
        <v>0.89</v>
      </c>
      <c r="I16" t="n">
        <v>0.85</v>
      </c>
      <c r="J16" t="n">
        <v>56.9</v>
      </c>
      <c r="K16" t="n">
        <v>20.47</v>
      </c>
      <c r="L16" t="n">
        <v>2.06</v>
      </c>
      <c r="M16">
        <f>(F16/100)*1000/4</f>
        <v/>
      </c>
      <c r="N16">
        <f>(G16/100)*1000/4</f>
        <v/>
      </c>
      <c r="O16">
        <f>SUM(M16:N16)</f>
        <v/>
      </c>
      <c r="P16">
        <f>M16*$B$1/(1000*K16/100) * 100</f>
        <v/>
      </c>
      <c r="Q16">
        <f>F16/K16</f>
        <v/>
      </c>
      <c r="R16">
        <f>Q16*(K16/100)*1000/$B$1</f>
        <v/>
      </c>
      <c r="S16">
        <f>R16*$B$1/(1000*K16/100) * 100</f>
        <v/>
      </c>
    </row>
    <row r="17">
      <c r="A17" t="inlineStr">
        <is>
          <t>Mixed</t>
        </is>
      </c>
      <c r="B17" t="n">
        <v>30</v>
      </c>
      <c r="C17" t="n">
        <v>170</v>
      </c>
      <c r="D17" t="n">
        <v>6</v>
      </c>
      <c r="E17">
        <f>D17/60.052</f>
        <v/>
      </c>
      <c r="F17" t="n">
        <v>0.72</v>
      </c>
      <c r="G17" t="n">
        <v>6.59</v>
      </c>
      <c r="H17" t="n">
        <v>0.89</v>
      </c>
      <c r="I17" t="n">
        <v>0.85</v>
      </c>
      <c r="J17" t="n">
        <v>56.9</v>
      </c>
      <c r="K17" t="n">
        <v>20.47</v>
      </c>
      <c r="L17" t="n">
        <v>2.06</v>
      </c>
      <c r="M17">
        <f>(F17/100)*1000/4</f>
        <v/>
      </c>
      <c r="N17">
        <f>(G17/100)*1000/4</f>
        <v/>
      </c>
      <c r="O17">
        <f>SUM(M17:N17)</f>
        <v/>
      </c>
      <c r="P17">
        <f>M17*$B$1/(1000*K17/100) * 100</f>
        <v/>
      </c>
      <c r="Q17">
        <f>F17/K17</f>
        <v/>
      </c>
      <c r="R17">
        <f>Q17*(K17/100)*1000/$B$1</f>
        <v/>
      </c>
      <c r="S17">
        <f>R17*$B$1/(1000*K17/100) * 100</f>
        <v/>
      </c>
    </row>
    <row r="18">
      <c r="A18" t="inlineStr">
        <is>
          <t>Mixed</t>
        </is>
      </c>
      <c r="B18" t="n">
        <v>60</v>
      </c>
      <c r="C18" t="n">
        <v>170</v>
      </c>
      <c r="D18" t="n">
        <v>6</v>
      </c>
      <c r="E18">
        <f>D18/60.052</f>
        <v/>
      </c>
      <c r="F18" t="n">
        <v>2.02</v>
      </c>
      <c r="G18" t="n">
        <v>7.78</v>
      </c>
      <c r="H18" t="n">
        <v>0.89</v>
      </c>
      <c r="I18" t="n">
        <v>0.85</v>
      </c>
      <c r="J18" t="n">
        <v>56.9</v>
      </c>
      <c r="K18" t="n">
        <v>20.47</v>
      </c>
      <c r="L18" t="n">
        <v>2.06</v>
      </c>
      <c r="M18">
        <f>(F18/100)*1000/4</f>
        <v/>
      </c>
      <c r="N18">
        <f>(G18/100)*1000/4</f>
        <v/>
      </c>
      <c r="O18">
        <f>SUM(M18:N18)</f>
        <v/>
      </c>
      <c r="P18">
        <f>M18*$B$1/(1000*K18/100) * 100</f>
        <v/>
      </c>
      <c r="Q18">
        <f>F18/K18</f>
        <v/>
      </c>
      <c r="R18">
        <f>Q18*(K18/100)*1000/$B$1</f>
        <v/>
      </c>
      <c r="S18">
        <f>R18*$B$1/(1000*K18/100) * 100</f>
        <v/>
      </c>
    </row>
    <row r="19">
      <c r="A19" t="inlineStr">
        <is>
          <t>Mixed</t>
        </is>
      </c>
      <c r="B19" t="n">
        <v>90</v>
      </c>
      <c r="C19" t="n">
        <v>170</v>
      </c>
      <c r="D19" t="n">
        <v>6</v>
      </c>
      <c r="E19">
        <f>D19/60.052</f>
        <v/>
      </c>
      <c r="F19" t="n">
        <v>3.35</v>
      </c>
      <c r="G19" t="n">
        <v>6.25</v>
      </c>
      <c r="H19" t="n">
        <v>0.89</v>
      </c>
      <c r="I19" t="n">
        <v>0.85</v>
      </c>
      <c r="J19" t="n">
        <v>56.9</v>
      </c>
      <c r="K19" t="n">
        <v>20.47</v>
      </c>
      <c r="L19" t="n">
        <v>2.06</v>
      </c>
      <c r="M19">
        <f>(F19/100)*1000/4</f>
        <v/>
      </c>
      <c r="N19">
        <f>(G19/100)*1000/4</f>
        <v/>
      </c>
      <c r="O19">
        <f>SUM(M19:N19)</f>
        <v/>
      </c>
      <c r="P19">
        <f>M19*$B$1/(1000*K19/100) * 100</f>
        <v/>
      </c>
      <c r="Q19">
        <f>F19/K19</f>
        <v/>
      </c>
      <c r="R19">
        <f>Q19*(K19/100)*1000/$B$1</f>
        <v/>
      </c>
      <c r="S19">
        <f>R19*$B$1/(1000*K19/100) * 100</f>
        <v/>
      </c>
    </row>
    <row r="20">
      <c r="A20" t="inlineStr">
        <is>
          <t>Mixed</t>
        </is>
      </c>
      <c r="B20" t="n">
        <v>120</v>
      </c>
      <c r="C20" t="n">
        <v>170</v>
      </c>
      <c r="D20" t="n">
        <v>6</v>
      </c>
      <c r="E20">
        <f>D20/60.052</f>
        <v/>
      </c>
      <c r="F20" t="n">
        <v>4.03</v>
      </c>
      <c r="G20" t="n">
        <v>3.94</v>
      </c>
      <c r="H20" t="n">
        <v>0.89</v>
      </c>
      <c r="I20" t="n">
        <v>0.85</v>
      </c>
      <c r="J20" t="n">
        <v>56.9</v>
      </c>
      <c r="K20" t="n">
        <v>20.47</v>
      </c>
      <c r="L20" t="n">
        <v>2.06</v>
      </c>
      <c r="M20">
        <f>(F20/100)*1000/4</f>
        <v/>
      </c>
      <c r="N20">
        <f>(G20/100)*1000/4</f>
        <v/>
      </c>
      <c r="O20">
        <f>SUM(M20:N20)</f>
        <v/>
      </c>
      <c r="P20">
        <f>M20*$B$1/(1000*K20/100) * 100</f>
        <v/>
      </c>
      <c r="Q20">
        <f>F20/K20</f>
        <v/>
      </c>
      <c r="R20">
        <f>Q20*(K20/100)*1000/$B$1</f>
        <v/>
      </c>
      <c r="S20">
        <f>R20*$B$1/(1000*K20/100) * 100</f>
        <v/>
      </c>
    </row>
    <row r="21">
      <c r="A21" t="inlineStr">
        <is>
          <t>Poplar</t>
        </is>
      </c>
      <c r="B21" t="n">
        <v>60</v>
      </c>
      <c r="C21" t="n">
        <v>170</v>
      </c>
      <c r="D21" t="n">
        <v>0</v>
      </c>
      <c r="E21">
        <f>D21/60.052</f>
        <v/>
      </c>
      <c r="F21" t="n">
        <v>1.17</v>
      </c>
      <c r="G21" t="n">
        <v>6.82</v>
      </c>
      <c r="H21" t="n">
        <v>0.66</v>
      </c>
      <c r="I21" t="n">
        <v>0.64</v>
      </c>
      <c r="J21" t="n">
        <v>61.86</v>
      </c>
      <c r="K21" t="n">
        <v>19.74</v>
      </c>
      <c r="L21" t="n">
        <v>0.23</v>
      </c>
      <c r="M21">
        <f>(F21/100)*1000/4</f>
        <v/>
      </c>
      <c r="N21">
        <f>(G21/100)*1000/4</f>
        <v/>
      </c>
      <c r="O21">
        <f>SUM(M21:N21)</f>
        <v/>
      </c>
      <c r="P21">
        <f>M21*$B$1/(1000*K21/100) * 100</f>
        <v/>
      </c>
      <c r="Q21">
        <f>F21/K21</f>
        <v/>
      </c>
      <c r="R21">
        <f>Q21*(K21/100)*1000/$B$1</f>
        <v/>
      </c>
      <c r="S21">
        <f>R21*$B$1/(1000*K21/100) * 100</f>
        <v/>
      </c>
    </row>
    <row r="22">
      <c r="A22" t="inlineStr">
        <is>
          <t>Maple</t>
        </is>
      </c>
      <c r="B22" t="n">
        <v>60</v>
      </c>
      <c r="C22" t="n">
        <v>170</v>
      </c>
      <c r="D22" t="n">
        <v>0</v>
      </c>
      <c r="E22">
        <f>D22/60.052</f>
        <v/>
      </c>
      <c r="F22" t="n">
        <v>1.38</v>
      </c>
      <c r="G22" t="n">
        <v>7.19</v>
      </c>
      <c r="H22" t="n">
        <v>0.97</v>
      </c>
      <c r="I22" t="n">
        <v>0.88</v>
      </c>
      <c r="J22" t="n">
        <v>56.2</v>
      </c>
      <c r="K22" t="n">
        <v>19.96</v>
      </c>
      <c r="L22" t="n">
        <v>2.66</v>
      </c>
      <c r="M22">
        <f>(F22/100)*1000/4</f>
        <v/>
      </c>
      <c r="N22">
        <f>(G22/100)*1000/4</f>
        <v/>
      </c>
      <c r="O22">
        <f>SUM(M22:N22)</f>
        <v/>
      </c>
      <c r="P22">
        <f>M22*$B$1/(1000*K22/100) * 100</f>
        <v/>
      </c>
      <c r="Q22">
        <f>F22/K22</f>
        <v/>
      </c>
      <c r="R22">
        <f>Q22*(K22/100)*1000/$B$1</f>
        <v/>
      </c>
      <c r="S22">
        <f>R22*$B$1/(1000*K22/100) * 100</f>
        <v/>
      </c>
    </row>
    <row r="23">
      <c r="A23" t="inlineStr">
        <is>
          <t>Birch</t>
        </is>
      </c>
      <c r="B23" t="n">
        <v>60</v>
      </c>
      <c r="C23" t="n">
        <v>170</v>
      </c>
      <c r="D23" t="n">
        <v>0</v>
      </c>
      <c r="E23">
        <f>D23/60.052</f>
        <v/>
      </c>
      <c r="F23" t="n">
        <v>2.11</v>
      </c>
      <c r="G23" t="n">
        <v>8.869999999999999</v>
      </c>
      <c r="H23" t="n">
        <v>0.79</v>
      </c>
      <c r="I23" t="n">
        <v>1.01</v>
      </c>
      <c r="J23" t="n">
        <v>51.89</v>
      </c>
      <c r="K23" t="n">
        <v>25.46</v>
      </c>
      <c r="L23" t="n">
        <v>1.5</v>
      </c>
      <c r="M23">
        <f>(F23/100)*1000/4</f>
        <v/>
      </c>
      <c r="N23">
        <f>(G23/100)*1000/4</f>
        <v/>
      </c>
      <c r="O23">
        <f>SUM(M23:N23)</f>
        <v/>
      </c>
      <c r="P23">
        <f>M23*$B$1/(1000*K23/100) * 100</f>
        <v/>
      </c>
      <c r="Q23">
        <f>F23/K23</f>
        <v/>
      </c>
      <c r="R23">
        <f>Q23*(K23/100)*1000/$B$1</f>
        <v/>
      </c>
      <c r="S23">
        <f>R23*$B$1/(1000*K23/100) * 100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I1" workbookViewId="0">
      <selection activeCell="AB11" sqref="AB11"/>
    </sheetView>
  </sheetViews>
  <sheetFormatPr baseColWidth="10" defaultColWidth="8.83203125" defaultRowHeight="15"/>
  <cols>
    <col customWidth="1" max="9" min="9" width="12.5"/>
    <col customWidth="1" max="10" min="10" width="12.83203125"/>
  </cols>
  <sheetData>
    <row r="1">
      <c r="A1" s="1" t="inlineStr">
        <is>
          <t>Reactor Conditions</t>
        </is>
      </c>
      <c r="L1" s="1" t="inlineStr">
        <is>
          <t>Initial Solids Composition (wt%)</t>
        </is>
      </c>
      <c r="R1" s="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 (mm)</t>
        </is>
      </c>
      <c r="G2" t="inlineStr">
        <is>
          <t>Feed Mass (g)</t>
        </is>
      </c>
      <c r="H2" t="inlineStr">
        <is>
          <t>Moisture Content of Feed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B3" t="n">
        <v>170</v>
      </c>
      <c r="C3" t="n">
        <v>4</v>
      </c>
      <c r="D3" t="inlineStr">
        <is>
          <t>none</t>
        </is>
      </c>
      <c r="E3" t="n">
        <v>0</v>
      </c>
      <c r="F3" t="n">
        <v>10.35</v>
      </c>
      <c r="G3" t="n">
        <v>150</v>
      </c>
      <c r="H3" t="n">
        <v>20</v>
      </c>
      <c r="I3" t="n">
        <v>30</v>
      </c>
      <c r="J3" t="n">
        <v>60</v>
      </c>
      <c r="L3" t="n">
        <v>0.89</v>
      </c>
      <c r="M3" t="n">
        <v>0.85</v>
      </c>
      <c r="N3" t="n">
        <v>56.9</v>
      </c>
      <c r="O3" t="n">
        <v>20.47</v>
      </c>
      <c r="P3" t="n">
        <v>2.06</v>
      </c>
      <c r="U3" t="n">
        <v>9.887499999999999</v>
      </c>
      <c r="Z3" t="n">
        <v>1.8875</v>
      </c>
    </row>
    <row r="4">
      <c r="B4" t="n">
        <v>170</v>
      </c>
      <c r="C4" t="n">
        <v>4</v>
      </c>
      <c r="D4" t="inlineStr">
        <is>
          <t>none</t>
        </is>
      </c>
      <c r="E4" t="n">
        <v>0</v>
      </c>
      <c r="F4" t="n">
        <v>10.35</v>
      </c>
      <c r="G4" t="n">
        <v>150</v>
      </c>
      <c r="H4" t="n">
        <v>20</v>
      </c>
      <c r="I4" t="n">
        <v>60</v>
      </c>
      <c r="J4" t="n">
        <v>60</v>
      </c>
      <c r="L4" t="n">
        <v>0.89</v>
      </c>
      <c r="M4" t="n">
        <v>0.85</v>
      </c>
      <c r="N4" t="n">
        <v>56.9</v>
      </c>
      <c r="O4" t="n">
        <v>20.47</v>
      </c>
      <c r="P4" t="n">
        <v>2.06</v>
      </c>
      <c r="U4" t="n">
        <v>21.425</v>
      </c>
      <c r="Z4" t="n">
        <v>4.175</v>
      </c>
    </row>
    <row r="5">
      <c r="B5" t="n">
        <v>170</v>
      </c>
      <c r="C5" t="n">
        <v>4</v>
      </c>
      <c r="D5" t="inlineStr">
        <is>
          <t>none</t>
        </is>
      </c>
      <c r="E5" t="n">
        <v>0</v>
      </c>
      <c r="F5" t="n">
        <v>10.35</v>
      </c>
      <c r="G5" t="n">
        <v>150</v>
      </c>
      <c r="H5" t="n">
        <v>20</v>
      </c>
      <c r="I5" t="n">
        <v>90</v>
      </c>
      <c r="J5" t="n">
        <v>60</v>
      </c>
      <c r="L5" t="n">
        <v>0.89</v>
      </c>
      <c r="M5" t="n">
        <v>0.85</v>
      </c>
      <c r="N5" t="n">
        <v>56.9</v>
      </c>
      <c r="O5" t="n">
        <v>20.47</v>
      </c>
      <c r="P5" t="n">
        <v>2.06</v>
      </c>
      <c r="U5" t="n">
        <v>26.65</v>
      </c>
      <c r="Z5" t="n">
        <v>8.149999999999999</v>
      </c>
    </row>
    <row r="6">
      <c r="B6" t="n">
        <v>170</v>
      </c>
      <c r="C6" t="n">
        <v>4</v>
      </c>
      <c r="D6" t="inlineStr">
        <is>
          <t>none</t>
        </is>
      </c>
      <c r="E6" t="n">
        <v>0</v>
      </c>
      <c r="F6" t="n">
        <v>10.35</v>
      </c>
      <c r="G6" t="n">
        <v>150</v>
      </c>
      <c r="H6" t="n">
        <v>20</v>
      </c>
      <c r="I6" t="n">
        <v>120</v>
      </c>
      <c r="J6" t="n">
        <v>60</v>
      </c>
      <c r="L6" t="n">
        <v>0.89</v>
      </c>
      <c r="M6" t="n">
        <v>0.85</v>
      </c>
      <c r="N6" t="n">
        <v>56.9</v>
      </c>
      <c r="O6" t="n">
        <v>20.47</v>
      </c>
      <c r="P6" t="n">
        <v>2.06</v>
      </c>
      <c r="U6" t="n">
        <v>23.2</v>
      </c>
      <c r="Z6" t="n">
        <v>10.7</v>
      </c>
    </row>
    <row r="7">
      <c r="B7" t="n">
        <v>150</v>
      </c>
      <c r="C7" t="n">
        <v>4</v>
      </c>
      <c r="D7" t="inlineStr">
        <is>
          <t>none</t>
        </is>
      </c>
      <c r="E7" t="n">
        <v>0</v>
      </c>
      <c r="F7" t="n">
        <v>10.35</v>
      </c>
      <c r="G7" t="n">
        <v>150</v>
      </c>
      <c r="H7" t="n">
        <v>20</v>
      </c>
      <c r="I7" t="n">
        <v>60</v>
      </c>
      <c r="J7" t="n">
        <v>60</v>
      </c>
      <c r="L7" t="n">
        <v>0.89</v>
      </c>
      <c r="M7" t="n">
        <v>0.85</v>
      </c>
      <c r="N7" t="n">
        <v>56.9</v>
      </c>
      <c r="O7" t="n">
        <v>20.47</v>
      </c>
      <c r="P7" t="n">
        <v>2.06</v>
      </c>
      <c r="U7" t="n">
        <v>2.45</v>
      </c>
      <c r="Z7" t="n">
        <v>0.125</v>
      </c>
    </row>
    <row r="8">
      <c r="B8" t="n">
        <v>170</v>
      </c>
      <c r="C8" t="n">
        <v>4</v>
      </c>
      <c r="D8" t="inlineStr">
        <is>
          <t>none</t>
        </is>
      </c>
      <c r="E8" t="n">
        <v>0</v>
      </c>
      <c r="F8" t="n">
        <v>10.35</v>
      </c>
      <c r="G8" t="n">
        <v>150</v>
      </c>
      <c r="H8" t="n">
        <v>20</v>
      </c>
      <c r="I8" t="n">
        <v>60</v>
      </c>
      <c r="J8" t="n">
        <v>60</v>
      </c>
      <c r="L8" t="n">
        <v>0.89</v>
      </c>
      <c r="M8" t="n">
        <v>0.85</v>
      </c>
      <c r="N8" t="n">
        <v>56.9</v>
      </c>
      <c r="O8" t="n">
        <v>20.47</v>
      </c>
      <c r="P8" t="n">
        <v>2.06</v>
      </c>
      <c r="U8" t="n">
        <v>20.85</v>
      </c>
      <c r="Z8" t="n">
        <v>4.2</v>
      </c>
    </row>
    <row r="9">
      <c r="B9" t="n">
        <v>190</v>
      </c>
      <c r="C9" t="n">
        <v>4</v>
      </c>
      <c r="D9" t="inlineStr">
        <is>
          <t>none</t>
        </is>
      </c>
      <c r="E9" t="n">
        <v>0</v>
      </c>
      <c r="F9" t="n">
        <v>10.35</v>
      </c>
      <c r="G9" t="n">
        <v>150</v>
      </c>
      <c r="H9" t="n">
        <v>20</v>
      </c>
      <c r="I9" t="n">
        <v>60</v>
      </c>
      <c r="J9" t="n">
        <v>60</v>
      </c>
      <c r="L9" t="n">
        <v>0.89</v>
      </c>
      <c r="M9" t="n">
        <v>0.85</v>
      </c>
      <c r="N9" t="n">
        <v>56.9</v>
      </c>
      <c r="O9" t="n">
        <v>20.47</v>
      </c>
      <c r="P9" t="n">
        <v>2.06</v>
      </c>
      <c r="U9" t="n">
        <v>9.800000000000001</v>
      </c>
      <c r="Z9" t="n">
        <v>8</v>
      </c>
    </row>
    <row r="10">
      <c r="B10" t="n">
        <v>210</v>
      </c>
      <c r="C10" t="n">
        <v>4</v>
      </c>
      <c r="D10" t="inlineStr">
        <is>
          <t>none</t>
        </is>
      </c>
      <c r="E10" t="n">
        <v>0</v>
      </c>
      <c r="F10" t="n">
        <v>10.35</v>
      </c>
      <c r="G10" t="n">
        <v>150</v>
      </c>
      <c r="H10" t="n">
        <v>20</v>
      </c>
      <c r="I10" t="n">
        <v>60</v>
      </c>
      <c r="J10" t="n">
        <v>60</v>
      </c>
      <c r="L10" t="n">
        <v>0.89</v>
      </c>
      <c r="M10" t="n">
        <v>0.85</v>
      </c>
      <c r="N10" t="n">
        <v>56.9</v>
      </c>
      <c r="O10" t="n">
        <v>20.47</v>
      </c>
      <c r="P10" t="n">
        <v>2.06</v>
      </c>
      <c r="U10" t="n">
        <v>0.125</v>
      </c>
      <c r="Z10" t="n">
        <v>0.075</v>
      </c>
    </row>
    <row r="11">
      <c r="B11" t="n">
        <v>170</v>
      </c>
      <c r="C11" t="n">
        <v>4</v>
      </c>
      <c r="D11" t="inlineStr">
        <is>
          <t>acetic</t>
        </is>
      </c>
      <c r="E11" t="n">
        <v>0.09991340837940452</v>
      </c>
      <c r="F11" t="n">
        <v>10.35</v>
      </c>
      <c r="G11" t="n">
        <v>150</v>
      </c>
      <c r="H11" t="n">
        <v>20</v>
      </c>
      <c r="I11" t="n">
        <v>30</v>
      </c>
      <c r="J11" t="n">
        <v>60</v>
      </c>
      <c r="L11" t="n">
        <v>0.89</v>
      </c>
      <c r="M11" t="n">
        <v>0.85</v>
      </c>
      <c r="N11" t="n">
        <v>56.9</v>
      </c>
      <c r="O11" t="n">
        <v>20.47</v>
      </c>
      <c r="P11" t="n">
        <v>2.06</v>
      </c>
      <c r="U11" t="n">
        <v>18.275</v>
      </c>
      <c r="Z11" t="n">
        <v>1.8</v>
      </c>
    </row>
    <row r="12">
      <c r="B12" t="n">
        <v>170</v>
      </c>
      <c r="C12" t="n">
        <v>4</v>
      </c>
      <c r="D12" t="inlineStr">
        <is>
          <t>acetic</t>
        </is>
      </c>
      <c r="E12" t="n">
        <v>0.09991340837940452</v>
      </c>
      <c r="F12" t="n">
        <v>10.35</v>
      </c>
      <c r="G12" t="n">
        <v>150</v>
      </c>
      <c r="H12" t="n">
        <v>20</v>
      </c>
      <c r="I12" t="n">
        <v>60</v>
      </c>
      <c r="J12" t="n">
        <v>60</v>
      </c>
      <c r="L12" t="n">
        <v>0.89</v>
      </c>
      <c r="M12" t="n">
        <v>0.85</v>
      </c>
      <c r="N12" t="n">
        <v>56.9</v>
      </c>
      <c r="O12" t="n">
        <v>20.47</v>
      </c>
      <c r="P12" t="n">
        <v>2.06</v>
      </c>
      <c r="U12" t="n">
        <v>24.5</v>
      </c>
      <c r="Z12" t="n">
        <v>5.05</v>
      </c>
    </row>
    <row r="13">
      <c r="B13" t="n">
        <v>170</v>
      </c>
      <c r="C13" t="n">
        <v>4</v>
      </c>
      <c r="D13" t="inlineStr">
        <is>
          <t>acetic</t>
        </is>
      </c>
      <c r="E13" t="n">
        <v>0.09991340837940452</v>
      </c>
      <c r="F13" t="n">
        <v>10.35</v>
      </c>
      <c r="G13" t="n">
        <v>150</v>
      </c>
      <c r="H13" t="n">
        <v>20</v>
      </c>
      <c r="I13" t="n">
        <v>90</v>
      </c>
      <c r="J13" t="n">
        <v>60</v>
      </c>
      <c r="L13" t="n">
        <v>0.89</v>
      </c>
      <c r="M13" t="n">
        <v>0.85</v>
      </c>
      <c r="N13" t="n">
        <v>56.9</v>
      </c>
      <c r="O13" t="n">
        <v>20.47</v>
      </c>
      <c r="P13" t="n">
        <v>2.06</v>
      </c>
      <c r="U13" t="n">
        <v>24</v>
      </c>
      <c r="Z13" t="n">
        <v>8.375</v>
      </c>
    </row>
    <row r="14">
      <c r="B14" t="n">
        <v>170</v>
      </c>
      <c r="C14" t="n">
        <v>4</v>
      </c>
      <c r="D14" t="inlineStr">
        <is>
          <t>acetic</t>
        </is>
      </c>
      <c r="E14" t="n">
        <v>0.09991340837940452</v>
      </c>
      <c r="F14" t="n">
        <v>10.35</v>
      </c>
      <c r="G14" t="n">
        <v>150</v>
      </c>
      <c r="H14" t="n">
        <v>20</v>
      </c>
      <c r="I14" t="n">
        <v>120</v>
      </c>
      <c r="J14" t="n">
        <v>60</v>
      </c>
      <c r="L14" t="n">
        <v>0.89</v>
      </c>
      <c r="M14" t="n">
        <v>0.85</v>
      </c>
      <c r="N14" t="n">
        <v>56.9</v>
      </c>
      <c r="O14" t="n">
        <v>20.47</v>
      </c>
      <c r="P14" t="n">
        <v>2.06</v>
      </c>
      <c r="U14" t="n">
        <v>19.925</v>
      </c>
      <c r="Z14" t="n">
        <v>10.075</v>
      </c>
    </row>
    <row r="15">
      <c r="B15" t="n">
        <v>170</v>
      </c>
      <c r="C15" t="n">
        <v>4</v>
      </c>
      <c r="D15" t="inlineStr">
        <is>
          <t>none</t>
        </is>
      </c>
      <c r="E15" t="n">
        <v>0</v>
      </c>
      <c r="F15" t="n">
        <v>10.35</v>
      </c>
      <c r="G15" t="n">
        <v>150</v>
      </c>
      <c r="H15" t="n">
        <v>20</v>
      </c>
      <c r="I15" t="n">
        <v>60</v>
      </c>
      <c r="J15" t="n">
        <v>60</v>
      </c>
      <c r="L15" t="n">
        <v>0.66</v>
      </c>
      <c r="M15" t="n">
        <v>0.64</v>
      </c>
      <c r="N15" t="n">
        <v>61.86</v>
      </c>
      <c r="O15" t="n">
        <v>19.74</v>
      </c>
      <c r="P15" t="n">
        <v>0.23</v>
      </c>
      <c r="U15" t="n">
        <v>19.975</v>
      </c>
      <c r="Z15" t="n">
        <v>2.925</v>
      </c>
    </row>
    <row r="16">
      <c r="B16" t="n">
        <v>170</v>
      </c>
      <c r="C16" t="n">
        <v>4</v>
      </c>
      <c r="D16" t="inlineStr">
        <is>
          <t>none</t>
        </is>
      </c>
      <c r="E16" t="n">
        <v>0</v>
      </c>
      <c r="F16" t="n">
        <v>10.35</v>
      </c>
      <c r="G16" t="n">
        <v>150</v>
      </c>
      <c r="H16" t="n">
        <v>20</v>
      </c>
      <c r="I16" t="n">
        <v>60</v>
      </c>
      <c r="J16" t="n">
        <v>60</v>
      </c>
      <c r="L16" t="n">
        <v>0.97</v>
      </c>
      <c r="M16" t="n">
        <v>0.88</v>
      </c>
      <c r="N16" t="n">
        <v>56.2</v>
      </c>
      <c r="O16" t="n">
        <v>19.96</v>
      </c>
      <c r="P16" t="n">
        <v>2.66</v>
      </c>
      <c r="U16" t="n">
        <v>21.425</v>
      </c>
      <c r="Z16" t="n">
        <v>3.45</v>
      </c>
    </row>
    <row r="17">
      <c r="B17" t="n">
        <v>170</v>
      </c>
      <c r="C17" t="n">
        <v>4</v>
      </c>
      <c r="D17" t="inlineStr">
        <is>
          <t>none</t>
        </is>
      </c>
      <c r="E17" t="n">
        <v>0</v>
      </c>
      <c r="F17" t="n">
        <v>10.35</v>
      </c>
      <c r="G17" t="n">
        <v>150</v>
      </c>
      <c r="H17" t="n">
        <v>20</v>
      </c>
      <c r="I17" t="n">
        <v>60</v>
      </c>
      <c r="J17" t="n">
        <v>60</v>
      </c>
      <c r="L17" t="n">
        <v>0.79</v>
      </c>
      <c r="M17" t="n">
        <v>1.01</v>
      </c>
      <c r="N17" t="n">
        <v>51.89</v>
      </c>
      <c r="O17" t="n">
        <v>25.46</v>
      </c>
      <c r="P17" t="n">
        <v>1.5</v>
      </c>
      <c r="U17" t="n">
        <v>27.45</v>
      </c>
      <c r="Z17" t="n">
        <v>5.274999999999999</v>
      </c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2019-01-02T20:48:25Z</dcterms:created>
  <dcterms:modified xmlns:dcterms="http://purl.org/dc/terms/" xmlns:xsi="http://www.w3.org/2001/XMLSchema-instance" xsi:type="dcterms:W3CDTF">2019-07-08T16:38:43Z</dcterms:modified>
  <cp:lastModifiedBy>Microsoft Office User</cp:lastModifiedBy>
</cp:coreProperties>
</file>