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b val="1"/>
      <color theme="1"/>
      <sz val="14"/>
      <scheme val="minor"/>
    </font>
  </fonts>
  <fills count="4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applyAlignment="1" borderId="1" fillId="2" fontId="0" numFmtId="0" pivotButton="0" quotePrefix="0" xfId="0">
      <alignment horizontal="center" wrapText="1"/>
    </xf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6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B17" sqref="B17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4" min="3" style="1" width="8.83203125"/>
    <col bestFit="1" customWidth="1" max="5" min="5" style="1" width="9.1640625"/>
    <col customWidth="1" max="16384" min="6" style="1" width="8.83203125"/>
  </cols>
  <sheetData>
    <row r="1">
      <c r="A1" s="1" t="inlineStr">
        <is>
          <t>Wood Species:</t>
        </is>
      </c>
      <c r="B1" s="4" t="inlineStr">
        <is>
          <t>Eucalyptus globulus wood + corncobs</t>
        </is>
      </c>
      <c r="C1" s="8" t="n"/>
      <c r="D1" s="8" t="n"/>
      <c r="E1" s="8" t="n"/>
      <c r="F1" s="8" t="n"/>
      <c r="G1" s="8" t="n"/>
      <c r="H1" s="9" t="n"/>
    </row>
    <row r="2">
      <c r="A2" s="1" t="inlineStr">
        <is>
          <t>Initial Acid Concentration:</t>
        </is>
      </c>
      <c r="B2" s="2" t="n"/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>
        <v>21.4</v>
      </c>
      <c r="C3" s="1" t="inlineStr">
        <is>
          <t>wt% of feed dry basis</t>
        </is>
      </c>
      <c r="E3" s="3" t="n">
        <v>17.1</v>
      </c>
    </row>
    <row r="4">
      <c r="A4" s="1" t="inlineStr">
        <is>
          <t>Initial Xyloses Composition:</t>
        </is>
      </c>
      <c r="B4" s="2">
        <f>B3/0.88</f>
        <v/>
      </c>
      <c r="C4" s="1" t="inlineStr">
        <is>
          <t>wt% of feed dry basis</t>
        </is>
      </c>
      <c r="E4" s="3">
        <f>E3/0.88</f>
        <v/>
      </c>
    </row>
    <row r="5">
      <c r="A5" s="1" t="inlineStr">
        <is>
          <t>Particle Size:</t>
        </is>
      </c>
      <c r="B5" s="2" t="n">
        <v>8</v>
      </c>
      <c r="C5" s="1" t="inlineStr">
        <is>
          <t>mm</t>
        </is>
      </c>
      <c r="E5" s="3" t="inlineStr">
        <is>
          <t>EG</t>
        </is>
      </c>
    </row>
    <row r="6">
      <c r="A6" s="1" t="inlineStr">
        <is>
          <t>LiquidSolidRatio:</t>
        </is>
      </c>
      <c r="B6" s="2" t="n">
        <v>8</v>
      </c>
    </row>
    <row r="7">
      <c r="A7" s="1" t="inlineStr">
        <is>
          <t>Moisture Content of Feed Wood:</t>
        </is>
      </c>
      <c r="B7" s="2" t="n">
        <v>20</v>
      </c>
      <c r="C7" s="1" t="inlineStr">
        <is>
          <t>%</t>
        </is>
      </c>
    </row>
    <row customHeight="1" ht="19" r="8">
      <c r="A8" s="10" t="inlineStr">
        <is>
          <t>Calculating Heating Rate</t>
        </is>
      </c>
      <c r="B8" s="9" t="n"/>
    </row>
    <row r="9">
      <c r="A9" s="1" t="inlineStr">
        <is>
          <t>Power</t>
        </is>
      </c>
      <c r="B9" s="2" t="n">
        <v>2800</v>
      </c>
      <c r="C9" s="1" t="inlineStr">
        <is>
          <t>W</t>
        </is>
      </c>
    </row>
    <row r="10">
      <c r="A10" s="1" t="inlineStr">
        <is>
          <t>Reactor Volume</t>
        </is>
      </c>
      <c r="B10" s="2" t="n">
        <v>3.75</v>
      </c>
      <c r="C10" s="1" t="inlineStr">
        <is>
          <t>L</t>
        </is>
      </c>
    </row>
    <row r="11">
      <c r="A11" s="1" t="inlineStr">
        <is>
          <t>LSR1</t>
        </is>
      </c>
      <c r="B11" s="2" t="n">
        <v>8</v>
      </c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>
        <f>B10*(B11/(1+B11))</f>
        <v/>
      </c>
      <c r="C13" s="1" t="inlineStr">
        <is>
          <t>kg</t>
        </is>
      </c>
    </row>
    <row r="14">
      <c r="A14" s="1" t="inlineStr">
        <is>
          <t>Efficiency</t>
        </is>
      </c>
      <c r="B14" s="2" t="n">
        <v>0.8</v>
      </c>
    </row>
    <row r="15">
      <c r="A15" s="1" t="inlineStr">
        <is>
          <t>Capacity</t>
        </is>
      </c>
      <c r="B15" s="2" t="n">
        <v>4186</v>
      </c>
      <c r="C15" s="1" t="inlineStr">
        <is>
          <t>J/kg C</t>
        </is>
      </c>
    </row>
    <row r="16">
      <c r="A16" s="1" t="inlineStr">
        <is>
          <t>Heat Rate</t>
        </is>
      </c>
      <c r="B16" s="2">
        <f>B9*B14/B15/B13</f>
        <v/>
      </c>
      <c r="C16" s="1" t="inlineStr">
        <is>
          <t>C/s</t>
        </is>
      </c>
    </row>
    <row r="17">
      <c r="A17" s="1" t="inlineStr">
        <is>
          <t>Heat Rate (C/min)</t>
        </is>
      </c>
      <c r="B17" s="2">
        <f>B16*60</f>
        <v/>
      </c>
      <c r="C17" s="1" t="inlineStr">
        <is>
          <t>C/min</t>
        </is>
      </c>
    </row>
    <row r="20">
      <c r="A20" s="1" t="n">
        <v>40.9090909090909</v>
      </c>
    </row>
    <row r="21">
      <c r="A21" s="1" t="n">
        <v>46.038961038961</v>
      </c>
    </row>
    <row r="22">
      <c r="A22" s="1" t="n">
        <v>49.4155844155844</v>
      </c>
    </row>
    <row r="23">
      <c r="A23" s="1" t="n">
        <v>54.2207792207792</v>
      </c>
    </row>
  </sheetData>
  <mergeCells count="2">
    <mergeCell ref="B1:H1"/>
    <mergeCell ref="A8:B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T5" sqref="T5:T6"/>
    </sheetView>
  </sheetViews>
  <sheetFormatPr baseColWidth="10" defaultColWidth="8.83203125" defaultRowHeight="15"/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>
      <c r="A3" t="n">
        <v>50.64</v>
      </c>
      <c r="B3" t="n">
        <v>196</v>
      </c>
      <c r="C3" t="n">
        <v>8</v>
      </c>
      <c r="D3" t="n">
        <v>0</v>
      </c>
      <c r="E3" t="n">
        <v>8</v>
      </c>
      <c r="F3" t="n">
        <v>417</v>
      </c>
      <c r="G3" t="n">
        <v>0</v>
      </c>
      <c r="H3">
        <f>A3-I3</f>
        <v/>
      </c>
      <c r="I3">
        <f>(B3-25)/J3</f>
        <v/>
      </c>
      <c r="J3" t="n">
        <v>9.632107023411372</v>
      </c>
      <c r="M3" t="n">
        <v>16.4</v>
      </c>
      <c r="N3">
        <f>M3/0.88</f>
        <v/>
      </c>
      <c r="S3" t="n">
        <v>1.63</v>
      </c>
      <c r="T3">
        <f>S3/(C3*100)*1000</f>
        <v/>
      </c>
    </row>
    <row r="4">
      <c r="A4" t="n">
        <v>45</v>
      </c>
      <c r="B4" t="n">
        <v>202</v>
      </c>
      <c r="C4" t="n">
        <v>8</v>
      </c>
      <c r="D4" t="n">
        <v>0</v>
      </c>
      <c r="E4" t="n">
        <v>8</v>
      </c>
      <c r="F4" t="n">
        <v>417</v>
      </c>
      <c r="G4" t="n">
        <v>0</v>
      </c>
      <c r="H4">
        <f>A4-I4</f>
        <v/>
      </c>
      <c r="I4">
        <f>(B4-25)/J4</f>
        <v/>
      </c>
      <c r="J4" t="n">
        <v>9.632107023411372</v>
      </c>
      <c r="M4" t="n">
        <v>23.2</v>
      </c>
      <c r="N4">
        <f>M4/0.88</f>
        <v/>
      </c>
      <c r="S4" t="n">
        <v>4.57</v>
      </c>
      <c r="T4">
        <f>S4/(C4*100)*1000</f>
        <v/>
      </c>
    </row>
    <row r="5">
      <c r="C5" t="n">
        <v>8</v>
      </c>
      <c r="D5" t="n">
        <v>0</v>
      </c>
      <c r="E5" t="n">
        <v>8</v>
      </c>
      <c r="G5" t="n">
        <v>0</v>
      </c>
      <c r="S5" t="n">
        <v>14.92</v>
      </c>
      <c r="T5">
        <f>S5/(C5*100)*1000</f>
        <v/>
      </c>
    </row>
    <row r="6">
      <c r="C6" t="n">
        <v>8</v>
      </c>
      <c r="D6" t="n">
        <v>0</v>
      </c>
      <c r="E6" t="n">
        <v>8</v>
      </c>
      <c r="G6" t="n">
        <v>0</v>
      </c>
      <c r="S6" t="n">
        <v>23.9</v>
      </c>
      <c r="T6">
        <f>S6/(C6*100)*1000</f>
        <v/>
      </c>
    </row>
    <row r="7">
      <c r="C7" t="n">
        <v>8</v>
      </c>
      <c r="E7" t="n">
        <v>8</v>
      </c>
    </row>
    <row r="8">
      <c r="C8" t="n">
        <v>8</v>
      </c>
      <c r="E8" t="n">
        <v>8</v>
      </c>
    </row>
    <row r="9">
      <c r="C9" t="n">
        <v>8</v>
      </c>
    </row>
    <row r="10">
      <c r="C10" t="n">
        <v>8</v>
      </c>
    </row>
    <row r="11">
      <c r="C11" t="n">
        <v>8</v>
      </c>
    </row>
    <row r="12">
      <c r="C12" t="n">
        <v>8</v>
      </c>
    </row>
    <row r="13">
      <c r="C13" t="n">
        <v>8</v>
      </c>
    </row>
    <row r="14">
      <c r="C14" t="n">
        <v>8</v>
      </c>
    </row>
    <row r="15">
      <c r="C15" t="n">
        <v>8</v>
      </c>
    </row>
    <row r="16">
      <c r="C16" t="n">
        <v>8</v>
      </c>
    </row>
    <row r="17">
      <c r="C17" t="n">
        <v>8</v>
      </c>
    </row>
    <row r="18">
      <c r="C18" t="n">
        <v>8</v>
      </c>
    </row>
    <row r="19">
      <c r="C19" t="n">
        <v>8</v>
      </c>
    </row>
    <row r="20">
      <c r="C20" t="n">
        <v>8</v>
      </c>
    </row>
    <row r="21">
      <c r="C21" t="n">
        <v>8</v>
      </c>
    </row>
    <row r="22">
      <c r="C22" t="n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 zoomScale="91" zoomScaleNormal="91">
      <selection activeCell="Z5" sqref="Z5"/>
    </sheetView>
  </sheetViews>
  <sheetFormatPr baseColWidth="10" defaultColWidth="8.83203125" defaultRowHeight="15"/>
  <cols>
    <col customWidth="1" max="24" min="24" width="21.66406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50.64</v>
      </c>
      <c r="B3" t="n">
        <v>196</v>
      </c>
      <c r="C3" t="n">
        <v>8</v>
      </c>
      <c r="D3" t="inlineStr">
        <is>
          <t>none</t>
        </is>
      </c>
      <c r="E3" t="n">
        <v>0</v>
      </c>
      <c r="F3" t="n">
        <v>8</v>
      </c>
      <c r="G3" t="n">
        <v>417</v>
      </c>
      <c r="H3" t="n">
        <v>0</v>
      </c>
      <c r="I3">
        <f>A3-I3</f>
        <v/>
      </c>
      <c r="J3">
        <f>(B3-25)/J3</f>
        <v/>
      </c>
      <c r="K3" t="n">
        <v>9.632107023411372</v>
      </c>
      <c r="O3" t="n">
        <v>18.63636363636363</v>
      </c>
      <c r="U3" t="n">
        <v>20.6875</v>
      </c>
      <c r="Z3" t="n">
        <v>2.0375</v>
      </c>
    </row>
    <row r="4">
      <c r="A4" t="n">
        <v>45</v>
      </c>
      <c r="B4" t="n">
        <v>202</v>
      </c>
      <c r="C4" t="n">
        <v>8</v>
      </c>
      <c r="D4" t="inlineStr">
        <is>
          <t>none</t>
        </is>
      </c>
      <c r="E4" t="n">
        <v>0</v>
      </c>
      <c r="F4" t="n">
        <v>8</v>
      </c>
      <c r="G4" t="n">
        <v>417</v>
      </c>
      <c r="H4" t="n">
        <v>0</v>
      </c>
      <c r="I4">
        <f>A4-I4</f>
        <v/>
      </c>
      <c r="J4">
        <f>(B4-25)/J4</f>
        <v/>
      </c>
      <c r="K4" t="n">
        <v>9.632107023411372</v>
      </c>
      <c r="O4" t="n">
        <v>26.36363636363636</v>
      </c>
      <c r="U4" t="n">
        <v>35.5875</v>
      </c>
      <c r="Z4" t="n">
        <v>5.7125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2019-07-08T16:44:57Z</dcterms:modified>
</cp:coreProperties>
</file>