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Hemicellulose/HemicelluloseMachineLearning/RawData/"/>
    </mc:Choice>
  </mc:AlternateContent>
  <xr:revisionPtr revIDLastSave="0" documentId="13_ncr:1_{82E31B55-073D-BB4F-9B2C-B9BED1078326}" xr6:coauthVersionLast="43" xr6:coauthVersionMax="43" xr10:uidLastSave="{00000000-0000-0000-0000-000000000000}"/>
  <bookViews>
    <workbookView xWindow="38400" yWindow="0" windowWidth="38400" windowHeight="2034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3" i="2"/>
  <c r="K19" i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<sst xmlns="http://schemas.openxmlformats.org/spreadsheetml/2006/main" count="57" uniqueCount="52">
  <si>
    <t>T (Â°C)</t>
  </si>
  <si>
    <t>Reactor Conditions</t>
  </si>
  <si>
    <t>AC (%)</t>
  </si>
  <si>
    <t>C (min)</t>
  </si>
  <si>
    <t>Y1 (%)</t>
  </si>
  <si>
    <t>Y2 (g/g)</t>
  </si>
  <si>
    <t>Acid Conc</t>
  </si>
  <si>
    <t>Xy</t>
  </si>
  <si>
    <t>Xy2</t>
  </si>
  <si>
    <t>Feed</t>
  </si>
  <si>
    <t>LSR</t>
  </si>
  <si>
    <t>(Varies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</si>
  <si>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</si>
  <si>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</si>
  <si>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</si>
  <si>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</si>
  <si>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</si>
  <si>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</si>
  <si>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</si>
  <si>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</si>
  <si>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</si>
  <si>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</si>
  <si>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</si>
  <si>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</si>
  <si>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</si>
  <si>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</si>
  <si>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</si>
  <si>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</si>
  <si>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</si>
  <si>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</si>
  <si>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</si>
  <si>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</si>
  <si>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</si>
  <si>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 xml:space="preserve">Xylan </t>
  </si>
  <si>
    <t>Particle Size (mm)</t>
  </si>
  <si>
    <t>Moisture Content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</si>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</sst>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J1" t="s">
        <v>9</v>
      </c>
      <c r="N1" t="s">
        <v>10</v>
      </c>
      <c r="O1">
        <v>8</v>
      </c>
      <c r="P1" t="s">
        <v>11</v>
      </c>
    </row>
    <row r="2" spans="1:16" x14ac:dyDescent="0.2">
      <c r="A2" s="1">
        <v>127</v>
      </c>
      <c r="B2" s="1">
        <v>5</v>
      </c>
      <c r="C2" s="1">
        <v>80</v>
      </c>
      <c r="D2" s="1">
        <v>58.84</v>
      </c>
      <c r="E2" s="1">
        <v>2.2799999999999998</v>
      </c>
      <c r="F2" s="1">
        <f>Sheet1!$B2/100*$P$18/$P$17*$P$19</f>
        <v>1.0130788479267341</v>
      </c>
      <c r="G2" s="1">
        <f>(Sheet1!$D2/100)*1000*($L$3/1000)/$K$17</f>
        <v>7.3550000000000013</v>
      </c>
      <c r="H2" s="1"/>
      <c r="J2" t="s">
        <v>33</v>
      </c>
      <c r="K2">
        <v>29.22</v>
      </c>
      <c r="L2">
        <f>K2/0.88</f>
        <v>33.204545454545453</v>
      </c>
      <c r="N2" t="s">
        <v>34</v>
      </c>
      <c r="O2">
        <v>0.5</v>
      </c>
    </row>
    <row r="3" spans="1:16" x14ac:dyDescent="0.2">
      <c r="A3" s="1">
        <v>125</v>
      </c>
      <c r="B3" s="1">
        <v>4</v>
      </c>
      <c r="C3" s="1">
        <v>60</v>
      </c>
      <c r="D3" s="1">
        <v>92.05</v>
      </c>
      <c r="E3" s="1">
        <v>3.72</v>
      </c>
      <c r="F3" s="1">
        <f>Sheet1!$B3/100*$P$18/$P$17*$P$19</f>
        <v>0.81046307834138731</v>
      </c>
      <c r="G3" s="1">
        <f>(Sheet1!$D3/100)*1000*($L$3/1000)/$K$17</f>
        <v>11.506250000000001</v>
      </c>
      <c r="H3" s="1"/>
      <c r="L3">
        <v>100</v>
      </c>
      <c r="N3" t="s">
        <v>35</v>
      </c>
      <c r="O3">
        <v>0</v>
      </c>
    </row>
    <row r="4" spans="1:16" x14ac:dyDescent="0.2">
      <c r="A4" s="1">
        <v>127</v>
      </c>
      <c r="B4" s="1">
        <v>5</v>
      </c>
      <c r="C4" s="1">
        <v>40</v>
      </c>
      <c r="D4" s="1">
        <v>84.24</v>
      </c>
      <c r="E4" s="1">
        <v>3.48</v>
      </c>
      <c r="F4" s="1">
        <f>Sheet1!$B4/100*$P$18/$P$17*$P$19</f>
        <v>1.0130788479267341</v>
      </c>
      <c r="G4" s="1">
        <f>(Sheet1!$D4/100)*1000*($L$3/1000)/$K$17</f>
        <v>10.530000000000001</v>
      </c>
      <c r="H4" s="1"/>
    </row>
    <row r="5" spans="1:16" x14ac:dyDescent="0.2">
      <c r="A5" s="1">
        <v>125</v>
      </c>
      <c r="B5" s="1">
        <v>4</v>
      </c>
      <c r="C5" s="1">
        <v>60</v>
      </c>
      <c r="D5" s="1">
        <v>86.41</v>
      </c>
      <c r="E5" s="1">
        <v>3.82</v>
      </c>
      <c r="F5" s="1">
        <f>Sheet1!$B5/100*$P$18/$P$17*$P$19</f>
        <v>0.81046307834138731</v>
      </c>
      <c r="G5" s="1">
        <f>(Sheet1!$D5/100)*1000*($L$3/1000)/$K$17</f>
        <v>10.801250000000001</v>
      </c>
      <c r="H5" s="1"/>
    </row>
    <row r="6" spans="1:16" x14ac:dyDescent="0.2">
      <c r="A6" s="1">
        <v>127</v>
      </c>
      <c r="B6" s="1">
        <v>3</v>
      </c>
      <c r="C6" s="1">
        <v>80</v>
      </c>
      <c r="D6" s="1">
        <v>63.08</v>
      </c>
      <c r="E6" s="1">
        <v>3.64</v>
      </c>
      <c r="F6" s="1">
        <f>Sheet1!$B6/100*$P$18/$P$17*$P$19</f>
        <v>0.60784730875604043</v>
      </c>
      <c r="G6" s="1">
        <f>(Sheet1!$D6/100)*1000*($L$3/1000)/$K$17</f>
        <v>7.8850000000000016</v>
      </c>
      <c r="H6" s="1"/>
    </row>
    <row r="7" spans="1:16" x14ac:dyDescent="0.2">
      <c r="A7" s="1">
        <v>125</v>
      </c>
      <c r="B7" s="1">
        <v>4</v>
      </c>
      <c r="C7" s="1">
        <v>60</v>
      </c>
      <c r="D7" s="1">
        <v>87.81</v>
      </c>
      <c r="E7" s="1">
        <v>3.81</v>
      </c>
      <c r="F7" s="1">
        <f>Sheet1!$B7/100*$P$18/$P$17*$P$19</f>
        <v>0.81046307834138731</v>
      </c>
      <c r="G7" s="1">
        <f>(Sheet1!$D7/100)*1000*($L$3/1000)/$K$17</f>
        <v>10.97625</v>
      </c>
      <c r="H7" s="1"/>
    </row>
    <row r="8" spans="1:16" x14ac:dyDescent="0.2">
      <c r="A8" s="1">
        <v>125</v>
      </c>
      <c r="B8" s="1">
        <v>4</v>
      </c>
      <c r="C8" s="1">
        <v>60</v>
      </c>
      <c r="D8" s="1">
        <v>86.27</v>
      </c>
      <c r="E8" s="1">
        <v>4</v>
      </c>
      <c r="F8" s="1">
        <f>Sheet1!$B8/100*$P$18/$P$17*$P$19</f>
        <v>0.81046307834138731</v>
      </c>
      <c r="G8" s="1">
        <f>(Sheet1!$D8/100)*1000*($L$3/1000)/$K$17</f>
        <v>10.78375</v>
      </c>
      <c r="H8" s="1"/>
    </row>
    <row r="9" spans="1:16" x14ac:dyDescent="0.2">
      <c r="A9" s="1">
        <v>125</v>
      </c>
      <c r="B9" s="1">
        <v>2</v>
      </c>
      <c r="C9" s="1">
        <v>60</v>
      </c>
      <c r="D9" s="1">
        <v>70.650000000000006</v>
      </c>
      <c r="E9" s="1">
        <v>4.38</v>
      </c>
      <c r="F9" s="1">
        <f>Sheet1!$B9/100*$P$18/$P$17*$P$19</f>
        <v>0.40523153917069366</v>
      </c>
      <c r="G9" s="1">
        <f>(Sheet1!$D9/100)*1000*($L$3/1000)/$K$17</f>
        <v>8.8312500000000007</v>
      </c>
      <c r="H9" s="1"/>
    </row>
    <row r="10" spans="1:16" x14ac:dyDescent="0.2">
      <c r="A10" s="1">
        <v>121</v>
      </c>
      <c r="B10" s="1">
        <v>4</v>
      </c>
      <c r="C10" s="1">
        <v>60</v>
      </c>
      <c r="D10" s="1">
        <v>76.959999999999994</v>
      </c>
      <c r="E10" s="1">
        <v>5.44</v>
      </c>
      <c r="F10" s="1">
        <f>Sheet1!$B10/100*$P$18/$P$17*$P$19</f>
        <v>0.81046307834138731</v>
      </c>
      <c r="G10" s="1">
        <f>(Sheet1!$D10/100)*1000*($L$3/1000)/$K$17</f>
        <v>9.6199999999999992</v>
      </c>
      <c r="H10" s="1"/>
    </row>
    <row r="11" spans="1:16" x14ac:dyDescent="0.2">
      <c r="A11" s="1">
        <v>125</v>
      </c>
      <c r="B11" s="1">
        <v>4</v>
      </c>
      <c r="C11" s="1">
        <v>100</v>
      </c>
      <c r="D11" s="1">
        <v>63.04</v>
      </c>
      <c r="E11" s="1">
        <v>2.84</v>
      </c>
      <c r="F11" s="1">
        <f>Sheet1!$B11/100*$P$18/$P$17*$P$19</f>
        <v>0.81046307834138731</v>
      </c>
      <c r="G11" s="1">
        <f>(Sheet1!$D11/100)*1000*($L$3/1000)/$K$17</f>
        <v>7.88</v>
      </c>
      <c r="H11" s="1"/>
    </row>
    <row r="12" spans="1:16" x14ac:dyDescent="0.2">
      <c r="A12" s="1">
        <v>123</v>
      </c>
      <c r="B12" s="1">
        <v>5</v>
      </c>
      <c r="C12" s="1">
        <v>40</v>
      </c>
      <c r="D12" s="1">
        <v>78.31</v>
      </c>
      <c r="E12" s="1">
        <v>4.93</v>
      </c>
      <c r="F12" s="1">
        <f>Sheet1!$B12/100*$P$18/$P$17*$P$19</f>
        <v>1.0130788479267341</v>
      </c>
      <c r="G12" s="1">
        <f>(Sheet1!$D12/100)*1000*($L$3/1000)/$K$17</f>
        <v>9.7887500000000003</v>
      </c>
      <c r="H12" s="1"/>
    </row>
    <row r="13" spans="1:16" x14ac:dyDescent="0.2">
      <c r="A13" s="1">
        <v>125</v>
      </c>
      <c r="B13" s="1">
        <v>4</v>
      </c>
      <c r="C13" s="1">
        <v>20</v>
      </c>
      <c r="D13" s="1">
        <v>37.590000000000003</v>
      </c>
      <c r="E13" s="1">
        <v>4.67</v>
      </c>
      <c r="F13" s="1">
        <f>Sheet1!$B13/100*$P$18/$P$17*$P$19</f>
        <v>0.81046307834138731</v>
      </c>
      <c r="G13" s="1">
        <f>(Sheet1!$D13/100)*1000*($L$3/1000)/$K$17</f>
        <v>4.6987500000000004</v>
      </c>
      <c r="H13" s="1"/>
    </row>
    <row r="14" spans="1:16" x14ac:dyDescent="0.2">
      <c r="A14" s="1">
        <v>129</v>
      </c>
      <c r="B14" s="1">
        <v>4</v>
      </c>
      <c r="C14" s="1">
        <v>60</v>
      </c>
      <c r="D14" s="1">
        <v>60.96</v>
      </c>
      <c r="E14" s="1">
        <v>2.93</v>
      </c>
      <c r="F14" s="1">
        <f>Sheet1!$B14/100*$P$18/$P$17*$P$19</f>
        <v>0.81046307834138731</v>
      </c>
      <c r="G14" s="1">
        <f>(Sheet1!$D14/100)*1000*($L$3/1000)/$K$17</f>
        <v>7.620000000000001</v>
      </c>
      <c r="H14" s="1"/>
    </row>
    <row r="15" spans="1:16" x14ac:dyDescent="0.2">
      <c r="A15" s="1">
        <v>123</v>
      </c>
      <c r="B15" s="1">
        <v>3</v>
      </c>
      <c r="C15" s="1">
        <v>40</v>
      </c>
      <c r="D15" s="1">
        <v>41.64</v>
      </c>
      <c r="E15" s="1">
        <v>4.71</v>
      </c>
      <c r="F15" s="1">
        <f>Sheet1!$B15/100*$P$18/$P$17*$P$19</f>
        <v>0.60784730875604043</v>
      </c>
      <c r="G15" s="1">
        <f>(Sheet1!$D15/100)*1000*($L$3/1000)/$K$17</f>
        <v>5.2050000000000001</v>
      </c>
      <c r="H15" s="1"/>
      <c r="J15" t="s">
        <v>36</v>
      </c>
      <c r="M15" t="s">
        <v>37</v>
      </c>
    </row>
    <row r="16" spans="1:16" x14ac:dyDescent="0.2">
      <c r="A16" s="1">
        <v>127</v>
      </c>
      <c r="B16" s="1">
        <v>3</v>
      </c>
      <c r="C16" s="1">
        <v>40</v>
      </c>
      <c r="D16" s="1">
        <v>54.27</v>
      </c>
      <c r="E16" s="1">
        <v>4.3499999999999996</v>
      </c>
      <c r="F16" s="1">
        <f>Sheet1!$B16/100*$P$18/$P$17*$P$19</f>
        <v>0.60784730875604043</v>
      </c>
      <c r="G16" s="1">
        <f>(Sheet1!$D16/100)*1000*($L$3/1000)/$K$17</f>
        <v>6.7837500000000013</v>
      </c>
      <c r="H16" s="1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1">
        <v>123</v>
      </c>
      <c r="B17" s="1">
        <v>3</v>
      </c>
      <c r="C17" s="1">
        <v>80</v>
      </c>
      <c r="D17" s="1">
        <v>87.18</v>
      </c>
      <c r="E17" s="1">
        <v>4.84</v>
      </c>
      <c r="F17" s="1">
        <f>Sheet1!$B17/100*$P$18/$P$17*$P$19</f>
        <v>0.60784730875604043</v>
      </c>
      <c r="G17" s="1">
        <f>(Sheet1!$D17/100)*1000*($L$3/1000)/$K$17</f>
        <v>10.897500000000001</v>
      </c>
      <c r="H17" s="1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1">
        <v>125</v>
      </c>
      <c r="B18" s="1">
        <v>4</v>
      </c>
      <c r="C18" s="1">
        <v>60</v>
      </c>
      <c r="D18" s="1">
        <v>83.04</v>
      </c>
      <c r="E18" s="1">
        <v>3.76</v>
      </c>
      <c r="F18" s="1">
        <f>Sheet1!$B18/100*$P$18/$P$17*$P$19</f>
        <v>0.81046307834138731</v>
      </c>
      <c r="G18" s="1">
        <f>(Sheet1!$D18/100)*1000*($L$3/1000)/$K$17</f>
        <v>10.38</v>
      </c>
      <c r="H18" s="1"/>
      <c r="J18" t="s">
        <v>42</v>
      </c>
      <c r="O18" t="s">
        <v>43</v>
      </c>
      <c r="P18">
        <v>1000</v>
      </c>
    </row>
    <row r="19" spans="1:16" x14ac:dyDescent="0.2">
      <c r="A19" s="1">
        <v>125</v>
      </c>
      <c r="B19" s="1">
        <v>6</v>
      </c>
      <c r="C19" s="1">
        <v>60</v>
      </c>
      <c r="D19" s="1">
        <v>78.989999999999995</v>
      </c>
      <c r="E19" s="1">
        <v>2.7</v>
      </c>
      <c r="F19" s="1">
        <f>Sheet1!$B19/100*$P$18/$P$17*$P$19</f>
        <v>1.2156946175120809</v>
      </c>
      <c r="G19" s="1">
        <f>(Sheet1!$D19/100)*1000*($L$3/1000)/$K$17</f>
        <v>9.8737500000000011</v>
      </c>
      <c r="H19" s="1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1">
        <v>123</v>
      </c>
      <c r="B20" s="1">
        <v>5</v>
      </c>
      <c r="C20" s="1">
        <v>80</v>
      </c>
      <c r="D20" s="1">
        <v>90.22</v>
      </c>
      <c r="E20" s="1">
        <v>3.75</v>
      </c>
      <c r="F20" s="1">
        <f>Sheet1!$B20/100*$P$18/$P$17*$P$19</f>
        <v>1.0130788479267341</v>
      </c>
      <c r="G20" s="1">
        <f>(Sheet1!$D20/100)*1000*($L$3/1000)/$K$17</f>
        <v>11.277500000000002</v>
      </c>
      <c r="H20" s="1"/>
      <c r="J20" t="s">
        <v>46</v>
      </c>
      <c r="K20">
        <v>0.8</v>
      </c>
    </row>
    <row r="21" spans="1:16" ht="15.75" customHeight="1" x14ac:dyDescent="0.2">
      <c r="A21" s="1">
        <v>125</v>
      </c>
      <c r="B21" s="1">
        <v>4</v>
      </c>
      <c r="C21" s="1">
        <v>60</v>
      </c>
      <c r="D21" s="1">
        <v>81.400000000000006</v>
      </c>
      <c r="E21" s="1">
        <v>3.71</v>
      </c>
      <c r="F21" s="1">
        <f>Sheet1!$B21/100*$P$18/$P$17*$P$19</f>
        <v>0.81046307834138731</v>
      </c>
      <c r="G21" s="1">
        <f>(Sheet1!$D21/100)*1000*($L$3/1000)/$K$17</f>
        <v>10.175000000000001</v>
      </c>
      <c r="H21" s="1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3"/>
  <sheetViews>
    <sheetView tabSelected="1" workbookViewId="0">
      <selection activeCell="P27" sqref="P27"/>
    </sheetView>
  </sheetViews>
  <sheetFormatPr baseColWidth="10" defaultColWidth="14.5" defaultRowHeight="15" customHeight="1" x14ac:dyDescent="0.2"/>
  <cols>
    <col min="1" max="9" width="8.83203125" customWidth="1"/>
    <col min="10" max="10" width="11.83203125" customWidth="1"/>
    <col min="11" max="26" width="8.83203125" customWidth="1"/>
  </cols>
  <sheetData>
    <row r="1" spans="1:25" x14ac:dyDescent="0.2">
      <c r="A1" s="7" t="s">
        <v>1</v>
      </c>
      <c r="B1" s="8"/>
      <c r="C1" s="8"/>
      <c r="D1" s="8"/>
      <c r="E1" s="8"/>
      <c r="F1" s="8"/>
      <c r="G1" s="8"/>
      <c r="H1" s="8"/>
      <c r="I1" s="8"/>
      <c r="J1" s="8"/>
      <c r="K1" s="7" t="s">
        <v>12</v>
      </c>
      <c r="L1" s="8"/>
      <c r="M1" s="8"/>
      <c r="N1" s="8"/>
      <c r="O1" s="8"/>
      <c r="P1" s="8"/>
      <c r="Q1" s="7" t="s">
        <v>13</v>
      </c>
      <c r="R1" s="8"/>
      <c r="S1" s="8"/>
      <c r="T1" s="8"/>
      <c r="U1" s="8"/>
      <c r="V1" s="8"/>
      <c r="W1" s="8"/>
      <c r="X1" s="8"/>
    </row>
    <row r="2" spans="1:25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31</v>
      </c>
      <c r="X2" t="s">
        <v>32</v>
      </c>
      <c r="Y2" s="5" t="s">
        <v>51</v>
      </c>
    </row>
    <row r="3" spans="1:25" x14ac:dyDescent="0.2">
      <c r="A3" s="2">
        <v>15</v>
      </c>
      <c r="B3">
        <v>180</v>
      </c>
      <c r="C3">
        <f>10/0.5</f>
        <v>20</v>
      </c>
      <c r="D3">
        <v>0.75</v>
      </c>
      <c r="E3">
        <v>7.9</v>
      </c>
      <c r="F3">
        <v>500</v>
      </c>
      <c r="G3" s="3"/>
      <c r="H3" s="2">
        <v>15</v>
      </c>
      <c r="I3">
        <v>0</v>
      </c>
      <c r="J3" s="6">
        <v>0</v>
      </c>
      <c r="N3">
        <f>16.5/0.88</f>
        <v>18.75</v>
      </c>
      <c r="T3" s="2">
        <v>4.9799999999999995</v>
      </c>
      <c r="Y3">
        <v>0</v>
      </c>
    </row>
    <row r="4" spans="1:25" x14ac:dyDescent="0.2">
      <c r="A4" s="2">
        <v>10</v>
      </c>
      <c r="B4">
        <v>190</v>
      </c>
      <c r="C4" s="6">
        <f t="shared" ref="C4:C19" si="0">10/0.5</f>
        <v>20</v>
      </c>
      <c r="D4">
        <v>0.75</v>
      </c>
      <c r="E4" s="6">
        <v>7.9</v>
      </c>
      <c r="F4" s="6">
        <v>500</v>
      </c>
      <c r="G4" s="3"/>
      <c r="H4" s="2">
        <v>10</v>
      </c>
      <c r="I4" s="6">
        <v>0</v>
      </c>
      <c r="J4" s="6">
        <v>0</v>
      </c>
      <c r="K4" s="4"/>
      <c r="N4" s="6">
        <f t="shared" ref="N4:N19" si="1">16.5/0.88</f>
        <v>18.75</v>
      </c>
      <c r="R4" s="6"/>
      <c r="T4" s="2">
        <v>4.93</v>
      </c>
      <c r="Y4">
        <v>0</v>
      </c>
    </row>
    <row r="5" spans="1:25" x14ac:dyDescent="0.2">
      <c r="A5" s="2">
        <v>15</v>
      </c>
      <c r="B5">
        <v>190</v>
      </c>
      <c r="C5" s="6">
        <f t="shared" si="0"/>
        <v>20</v>
      </c>
      <c r="D5">
        <v>1</v>
      </c>
      <c r="E5" s="6">
        <v>7.9</v>
      </c>
      <c r="F5" s="6">
        <v>500</v>
      </c>
      <c r="G5" s="3"/>
      <c r="H5" s="2">
        <v>15</v>
      </c>
      <c r="I5" s="6">
        <v>0</v>
      </c>
      <c r="J5" s="6">
        <v>0</v>
      </c>
      <c r="K5" s="4"/>
      <c r="N5" s="6">
        <f t="shared" si="1"/>
        <v>18.75</v>
      </c>
      <c r="R5" s="6"/>
      <c r="T5" s="2">
        <v>5.08</v>
      </c>
      <c r="Y5">
        <v>0</v>
      </c>
    </row>
    <row r="6" spans="1:25" x14ac:dyDescent="0.2">
      <c r="A6" s="2">
        <v>5</v>
      </c>
      <c r="B6">
        <v>190</v>
      </c>
      <c r="C6" s="6">
        <f t="shared" si="0"/>
        <v>20</v>
      </c>
      <c r="D6">
        <v>0.5</v>
      </c>
      <c r="E6" s="6">
        <v>7.9</v>
      </c>
      <c r="F6" s="6">
        <v>500</v>
      </c>
      <c r="G6" s="3"/>
      <c r="H6" s="2">
        <v>5</v>
      </c>
      <c r="I6" s="6">
        <v>0</v>
      </c>
      <c r="J6" s="6">
        <v>0</v>
      </c>
      <c r="K6" s="4"/>
      <c r="N6" s="6">
        <f t="shared" si="1"/>
        <v>18.75</v>
      </c>
      <c r="R6" s="6"/>
      <c r="T6" s="2">
        <v>3.17</v>
      </c>
      <c r="Y6">
        <v>0</v>
      </c>
    </row>
    <row r="7" spans="1:25" x14ac:dyDescent="0.2">
      <c r="A7" s="2">
        <v>15</v>
      </c>
      <c r="B7">
        <v>200</v>
      </c>
      <c r="C7" s="6">
        <f t="shared" si="0"/>
        <v>20</v>
      </c>
      <c r="D7">
        <v>0.75</v>
      </c>
      <c r="E7" s="6">
        <v>7.9</v>
      </c>
      <c r="F7" s="6">
        <v>500</v>
      </c>
      <c r="G7" s="3"/>
      <c r="H7" s="2">
        <v>15</v>
      </c>
      <c r="I7" s="6">
        <v>0</v>
      </c>
      <c r="J7" s="6">
        <v>0</v>
      </c>
      <c r="K7" s="4"/>
      <c r="N7" s="6">
        <f t="shared" si="1"/>
        <v>18.75</v>
      </c>
      <c r="R7" s="6"/>
      <c r="T7" s="2">
        <v>3.9899999999999998</v>
      </c>
      <c r="Y7">
        <v>0</v>
      </c>
    </row>
    <row r="8" spans="1:25" x14ac:dyDescent="0.2">
      <c r="A8" s="2">
        <v>5</v>
      </c>
      <c r="B8">
        <v>200</v>
      </c>
      <c r="C8" s="6">
        <f t="shared" si="0"/>
        <v>20</v>
      </c>
      <c r="D8">
        <v>0.75</v>
      </c>
      <c r="E8" s="6">
        <v>7.9</v>
      </c>
      <c r="F8" s="6">
        <v>500</v>
      </c>
      <c r="G8" s="3"/>
      <c r="H8" s="2">
        <v>5</v>
      </c>
      <c r="I8" s="6">
        <v>0</v>
      </c>
      <c r="J8" s="6">
        <v>0</v>
      </c>
      <c r="K8" s="4"/>
      <c r="N8" s="6">
        <f t="shared" si="1"/>
        <v>18.75</v>
      </c>
      <c r="R8" s="6"/>
      <c r="T8" s="2">
        <v>5.4649999999999999</v>
      </c>
      <c r="Y8">
        <v>0</v>
      </c>
    </row>
    <row r="9" spans="1:25" x14ac:dyDescent="0.2">
      <c r="A9" s="2">
        <v>15</v>
      </c>
      <c r="B9">
        <v>190</v>
      </c>
      <c r="C9" s="6">
        <f t="shared" si="0"/>
        <v>20</v>
      </c>
      <c r="D9">
        <v>0.5</v>
      </c>
      <c r="E9" s="6">
        <v>7.9</v>
      </c>
      <c r="F9" s="6">
        <v>500</v>
      </c>
      <c r="G9" s="3"/>
      <c r="H9" s="2">
        <v>15</v>
      </c>
      <c r="I9" s="6">
        <v>0</v>
      </c>
      <c r="J9" s="6">
        <v>0</v>
      </c>
      <c r="K9" s="4"/>
      <c r="N9" s="6">
        <f t="shared" si="1"/>
        <v>18.75</v>
      </c>
      <c r="R9" s="6"/>
      <c r="T9" s="2">
        <v>3.9049999999999998</v>
      </c>
      <c r="Y9">
        <v>0</v>
      </c>
    </row>
    <row r="10" spans="1:25" x14ac:dyDescent="0.2">
      <c r="A10" s="2">
        <v>10</v>
      </c>
      <c r="B10">
        <v>190</v>
      </c>
      <c r="C10" s="6">
        <f t="shared" si="0"/>
        <v>20</v>
      </c>
      <c r="D10">
        <v>0.75</v>
      </c>
      <c r="E10" s="6">
        <v>7.9</v>
      </c>
      <c r="F10" s="6">
        <v>500</v>
      </c>
      <c r="G10" s="3"/>
      <c r="H10" s="2">
        <v>10</v>
      </c>
      <c r="I10" s="6">
        <v>0</v>
      </c>
      <c r="J10" s="6">
        <v>0</v>
      </c>
      <c r="K10" s="4"/>
      <c r="N10" s="6">
        <f t="shared" si="1"/>
        <v>18.75</v>
      </c>
      <c r="R10" s="6"/>
      <c r="T10" s="2">
        <v>5.2299999999999995</v>
      </c>
      <c r="Y10">
        <v>0</v>
      </c>
    </row>
    <row r="11" spans="1:25" x14ac:dyDescent="0.2">
      <c r="A11" s="2">
        <v>10</v>
      </c>
      <c r="B11">
        <v>190</v>
      </c>
      <c r="C11" s="6">
        <f t="shared" si="0"/>
        <v>20</v>
      </c>
      <c r="D11">
        <v>0.75</v>
      </c>
      <c r="E11" s="6">
        <v>7.9</v>
      </c>
      <c r="F11" s="6">
        <v>500</v>
      </c>
      <c r="G11" s="3"/>
      <c r="H11" s="2">
        <v>10</v>
      </c>
      <c r="I11" s="6">
        <v>0</v>
      </c>
      <c r="J11" s="6">
        <v>0</v>
      </c>
      <c r="K11" s="4"/>
      <c r="N11" s="6">
        <f t="shared" si="1"/>
        <v>18.75</v>
      </c>
      <c r="R11" s="6"/>
      <c r="T11" s="2">
        <v>5.01</v>
      </c>
      <c r="Y11">
        <v>0</v>
      </c>
    </row>
    <row r="12" spans="1:25" x14ac:dyDescent="0.2">
      <c r="A12" s="2">
        <v>5</v>
      </c>
      <c r="B12">
        <v>180</v>
      </c>
      <c r="C12" s="6">
        <f t="shared" si="0"/>
        <v>20</v>
      </c>
      <c r="D12">
        <v>0.75</v>
      </c>
      <c r="E12" s="6">
        <v>7.9</v>
      </c>
      <c r="F12" s="6">
        <v>500</v>
      </c>
      <c r="G12" s="3"/>
      <c r="H12" s="2">
        <v>5</v>
      </c>
      <c r="I12" s="6">
        <v>0</v>
      </c>
      <c r="J12" s="6">
        <v>0</v>
      </c>
      <c r="K12" s="4"/>
      <c r="N12" s="6">
        <f t="shared" si="1"/>
        <v>18.75</v>
      </c>
      <c r="R12" s="6"/>
      <c r="T12" s="2">
        <v>2.2050000000000001</v>
      </c>
      <c r="Y12">
        <v>0</v>
      </c>
    </row>
    <row r="13" spans="1:25" x14ac:dyDescent="0.2">
      <c r="A13" s="2">
        <v>10</v>
      </c>
      <c r="B13">
        <v>200</v>
      </c>
      <c r="C13" s="6">
        <f t="shared" si="0"/>
        <v>20</v>
      </c>
      <c r="D13">
        <v>1</v>
      </c>
      <c r="E13" s="6">
        <v>7.9</v>
      </c>
      <c r="F13" s="6">
        <v>500</v>
      </c>
      <c r="G13" s="3"/>
      <c r="H13" s="2">
        <v>10</v>
      </c>
      <c r="I13" s="6">
        <v>0</v>
      </c>
      <c r="J13" s="6">
        <v>0</v>
      </c>
      <c r="K13" s="4"/>
      <c r="N13" s="6">
        <f t="shared" si="1"/>
        <v>18.75</v>
      </c>
      <c r="R13" s="6"/>
      <c r="T13" s="2">
        <v>4.21</v>
      </c>
      <c r="Y13">
        <v>0</v>
      </c>
    </row>
    <row r="14" spans="1:25" x14ac:dyDescent="0.2">
      <c r="A14" s="2">
        <v>10</v>
      </c>
      <c r="B14">
        <v>190</v>
      </c>
      <c r="C14" s="6">
        <f t="shared" si="0"/>
        <v>20</v>
      </c>
      <c r="D14">
        <v>0.75</v>
      </c>
      <c r="E14" s="6">
        <v>7.9</v>
      </c>
      <c r="F14" s="6">
        <v>500</v>
      </c>
      <c r="G14" s="3"/>
      <c r="H14" s="2">
        <v>10</v>
      </c>
      <c r="I14" s="6">
        <v>0</v>
      </c>
      <c r="J14" s="6">
        <v>0</v>
      </c>
      <c r="K14" s="4"/>
      <c r="N14" s="6">
        <f t="shared" si="1"/>
        <v>18.75</v>
      </c>
      <c r="R14" s="6"/>
      <c r="T14" s="2">
        <v>5.0299999999999994</v>
      </c>
      <c r="Y14">
        <v>0</v>
      </c>
    </row>
    <row r="15" spans="1:25" x14ac:dyDescent="0.2">
      <c r="A15" s="2">
        <v>10</v>
      </c>
      <c r="B15">
        <v>200</v>
      </c>
      <c r="C15" s="6">
        <f t="shared" si="0"/>
        <v>20</v>
      </c>
      <c r="D15">
        <v>0.5</v>
      </c>
      <c r="E15" s="6">
        <v>7.9</v>
      </c>
      <c r="F15" s="6">
        <v>500</v>
      </c>
      <c r="G15" s="3"/>
      <c r="H15" s="2">
        <v>10</v>
      </c>
      <c r="I15" s="6">
        <v>0</v>
      </c>
      <c r="J15" s="6">
        <v>0</v>
      </c>
      <c r="K15" s="4"/>
      <c r="N15" s="6">
        <f t="shared" si="1"/>
        <v>18.75</v>
      </c>
      <c r="R15" s="6"/>
      <c r="T15" s="2">
        <v>3.65</v>
      </c>
      <c r="Y15">
        <v>0</v>
      </c>
    </row>
    <row r="16" spans="1:25" ht="15.75" customHeight="1" x14ac:dyDescent="0.2">
      <c r="A16" s="9">
        <v>10</v>
      </c>
      <c r="B16">
        <v>180</v>
      </c>
      <c r="C16" s="6">
        <f t="shared" si="0"/>
        <v>20</v>
      </c>
      <c r="D16">
        <v>0.5</v>
      </c>
      <c r="E16" s="6">
        <v>7.9</v>
      </c>
      <c r="F16" s="6">
        <v>500</v>
      </c>
      <c r="H16" s="9">
        <v>10</v>
      </c>
      <c r="I16" s="6">
        <v>0</v>
      </c>
      <c r="J16" s="6">
        <v>0</v>
      </c>
      <c r="N16" s="6">
        <f t="shared" si="1"/>
        <v>18.75</v>
      </c>
      <c r="R16" s="6"/>
      <c r="T16" s="9">
        <v>3.6350000000000002</v>
      </c>
      <c r="Y16" s="6">
        <v>0</v>
      </c>
    </row>
    <row r="17" spans="1:25" ht="15.75" customHeight="1" x14ac:dyDescent="0.2">
      <c r="A17" s="9">
        <v>10</v>
      </c>
      <c r="B17">
        <v>190</v>
      </c>
      <c r="C17" s="6">
        <f t="shared" si="0"/>
        <v>20</v>
      </c>
      <c r="D17">
        <v>0.75</v>
      </c>
      <c r="E17" s="6">
        <v>7.9</v>
      </c>
      <c r="F17" s="6">
        <v>500</v>
      </c>
      <c r="H17" s="9">
        <v>10</v>
      </c>
      <c r="I17" s="6">
        <v>0</v>
      </c>
      <c r="J17" s="6">
        <v>0</v>
      </c>
      <c r="N17" s="6">
        <f t="shared" si="1"/>
        <v>18.75</v>
      </c>
      <c r="R17" s="6"/>
      <c r="T17" s="9">
        <v>5.0950000000000006</v>
      </c>
      <c r="Y17" s="6">
        <v>0</v>
      </c>
    </row>
    <row r="18" spans="1:25" ht="15.75" customHeight="1" x14ac:dyDescent="0.2">
      <c r="A18" s="9">
        <v>5</v>
      </c>
      <c r="B18">
        <v>190</v>
      </c>
      <c r="C18" s="6">
        <f t="shared" si="0"/>
        <v>20</v>
      </c>
      <c r="D18">
        <v>1</v>
      </c>
      <c r="E18" s="6">
        <v>7.9</v>
      </c>
      <c r="F18" s="6">
        <v>500</v>
      </c>
      <c r="H18" s="9">
        <v>5</v>
      </c>
      <c r="I18" s="6">
        <v>0</v>
      </c>
      <c r="J18" s="6">
        <v>0</v>
      </c>
      <c r="N18" s="6">
        <f t="shared" si="1"/>
        <v>18.75</v>
      </c>
      <c r="R18" s="6"/>
      <c r="T18" s="9">
        <v>3.94</v>
      </c>
      <c r="Y18" s="6">
        <v>0</v>
      </c>
    </row>
    <row r="19" spans="1:25" ht="15.75" customHeight="1" x14ac:dyDescent="0.2">
      <c r="A19" s="9">
        <v>10</v>
      </c>
      <c r="B19">
        <v>180</v>
      </c>
      <c r="C19" s="6">
        <f t="shared" si="0"/>
        <v>20</v>
      </c>
      <c r="D19">
        <v>1</v>
      </c>
      <c r="E19" s="6">
        <v>7.9</v>
      </c>
      <c r="F19" s="6">
        <v>500</v>
      </c>
      <c r="H19" s="9">
        <v>10</v>
      </c>
      <c r="I19" s="6">
        <v>0</v>
      </c>
      <c r="J19" s="6">
        <v>0</v>
      </c>
      <c r="N19" s="6">
        <f t="shared" si="1"/>
        <v>18.75</v>
      </c>
      <c r="R19" s="6"/>
      <c r="T19" s="9">
        <v>3.5</v>
      </c>
      <c r="Y19" s="6">
        <v>0</v>
      </c>
    </row>
    <row r="20" spans="1:25" ht="15.75" customHeight="1" x14ac:dyDescent="0.2"/>
    <row r="21" spans="1:25" ht="15.75" customHeight="1" x14ac:dyDescent="0.2"/>
    <row r="22" spans="1:25" ht="15.75" customHeight="1" x14ac:dyDescent="0.2"/>
    <row r="23" spans="1:25" ht="15.75" customHeight="1" x14ac:dyDescent="0.2"/>
    <row r="24" spans="1:25" ht="15.75" customHeight="1" x14ac:dyDescent="0.2"/>
    <row r="25" spans="1:25" ht="15.75" customHeight="1" x14ac:dyDescent="0.2"/>
    <row r="26" spans="1:25" ht="15.75" customHeight="1" x14ac:dyDescent="0.2"/>
    <row r="27" spans="1:25" ht="15.75" customHeight="1" x14ac:dyDescent="0.2"/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2019-07-04T18:14:55Z</dcterms:created>
  <dcterms:modified xsi:type="dcterms:W3CDTF">2019-07-04T18:21:50Z</dcterms:modified>
</cp:coreProperties>
</file>