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6B3C4241-4E66-4D43-88E3-58BA7E84B4AC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2" l="1"/>
  <c r="J52" i="2"/>
  <c r="J53" i="2"/>
  <c r="D52" i="2"/>
  <c r="D53" i="2"/>
  <c r="D51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J39" i="2"/>
  <c r="J40" i="2"/>
  <c r="J41" i="2"/>
  <c r="D41" i="2"/>
  <c r="D40" i="2"/>
  <c r="D39" i="2"/>
  <c r="J50" i="2"/>
  <c r="J49" i="2"/>
  <c r="J48" i="2"/>
  <c r="J47" i="2"/>
  <c r="J46" i="2"/>
  <c r="J45" i="2"/>
  <c r="J44" i="2"/>
  <c r="J43" i="2"/>
  <c r="J42" i="2"/>
  <c r="J38" i="2"/>
  <c r="D38" i="2"/>
  <c r="J37" i="2"/>
  <c r="D37" i="2"/>
  <c r="J36" i="2"/>
  <c r="D36" i="2"/>
  <c r="J35" i="2"/>
  <c r="D35" i="2"/>
  <c r="J34" i="2"/>
  <c r="D34" i="2"/>
  <c r="J33" i="2"/>
  <c r="D33" i="2"/>
  <c r="J32" i="2"/>
  <c r="D32" i="2"/>
  <c r="J31" i="2"/>
  <c r="D31" i="2"/>
  <c r="J30" i="2"/>
  <c r="D30" i="2"/>
  <c r="J29" i="2"/>
  <c r="D29" i="2"/>
  <c r="J28" i="2"/>
  <c r="D28" i="2"/>
  <c r="J27" i="2"/>
  <c r="D27" i="2"/>
  <c r="J26" i="2"/>
  <c r="D26" i="2"/>
  <c r="J25" i="2"/>
  <c r="D25" i="2"/>
  <c r="J24" i="2"/>
  <c r="D24" i="2"/>
  <c r="J23" i="2"/>
  <c r="D23" i="2"/>
  <c r="J22" i="2"/>
  <c r="D22" i="2"/>
  <c r="J21" i="2"/>
  <c r="D21" i="2"/>
  <c r="J20" i="2"/>
  <c r="D20" i="2"/>
  <c r="J19" i="2"/>
  <c r="D19" i="2"/>
  <c r="J18" i="2"/>
  <c r="D18" i="2"/>
  <c r="J17" i="2"/>
  <c r="D17" i="2"/>
  <c r="J16" i="2"/>
  <c r="D16" i="2"/>
  <c r="J15" i="2"/>
  <c r="D15" i="2"/>
  <c r="J14" i="2"/>
  <c r="J13" i="2"/>
  <c r="J12" i="2"/>
  <c r="J11" i="2"/>
  <c r="J10" i="2"/>
  <c r="J9" i="2"/>
  <c r="J8" i="2"/>
  <c r="J7" i="2"/>
  <c r="J6" i="2"/>
  <c r="J5" i="2"/>
  <c r="J4" i="2"/>
  <c r="J3" i="2"/>
  <c r="A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<sst xmlns="http://schemas.openxmlformats.org/spreadsheetml/2006/main" count="91" uniqueCount="37">
  <si>
    <t>Conditions</t>
  </si>
  <si>
    <t>LSR</t>
  </si>
  <si>
    <t>T</t>
  </si>
  <si>
    <t>Size (mm)</t>
  </si>
  <si>
    <t>Moisture</t>
  </si>
  <si>
    <t>Heating Rate Deg/min</t>
  </si>
  <si>
    <t>Xylan</t>
  </si>
  <si>
    <t>Time(min)</t>
  </si>
  <si>
    <t>Xylose (g/100g)</t>
  </si>
  <si>
    <t>g/L</t>
  </si>
  <si>
    <t>Estimating Feed Mass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</si>
  <si>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</si>
  <si>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</si>
  <si>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</si>
  <si>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</si>
  <si>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</si>
  <si>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</si>
  <si>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</si>
  <si>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</si>
  <si>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</si>
  <si>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</si>
  <si>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</si>
  <si>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</si>
  <si>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</si>
  <si>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</si>
  <si>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</si>
  <si>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</si>
  <si>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</si>
  <si>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</si>
  <si>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</si>
  <si>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</si>
  <si>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</si>
  <si>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</si>
  <si>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Monomer</t>
  </si>
  <si>
    <t>Acid</t>
  </si>
  <si>
    <t>none</t>
  </si>
  <si>
    <t>oxalic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</si>
</sst>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0"/>
      <color rgb="FF000000"/>
      <name val="Helvetica Neue"/>
      <family val="2"/>
    </font>
    <font>
      <sz val="11"/>
      <color rgb="FF000000"/>
      <name val="Calibri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0</v>
      </c>
    </row>
    <row r="2" spans="1:10" x14ac:dyDescent="0.2">
      <c r="C2" t="s">
        <v>1</v>
      </c>
      <c r="D2">
        <v>8</v>
      </c>
    </row>
    <row r="3" spans="1:10" x14ac:dyDescent="0.2">
      <c r="C3" t="s">
        <v>2</v>
      </c>
      <c r="D3">
        <v>160</v>
      </c>
    </row>
    <row r="4" spans="1:10" x14ac:dyDescent="0.2">
      <c r="C4" t="s">
        <v>3</v>
      </c>
      <c r="D4">
        <v>8</v>
      </c>
    </row>
    <row r="5" spans="1:10" x14ac:dyDescent="0.2">
      <c r="C5" t="s">
        <v>4</v>
      </c>
      <c r="D5">
        <v>20</v>
      </c>
    </row>
    <row r="6" spans="1:10" x14ac:dyDescent="0.2">
      <c r="C6" t="s">
        <v>5</v>
      </c>
      <c r="D6">
        <f>8</f>
        <v>8</v>
      </c>
    </row>
    <row r="9" spans="1:10" x14ac:dyDescent="0.2">
      <c r="C9" t="s">
        <v>6</v>
      </c>
      <c r="D9">
        <v>16.600000000000001</v>
      </c>
      <c r="E9">
        <f>D9/0.88</f>
        <v>18.863636363636367</v>
      </c>
      <c r="H9" t="s">
        <v>7</v>
      </c>
      <c r="I9" t="s">
        <v>8</v>
      </c>
      <c r="J9" t="s">
        <v>9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10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3"/>
  <sheetViews>
    <sheetView tabSelected="1" topLeftCell="F14" workbookViewId="0">
      <selection activeCell="Z15" sqref="Z15:Z53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6" x14ac:dyDescent="0.2">
      <c r="A1" s="7" t="s">
        <v>11</v>
      </c>
      <c r="B1" s="8"/>
      <c r="C1" s="8"/>
      <c r="D1" s="8"/>
      <c r="E1" s="8"/>
      <c r="F1" s="8"/>
      <c r="G1" s="8"/>
      <c r="H1" s="8"/>
      <c r="I1" s="8"/>
      <c r="J1" s="8"/>
      <c r="K1" s="7" t="s">
        <v>12</v>
      </c>
      <c r="L1" s="8"/>
      <c r="M1" s="8"/>
      <c r="N1" s="8"/>
      <c r="O1" s="8"/>
      <c r="P1" s="8"/>
      <c r="Q1" s="7" t="s">
        <v>13</v>
      </c>
      <c r="R1" s="8"/>
      <c r="S1" s="8"/>
      <c r="T1" s="8"/>
      <c r="U1" s="8"/>
      <c r="V1" s="8"/>
      <c r="W1" s="8"/>
      <c r="X1" s="8"/>
    </row>
    <row r="2" spans="1:26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3" t="s">
        <v>33</v>
      </c>
      <c r="Z2" s="3" t="s">
        <v>34</v>
      </c>
    </row>
    <row r="3" spans="1:26" x14ac:dyDescent="0.2">
      <c r="A3" s="1">
        <f t="shared" ref="A3:A53" si="0">H3+I3</f>
        <v>4.9380880121396</v>
      </c>
      <c r="B3">
        <v>200</v>
      </c>
      <c r="C3">
        <v>10</v>
      </c>
      <c r="D3">
        <v>0</v>
      </c>
      <c r="E3">
        <v>0.5</v>
      </c>
      <c r="F3">
        <v>2</v>
      </c>
      <c r="G3">
        <v>10</v>
      </c>
      <c r="H3" s="1">
        <v>1.1380880121396</v>
      </c>
      <c r="I3">
        <v>3.8</v>
      </c>
      <c r="J3">
        <f t="shared" ref="J3:J53" si="1">(B3-25)/I3</f>
        <v>46.05263157894737</v>
      </c>
      <c r="N3">
        <v>20.908999999999999</v>
      </c>
      <c r="Q3" s="6"/>
      <c r="R3" s="1"/>
      <c r="T3">
        <v>3.9575394321766599</v>
      </c>
      <c r="Y3">
        <v>0</v>
      </c>
      <c r="Z3" t="s">
        <v>35</v>
      </c>
    </row>
    <row r="4" spans="1:26" ht="15" customHeight="1" x14ac:dyDescent="0.2">
      <c r="A4" s="1">
        <f t="shared" si="0"/>
        <v>10.02154779969651</v>
      </c>
      <c r="B4">
        <v>200</v>
      </c>
      <c r="C4">
        <v>10</v>
      </c>
      <c r="D4">
        <v>0</v>
      </c>
      <c r="E4">
        <v>0.5</v>
      </c>
      <c r="F4">
        <v>2</v>
      </c>
      <c r="G4">
        <v>10</v>
      </c>
      <c r="H4" s="1">
        <v>6.2215477996965101</v>
      </c>
      <c r="I4">
        <v>3.8</v>
      </c>
      <c r="J4">
        <f t="shared" si="1"/>
        <v>46.05263157894737</v>
      </c>
      <c r="N4">
        <v>20.908999999999999</v>
      </c>
      <c r="Q4" s="6"/>
      <c r="R4" s="1"/>
      <c r="S4" s="2"/>
      <c r="T4">
        <v>16.621665615141961</v>
      </c>
      <c r="Y4">
        <v>0</v>
      </c>
      <c r="Z4" s="4" t="s">
        <v>35</v>
      </c>
    </row>
    <row r="5" spans="1:26" x14ac:dyDescent="0.2">
      <c r="A5" s="1">
        <f t="shared" si="0"/>
        <v>14.953262518968099</v>
      </c>
      <c r="B5">
        <v>200</v>
      </c>
      <c r="C5">
        <v>10</v>
      </c>
      <c r="D5">
        <v>0</v>
      </c>
      <c r="E5">
        <v>0.5</v>
      </c>
      <c r="F5">
        <v>2</v>
      </c>
      <c r="G5">
        <v>10</v>
      </c>
      <c r="H5" s="1">
        <v>11.1532625189681</v>
      </c>
      <c r="I5">
        <v>3.8</v>
      </c>
      <c r="J5">
        <f t="shared" si="1"/>
        <v>46.05263157894737</v>
      </c>
      <c r="N5">
        <v>20.908999999999999</v>
      </c>
      <c r="Q5" s="6"/>
      <c r="R5" s="1"/>
      <c r="S5" s="2"/>
      <c r="T5">
        <v>18.699373817034694</v>
      </c>
      <c r="Y5">
        <v>0</v>
      </c>
      <c r="Z5" s="4" t="s">
        <v>35</v>
      </c>
    </row>
    <row r="6" spans="1:26" x14ac:dyDescent="0.2">
      <c r="A6" s="1">
        <f t="shared" si="0"/>
        <v>20.036722306525</v>
      </c>
      <c r="B6">
        <v>200</v>
      </c>
      <c r="C6">
        <v>10</v>
      </c>
      <c r="D6">
        <v>0</v>
      </c>
      <c r="E6">
        <v>0.5</v>
      </c>
      <c r="F6">
        <v>2</v>
      </c>
      <c r="G6">
        <v>10</v>
      </c>
      <c r="H6" s="1">
        <v>16.236722306524999</v>
      </c>
      <c r="I6">
        <v>3.8</v>
      </c>
      <c r="J6">
        <f t="shared" si="1"/>
        <v>46.05263157894737</v>
      </c>
      <c r="N6">
        <v>20.908999999999999</v>
      </c>
      <c r="Q6" s="6"/>
      <c r="R6" s="1"/>
      <c r="S6" s="2"/>
      <c r="T6">
        <v>14.510977917981071</v>
      </c>
      <c r="Y6">
        <v>0</v>
      </c>
      <c r="Z6" s="4" t="s">
        <v>35</v>
      </c>
    </row>
    <row r="7" spans="1:26" x14ac:dyDescent="0.2">
      <c r="A7" s="1">
        <f t="shared" si="0"/>
        <v>30.051896813353601</v>
      </c>
      <c r="B7">
        <v>200</v>
      </c>
      <c r="C7">
        <v>10</v>
      </c>
      <c r="D7">
        <v>0</v>
      </c>
      <c r="E7">
        <v>0.5</v>
      </c>
      <c r="F7">
        <v>2</v>
      </c>
      <c r="G7">
        <v>10</v>
      </c>
      <c r="H7" s="1">
        <v>26.2518968133536</v>
      </c>
      <c r="I7">
        <v>3.8</v>
      </c>
      <c r="J7">
        <f t="shared" si="1"/>
        <v>46.05263157894737</v>
      </c>
      <c r="N7">
        <v>20.908999999999999</v>
      </c>
      <c r="Q7" s="6"/>
      <c r="R7" s="1"/>
      <c r="S7" s="2"/>
      <c r="T7">
        <v>8.0799763406940066</v>
      </c>
      <c r="Y7">
        <v>0</v>
      </c>
      <c r="Z7" s="4" t="s">
        <v>35</v>
      </c>
    </row>
    <row r="8" spans="1:26" x14ac:dyDescent="0.2">
      <c r="A8" s="1">
        <f t="shared" si="0"/>
        <v>40.067071320182094</v>
      </c>
      <c r="B8">
        <v>200</v>
      </c>
      <c r="C8">
        <v>10</v>
      </c>
      <c r="D8">
        <v>0</v>
      </c>
      <c r="E8">
        <v>0.5</v>
      </c>
      <c r="F8">
        <v>2</v>
      </c>
      <c r="G8">
        <v>10</v>
      </c>
      <c r="H8" s="1">
        <v>36.267071320182097</v>
      </c>
      <c r="I8">
        <v>3.8</v>
      </c>
      <c r="J8">
        <f t="shared" si="1"/>
        <v>46.05263157894737</v>
      </c>
      <c r="N8">
        <v>20.908999999999999</v>
      </c>
      <c r="Q8" s="6"/>
      <c r="R8" s="1"/>
      <c r="S8" s="2"/>
      <c r="T8">
        <v>4.6501088328075699</v>
      </c>
      <c r="Y8">
        <v>0</v>
      </c>
      <c r="Z8" s="4" t="s">
        <v>35</v>
      </c>
    </row>
    <row r="9" spans="1:26" x14ac:dyDescent="0.2">
      <c r="A9" s="1">
        <f t="shared" si="0"/>
        <v>10.00091047040971</v>
      </c>
      <c r="B9">
        <v>180</v>
      </c>
      <c r="C9">
        <v>10</v>
      </c>
      <c r="D9">
        <v>0</v>
      </c>
      <c r="E9">
        <v>0.5</v>
      </c>
      <c r="F9">
        <v>2</v>
      </c>
      <c r="G9">
        <v>10</v>
      </c>
      <c r="H9" s="1">
        <v>6.6009104704097101</v>
      </c>
      <c r="I9">
        <v>3.4</v>
      </c>
      <c r="J9">
        <f t="shared" si="1"/>
        <v>45.588235294117645</v>
      </c>
      <c r="N9">
        <v>20.908999999999999</v>
      </c>
      <c r="Q9" s="6"/>
      <c r="R9" s="1"/>
      <c r="S9" s="2"/>
      <c r="T9">
        <v>1.6159952681388017</v>
      </c>
      <c r="Y9">
        <v>0</v>
      </c>
      <c r="Z9" s="4" t="s">
        <v>35</v>
      </c>
    </row>
    <row r="10" spans="1:26" x14ac:dyDescent="0.2">
      <c r="A10" s="1">
        <f t="shared" si="0"/>
        <v>20.016084977238197</v>
      </c>
      <c r="B10">
        <v>180</v>
      </c>
      <c r="C10">
        <v>10</v>
      </c>
      <c r="D10">
        <v>0</v>
      </c>
      <c r="E10">
        <v>0.5</v>
      </c>
      <c r="F10">
        <v>2</v>
      </c>
      <c r="G10">
        <v>10</v>
      </c>
      <c r="H10" s="1">
        <v>16.616084977238199</v>
      </c>
      <c r="I10">
        <v>3.4</v>
      </c>
      <c r="J10">
        <f t="shared" si="1"/>
        <v>45.588235294117645</v>
      </c>
      <c r="N10">
        <v>20.908999999999999</v>
      </c>
      <c r="Q10" s="6"/>
      <c r="R10" s="1"/>
      <c r="S10" s="2"/>
      <c r="T10">
        <v>11.344946372239759</v>
      </c>
      <c r="Y10">
        <v>0</v>
      </c>
      <c r="Z10" s="4" t="s">
        <v>35</v>
      </c>
    </row>
    <row r="11" spans="1:26" x14ac:dyDescent="0.2">
      <c r="A11" s="1">
        <f t="shared" si="0"/>
        <v>29.955386949924097</v>
      </c>
      <c r="B11">
        <v>180</v>
      </c>
      <c r="C11">
        <v>10</v>
      </c>
      <c r="D11">
        <v>0</v>
      </c>
      <c r="E11">
        <v>0.5</v>
      </c>
      <c r="F11">
        <v>2</v>
      </c>
      <c r="G11">
        <v>10</v>
      </c>
      <c r="H11" s="1">
        <v>26.555386949924099</v>
      </c>
      <c r="I11">
        <v>3.4</v>
      </c>
      <c r="J11">
        <f t="shared" si="1"/>
        <v>45.588235294117645</v>
      </c>
      <c r="N11">
        <v>20.908999999999999</v>
      </c>
      <c r="Q11" s="6"/>
      <c r="R11" s="1"/>
      <c r="S11" s="2"/>
      <c r="T11">
        <v>15.434403785488968</v>
      </c>
      <c r="Y11">
        <v>0</v>
      </c>
      <c r="Z11" s="4" t="s">
        <v>35</v>
      </c>
    </row>
    <row r="12" spans="1:26" x14ac:dyDescent="0.2">
      <c r="A12" s="1">
        <f t="shared" si="0"/>
        <v>35.038846737481002</v>
      </c>
      <c r="B12">
        <v>180</v>
      </c>
      <c r="C12">
        <v>10</v>
      </c>
      <c r="D12">
        <v>0</v>
      </c>
      <c r="E12">
        <v>0.5</v>
      </c>
      <c r="F12">
        <v>2</v>
      </c>
      <c r="G12">
        <v>10</v>
      </c>
      <c r="H12" s="1">
        <v>31.638846737481</v>
      </c>
      <c r="I12">
        <v>3.4</v>
      </c>
      <c r="J12">
        <f t="shared" si="1"/>
        <v>45.588235294117645</v>
      </c>
      <c r="N12">
        <v>20.908999999999999</v>
      </c>
      <c r="Q12" s="6"/>
      <c r="R12" s="1"/>
      <c r="S12" s="2"/>
      <c r="T12">
        <v>15.698239747634068</v>
      </c>
      <c r="Y12">
        <v>0</v>
      </c>
      <c r="Z12" s="4" t="s">
        <v>35</v>
      </c>
    </row>
    <row r="13" spans="1:26" x14ac:dyDescent="0.2">
      <c r="A13" s="1">
        <f t="shared" si="0"/>
        <v>40.046433990895295</v>
      </c>
      <c r="B13">
        <v>180</v>
      </c>
      <c r="C13">
        <v>10</v>
      </c>
      <c r="D13">
        <v>0</v>
      </c>
      <c r="E13">
        <v>0.5</v>
      </c>
      <c r="F13">
        <v>2</v>
      </c>
      <c r="G13">
        <v>10</v>
      </c>
      <c r="H13" s="1">
        <v>36.646433990895297</v>
      </c>
      <c r="I13">
        <v>3.4</v>
      </c>
      <c r="J13">
        <f t="shared" si="1"/>
        <v>45.588235294117645</v>
      </c>
      <c r="N13">
        <v>20.908999999999999</v>
      </c>
      <c r="Q13" s="6"/>
      <c r="R13" s="1"/>
      <c r="S13" s="2"/>
      <c r="T13">
        <v>15.731219242902206</v>
      </c>
      <c r="Y13">
        <v>0</v>
      </c>
      <c r="Z13" s="4" t="s">
        <v>35</v>
      </c>
    </row>
    <row r="14" spans="1:26" x14ac:dyDescent="0.2">
      <c r="A14" s="1">
        <f t="shared" si="0"/>
        <v>49.909863429438495</v>
      </c>
      <c r="B14">
        <v>180</v>
      </c>
      <c r="C14">
        <v>10</v>
      </c>
      <c r="D14">
        <v>0</v>
      </c>
      <c r="E14">
        <v>0.5</v>
      </c>
      <c r="F14">
        <v>2</v>
      </c>
      <c r="G14">
        <v>10</v>
      </c>
      <c r="H14" s="1">
        <v>46.509863429438496</v>
      </c>
      <c r="I14">
        <v>3.4</v>
      </c>
      <c r="J14">
        <f t="shared" si="1"/>
        <v>45.588235294117645</v>
      </c>
      <c r="N14">
        <v>20.908999999999999</v>
      </c>
      <c r="Q14" s="6"/>
      <c r="R14" s="1"/>
      <c r="S14" s="2"/>
      <c r="T14">
        <v>15.665260252365931</v>
      </c>
      <c r="Y14">
        <v>0</v>
      </c>
      <c r="Z14" s="4" t="s">
        <v>35</v>
      </c>
    </row>
    <row r="15" spans="1:26" x14ac:dyDescent="0.2">
      <c r="A15" s="1">
        <f t="shared" si="0"/>
        <v>4.9350159837106</v>
      </c>
      <c r="B15">
        <v>160</v>
      </c>
      <c r="C15">
        <v>10</v>
      </c>
      <c r="D15">
        <f t="shared" ref="D15:D29" si="2">1000*0.5/36.46/100</f>
        <v>0.13713658804168952</v>
      </c>
      <c r="E15">
        <v>0.5</v>
      </c>
      <c r="F15">
        <v>2</v>
      </c>
      <c r="G15">
        <v>10</v>
      </c>
      <c r="H15" s="6">
        <v>2.4350159837106</v>
      </c>
      <c r="I15">
        <v>2.5</v>
      </c>
      <c r="J15">
        <f t="shared" si="1"/>
        <v>54</v>
      </c>
      <c r="N15">
        <v>20.908999999999999</v>
      </c>
      <c r="Q15" s="6"/>
      <c r="R15" s="1"/>
      <c r="S15" s="2"/>
      <c r="T15">
        <v>6.3225517697500502</v>
      </c>
      <c r="Y15">
        <v>0</v>
      </c>
      <c r="Z15" s="4" t="s">
        <v>36</v>
      </c>
    </row>
    <row r="16" spans="1:26" x14ac:dyDescent="0.2">
      <c r="A16" s="1">
        <f t="shared" si="0"/>
        <v>10.07892119020357</v>
      </c>
      <c r="B16">
        <v>160</v>
      </c>
      <c r="C16">
        <v>10</v>
      </c>
      <c r="D16">
        <f t="shared" si="2"/>
        <v>0.13713658804168952</v>
      </c>
      <c r="E16">
        <v>0.5</v>
      </c>
      <c r="F16">
        <v>2</v>
      </c>
      <c r="G16">
        <v>10</v>
      </c>
      <c r="H16" s="6">
        <v>7.5789211902035696</v>
      </c>
      <c r="I16">
        <v>2.5</v>
      </c>
      <c r="J16">
        <f t="shared" si="1"/>
        <v>54</v>
      </c>
      <c r="N16">
        <v>20.908999999999999</v>
      </c>
      <c r="Q16" s="6"/>
      <c r="R16" s="1"/>
      <c r="S16" s="2"/>
      <c r="T16">
        <v>7.1668320105820102</v>
      </c>
      <c r="Y16">
        <v>0</v>
      </c>
      <c r="Z16" s="4" t="s">
        <v>36</v>
      </c>
    </row>
    <row r="17" spans="1:26" x14ac:dyDescent="0.2">
      <c r="A17" s="1">
        <f t="shared" si="0"/>
        <v>15.0673932303675</v>
      </c>
      <c r="B17">
        <v>160</v>
      </c>
      <c r="C17">
        <v>10</v>
      </c>
      <c r="D17">
        <f t="shared" si="2"/>
        <v>0.13713658804168952</v>
      </c>
      <c r="E17">
        <v>0.5</v>
      </c>
      <c r="F17">
        <v>2</v>
      </c>
      <c r="G17">
        <v>10</v>
      </c>
      <c r="H17" s="6">
        <v>12.5673932303675</v>
      </c>
      <c r="I17">
        <v>2.5</v>
      </c>
      <c r="J17">
        <f t="shared" si="1"/>
        <v>54</v>
      </c>
      <c r="N17">
        <v>20.908999999999999</v>
      </c>
      <c r="Q17" s="6"/>
      <c r="R17" s="1"/>
      <c r="S17" s="2"/>
      <c r="T17">
        <v>6.7467159277504098</v>
      </c>
      <c r="Y17">
        <v>0</v>
      </c>
      <c r="Z17" s="4" t="s">
        <v>36</v>
      </c>
    </row>
    <row r="18" spans="1:26" x14ac:dyDescent="0.2">
      <c r="A18" s="1">
        <f t="shared" si="0"/>
        <v>22.6940324026341</v>
      </c>
      <c r="B18">
        <v>160</v>
      </c>
      <c r="C18">
        <v>10</v>
      </c>
      <c r="D18">
        <f t="shared" si="2"/>
        <v>0.13713658804168952</v>
      </c>
      <c r="E18">
        <v>0.5</v>
      </c>
      <c r="F18">
        <v>2</v>
      </c>
      <c r="G18">
        <v>10</v>
      </c>
      <c r="H18" s="6">
        <v>20.1940324026341</v>
      </c>
      <c r="I18">
        <v>2.5</v>
      </c>
      <c r="J18">
        <f t="shared" si="1"/>
        <v>54</v>
      </c>
      <c r="N18">
        <v>20.908999999999999</v>
      </c>
      <c r="Q18" s="6"/>
      <c r="R18" s="1"/>
      <c r="S18" s="2"/>
      <c r="T18">
        <v>6.3656267104542996</v>
      </c>
      <c r="Y18">
        <v>0</v>
      </c>
      <c r="Z18" s="4" t="s">
        <v>36</v>
      </c>
    </row>
    <row r="19" spans="1:26" x14ac:dyDescent="0.2">
      <c r="A19" s="1">
        <f t="shared" si="0"/>
        <v>27.677841447808099</v>
      </c>
      <c r="B19">
        <v>160</v>
      </c>
      <c r="C19">
        <v>10</v>
      </c>
      <c r="D19">
        <f t="shared" si="2"/>
        <v>0.13713658804168952</v>
      </c>
      <c r="E19">
        <v>0.5</v>
      </c>
      <c r="F19">
        <v>2</v>
      </c>
      <c r="G19">
        <v>10</v>
      </c>
      <c r="H19" s="6">
        <v>25.177841447808099</v>
      </c>
      <c r="I19">
        <v>2.5</v>
      </c>
      <c r="J19">
        <f t="shared" si="1"/>
        <v>54</v>
      </c>
      <c r="N19">
        <v>20.908999999999999</v>
      </c>
      <c r="Q19" s="6"/>
      <c r="R19" s="1"/>
      <c r="S19" s="2"/>
      <c r="T19">
        <v>5.4091691753329698</v>
      </c>
      <c r="Y19">
        <v>0</v>
      </c>
      <c r="Z19" s="4" t="s">
        <v>36</v>
      </c>
    </row>
    <row r="20" spans="1:26" x14ac:dyDescent="0.2">
      <c r="A20" s="1">
        <f t="shared" si="0"/>
        <v>32.523004108616703</v>
      </c>
      <c r="B20">
        <v>160</v>
      </c>
      <c r="C20">
        <v>10</v>
      </c>
      <c r="D20">
        <f t="shared" si="2"/>
        <v>0.13713658804168952</v>
      </c>
      <c r="E20">
        <v>0.5</v>
      </c>
      <c r="F20">
        <v>2</v>
      </c>
      <c r="G20">
        <v>10</v>
      </c>
      <c r="H20" s="6">
        <v>30.0230041086167</v>
      </c>
      <c r="I20">
        <v>2.5</v>
      </c>
      <c r="J20">
        <f t="shared" si="1"/>
        <v>54</v>
      </c>
      <c r="N20">
        <v>20.908999999999999</v>
      </c>
      <c r="Q20" s="6"/>
      <c r="R20" s="1"/>
      <c r="S20" s="2"/>
      <c r="T20">
        <v>4.9507389162561601</v>
      </c>
      <c r="Y20">
        <v>0</v>
      </c>
      <c r="Z20" s="4" t="s">
        <v>36</v>
      </c>
    </row>
    <row r="21" spans="1:26" ht="15.75" customHeight="1" x14ac:dyDescent="0.2">
      <c r="A21" s="1">
        <f t="shared" si="0"/>
        <v>37.584063437456301</v>
      </c>
      <c r="B21">
        <v>160</v>
      </c>
      <c r="C21">
        <v>10</v>
      </c>
      <c r="D21">
        <f t="shared" si="2"/>
        <v>0.13713658804168952</v>
      </c>
      <c r="E21">
        <v>0.5</v>
      </c>
      <c r="F21">
        <v>2</v>
      </c>
      <c r="G21">
        <v>10</v>
      </c>
      <c r="H21" s="6">
        <v>35.084063437456301</v>
      </c>
      <c r="I21">
        <v>2.5</v>
      </c>
      <c r="J21">
        <f t="shared" si="1"/>
        <v>54</v>
      </c>
      <c r="N21">
        <v>20.908999999999999</v>
      </c>
      <c r="Q21" s="6"/>
      <c r="R21" s="1"/>
      <c r="S21" s="2"/>
      <c r="T21">
        <v>4.5881511129356003</v>
      </c>
      <c r="Y21">
        <v>0</v>
      </c>
      <c r="Z21" s="4" t="s">
        <v>36</v>
      </c>
    </row>
    <row r="22" spans="1:26" ht="15.75" customHeight="1" x14ac:dyDescent="0.2">
      <c r="A22" s="1">
        <f t="shared" si="0"/>
        <v>42.501968820106804</v>
      </c>
      <c r="B22">
        <v>160</v>
      </c>
      <c r="C22">
        <v>10</v>
      </c>
      <c r="D22">
        <f t="shared" si="2"/>
        <v>0.13713658804168952</v>
      </c>
      <c r="E22">
        <v>0.5</v>
      </c>
      <c r="F22">
        <v>2</v>
      </c>
      <c r="G22">
        <v>10</v>
      </c>
      <c r="H22" s="6">
        <v>40.001968820106804</v>
      </c>
      <c r="I22">
        <v>2.5</v>
      </c>
      <c r="J22">
        <f t="shared" si="1"/>
        <v>54</v>
      </c>
      <c r="N22">
        <v>20.908999999999999</v>
      </c>
      <c r="Q22" s="6"/>
      <c r="R22" s="1"/>
      <c r="S22" s="2"/>
      <c r="T22">
        <v>4.1871921182265996</v>
      </c>
      <c r="Y22">
        <v>0</v>
      </c>
      <c r="Z22" s="4" t="s">
        <v>36</v>
      </c>
    </row>
    <row r="23" spans="1:26" ht="15.75" customHeight="1" x14ac:dyDescent="0.2">
      <c r="A23" s="1">
        <f t="shared" si="0"/>
        <v>62.529998601101497</v>
      </c>
      <c r="B23">
        <v>160</v>
      </c>
      <c r="C23">
        <v>10</v>
      </c>
      <c r="D23">
        <f t="shared" si="2"/>
        <v>0.13713658804168952</v>
      </c>
      <c r="E23">
        <v>0.5</v>
      </c>
      <c r="F23">
        <v>2</v>
      </c>
      <c r="G23">
        <v>10</v>
      </c>
      <c r="H23" s="6">
        <v>60.029998601101497</v>
      </c>
      <c r="I23">
        <v>2.5</v>
      </c>
      <c r="J23">
        <f t="shared" si="1"/>
        <v>54</v>
      </c>
      <c r="N23">
        <v>20.908999999999999</v>
      </c>
      <c r="Q23" s="6"/>
      <c r="R23" s="1"/>
      <c r="S23" s="2"/>
      <c r="T23">
        <v>2.5451845010034697</v>
      </c>
      <c r="Y23">
        <v>0</v>
      </c>
      <c r="Z23" s="4" t="s">
        <v>36</v>
      </c>
    </row>
    <row r="24" spans="1:26" ht="15.75" customHeight="1" x14ac:dyDescent="0.2">
      <c r="A24" s="1">
        <f t="shared" si="0"/>
        <v>16.6839266562699</v>
      </c>
      <c r="B24">
        <v>140</v>
      </c>
      <c r="C24">
        <v>10</v>
      </c>
      <c r="D24">
        <f t="shared" si="2"/>
        <v>0.13713658804168952</v>
      </c>
      <c r="E24">
        <v>0.5</v>
      </c>
      <c r="F24">
        <v>2</v>
      </c>
      <c r="G24">
        <v>10</v>
      </c>
      <c r="H24" s="6">
        <v>14.6839266562699</v>
      </c>
      <c r="I24">
        <v>2</v>
      </c>
      <c r="J24">
        <f t="shared" si="1"/>
        <v>57.5</v>
      </c>
      <c r="N24">
        <v>20.908999999999999</v>
      </c>
      <c r="Q24" s="6"/>
      <c r="R24" s="1"/>
      <c r="S24" s="2"/>
      <c r="T24">
        <v>3.8929084564860403</v>
      </c>
      <c r="Y24">
        <v>0</v>
      </c>
      <c r="Z24" s="4" t="s">
        <v>36</v>
      </c>
    </row>
    <row r="25" spans="1:26" ht="15.75" customHeight="1" x14ac:dyDescent="0.2">
      <c r="A25" s="1">
        <f t="shared" si="0"/>
        <v>26.546471926179599</v>
      </c>
      <c r="B25">
        <v>140</v>
      </c>
      <c r="C25">
        <v>10</v>
      </c>
      <c r="D25">
        <f t="shared" si="2"/>
        <v>0.13713658804168952</v>
      </c>
      <c r="E25">
        <v>0.5</v>
      </c>
      <c r="F25">
        <v>2</v>
      </c>
      <c r="G25">
        <v>10</v>
      </c>
      <c r="H25" s="6">
        <v>24.546471926179599</v>
      </c>
      <c r="I25">
        <v>2</v>
      </c>
      <c r="J25">
        <f t="shared" si="1"/>
        <v>57.5</v>
      </c>
      <c r="N25">
        <v>20.908999999999999</v>
      </c>
      <c r="Q25" s="6"/>
      <c r="R25" s="1"/>
      <c r="S25" s="2"/>
      <c r="T25">
        <v>4.71937146506112</v>
      </c>
      <c r="Y25">
        <v>0</v>
      </c>
      <c r="Z25" s="4" t="s">
        <v>36</v>
      </c>
    </row>
    <row r="26" spans="1:26" ht="15.75" customHeight="1" x14ac:dyDescent="0.2">
      <c r="A26" s="1">
        <f t="shared" si="0"/>
        <v>33.262739043257099</v>
      </c>
      <c r="B26">
        <v>140</v>
      </c>
      <c r="C26">
        <v>10</v>
      </c>
      <c r="D26">
        <f t="shared" si="2"/>
        <v>0.13713658804168952</v>
      </c>
      <c r="E26">
        <v>0.5</v>
      </c>
      <c r="F26">
        <v>2</v>
      </c>
      <c r="G26">
        <v>10</v>
      </c>
      <c r="H26" s="6">
        <v>31.262739043257099</v>
      </c>
      <c r="I26">
        <v>2</v>
      </c>
      <c r="J26">
        <f t="shared" si="1"/>
        <v>57.5</v>
      </c>
      <c r="N26">
        <v>20.908999999999999</v>
      </c>
      <c r="Q26" s="6"/>
      <c r="R26" s="1"/>
      <c r="S26" s="2"/>
      <c r="T26">
        <v>5.3725654533844196</v>
      </c>
      <c r="Y26">
        <v>0</v>
      </c>
      <c r="Z26" s="4" t="s">
        <v>36</v>
      </c>
    </row>
    <row r="27" spans="1:26" ht="15.75" customHeight="1" x14ac:dyDescent="0.2">
      <c r="A27" s="1">
        <f t="shared" si="0"/>
        <v>41.900004662995002</v>
      </c>
      <c r="B27">
        <v>140</v>
      </c>
      <c r="C27">
        <v>10</v>
      </c>
      <c r="D27">
        <f t="shared" si="2"/>
        <v>0.13713658804168952</v>
      </c>
      <c r="E27">
        <v>0.5</v>
      </c>
      <c r="F27">
        <v>2</v>
      </c>
      <c r="G27">
        <v>10</v>
      </c>
      <c r="H27" s="6">
        <v>39.900004662995002</v>
      </c>
      <c r="I27">
        <v>2</v>
      </c>
      <c r="J27">
        <f t="shared" si="1"/>
        <v>57.5</v>
      </c>
      <c r="N27">
        <v>20.908999999999999</v>
      </c>
      <c r="Q27" s="6"/>
      <c r="R27" s="1"/>
      <c r="S27" s="2"/>
      <c r="T27">
        <v>5.9113300492610801</v>
      </c>
      <c r="Y27">
        <v>0</v>
      </c>
      <c r="Z27" s="4" t="s">
        <v>36</v>
      </c>
    </row>
    <row r="28" spans="1:26" ht="15.75" customHeight="1" x14ac:dyDescent="0.2">
      <c r="A28" s="1">
        <f t="shared" si="0"/>
        <v>53.108134853815102</v>
      </c>
      <c r="B28">
        <v>140</v>
      </c>
      <c r="C28">
        <v>10</v>
      </c>
      <c r="D28">
        <f t="shared" si="2"/>
        <v>0.13713658804168952</v>
      </c>
      <c r="E28">
        <v>0.5</v>
      </c>
      <c r="F28">
        <v>2</v>
      </c>
      <c r="G28">
        <v>10</v>
      </c>
      <c r="H28" s="6">
        <v>51.108134853815102</v>
      </c>
      <c r="I28">
        <v>2</v>
      </c>
      <c r="J28">
        <f t="shared" si="1"/>
        <v>57.5</v>
      </c>
      <c r="N28">
        <v>20.908999999999999</v>
      </c>
      <c r="Q28" s="6"/>
      <c r="R28" s="1"/>
      <c r="S28" s="2"/>
      <c r="T28">
        <v>6.52737867177522</v>
      </c>
      <c r="Y28">
        <v>0</v>
      </c>
      <c r="Z28" s="4" t="s">
        <v>36</v>
      </c>
    </row>
    <row r="29" spans="1:26" ht="15.75" customHeight="1" x14ac:dyDescent="0.2">
      <c r="A29" s="1">
        <f t="shared" si="0"/>
        <v>65.018512090109795</v>
      </c>
      <c r="B29">
        <v>140</v>
      </c>
      <c r="C29">
        <v>10</v>
      </c>
      <c r="D29">
        <f t="shared" si="2"/>
        <v>0.13713658804168952</v>
      </c>
      <c r="E29">
        <v>0.5</v>
      </c>
      <c r="F29">
        <v>2</v>
      </c>
      <c r="G29">
        <v>10</v>
      </c>
      <c r="H29" s="6">
        <v>63.018512090109802</v>
      </c>
      <c r="I29">
        <v>2</v>
      </c>
      <c r="J29">
        <f t="shared" si="1"/>
        <v>57.5</v>
      </c>
      <c r="N29">
        <v>20.908999999999999</v>
      </c>
      <c r="Q29" s="6"/>
      <c r="R29" s="1"/>
      <c r="S29" s="2"/>
      <c r="T29">
        <v>6.2816148969166203</v>
      </c>
      <c r="Y29">
        <v>0</v>
      </c>
      <c r="Z29" s="4" t="s">
        <v>36</v>
      </c>
    </row>
    <row r="30" spans="1:26" ht="15.75" customHeight="1" x14ac:dyDescent="0.2">
      <c r="A30" s="1">
        <f t="shared" si="0"/>
        <v>5.0538461538461501</v>
      </c>
      <c r="B30" s="2">
        <v>200</v>
      </c>
      <c r="C30">
        <v>10</v>
      </c>
      <c r="D30">
        <f t="shared" ref="D30:D38" si="3">2000*0.5/98.079/100</f>
        <v>0.10195862518989796</v>
      </c>
      <c r="E30">
        <v>0.5</v>
      </c>
      <c r="F30">
        <v>2</v>
      </c>
      <c r="G30">
        <v>10</v>
      </c>
      <c r="H30" s="6">
        <v>2.5538461538461501</v>
      </c>
      <c r="I30">
        <v>2.5</v>
      </c>
      <c r="J30">
        <f t="shared" si="1"/>
        <v>70</v>
      </c>
      <c r="N30">
        <v>20.908999999999999</v>
      </c>
      <c r="Q30" s="6"/>
      <c r="R30" s="1"/>
      <c r="S30" s="2"/>
      <c r="T30">
        <v>3.9617511760104249</v>
      </c>
      <c r="Y30">
        <v>0</v>
      </c>
      <c r="Z30" s="4" t="s">
        <v>36</v>
      </c>
    </row>
    <row r="31" spans="1:26" ht="15.75" customHeight="1" x14ac:dyDescent="0.2">
      <c r="A31" s="1">
        <f t="shared" si="0"/>
        <v>10.03846153846154</v>
      </c>
      <c r="B31" s="2">
        <v>200</v>
      </c>
      <c r="C31">
        <v>10</v>
      </c>
      <c r="D31">
        <f t="shared" si="3"/>
        <v>0.10195862518989796</v>
      </c>
      <c r="E31">
        <v>0.5</v>
      </c>
      <c r="F31">
        <v>2</v>
      </c>
      <c r="G31">
        <v>10</v>
      </c>
      <c r="H31" s="6">
        <v>7.5384615384615401</v>
      </c>
      <c r="I31">
        <v>2.5</v>
      </c>
      <c r="J31">
        <f t="shared" si="1"/>
        <v>70</v>
      </c>
      <c r="N31">
        <v>20.908999999999999</v>
      </c>
      <c r="Q31" s="6"/>
      <c r="R31" s="1"/>
      <c r="S31" s="2"/>
      <c r="T31">
        <v>5.3881914466174203</v>
      </c>
      <c r="Y31">
        <v>0</v>
      </c>
      <c r="Z31" s="4" t="s">
        <v>36</v>
      </c>
    </row>
    <row r="32" spans="1:26" ht="15.75" customHeight="1" x14ac:dyDescent="0.2">
      <c r="A32" s="1">
        <f t="shared" si="0"/>
        <v>15.0230769230769</v>
      </c>
      <c r="B32" s="2">
        <v>200</v>
      </c>
      <c r="C32">
        <v>10</v>
      </c>
      <c r="D32">
        <f t="shared" si="3"/>
        <v>0.10195862518989796</v>
      </c>
      <c r="E32">
        <v>0.5</v>
      </c>
      <c r="F32">
        <v>2</v>
      </c>
      <c r="G32">
        <v>10</v>
      </c>
      <c r="H32" s="6">
        <v>12.5230769230769</v>
      </c>
      <c r="I32">
        <v>2.5</v>
      </c>
      <c r="J32">
        <f t="shared" si="1"/>
        <v>70</v>
      </c>
      <c r="N32">
        <v>20.908999999999999</v>
      </c>
      <c r="Q32" s="6"/>
      <c r="R32" s="1"/>
      <c r="S32" s="2"/>
      <c r="T32">
        <v>7.751795935680132</v>
      </c>
      <c r="Y32">
        <v>0</v>
      </c>
      <c r="Z32" s="4" t="s">
        <v>36</v>
      </c>
    </row>
    <row r="33" spans="1:26" ht="15.75" customHeight="1" x14ac:dyDescent="0.2">
      <c r="A33" s="1">
        <f t="shared" si="0"/>
        <v>20.007692307692299</v>
      </c>
      <c r="B33">
        <v>160</v>
      </c>
      <c r="C33">
        <v>10</v>
      </c>
      <c r="D33">
        <f t="shared" si="3"/>
        <v>0.10195862518989796</v>
      </c>
      <c r="E33">
        <v>0.5</v>
      </c>
      <c r="F33">
        <v>2</v>
      </c>
      <c r="G33">
        <v>10</v>
      </c>
      <c r="H33" s="6">
        <v>17.507692307692299</v>
      </c>
      <c r="I33">
        <v>2.5</v>
      </c>
      <c r="J33">
        <f t="shared" si="1"/>
        <v>54</v>
      </c>
      <c r="N33">
        <v>20.908999999999999</v>
      </c>
      <c r="Q33" s="6"/>
      <c r="R33" s="1"/>
      <c r="S33" s="2"/>
      <c r="T33">
        <v>10.501291573518763</v>
      </c>
      <c r="Y33">
        <v>0</v>
      </c>
      <c r="Z33" s="4" t="s">
        <v>36</v>
      </c>
    </row>
    <row r="34" spans="1:26" ht="15.75" customHeight="1" x14ac:dyDescent="0.2">
      <c r="A34" s="1">
        <f t="shared" si="0"/>
        <v>24.930769230769201</v>
      </c>
      <c r="B34">
        <v>160</v>
      </c>
      <c r="C34">
        <v>10</v>
      </c>
      <c r="D34">
        <f t="shared" si="3"/>
        <v>0.10195862518989796</v>
      </c>
      <c r="E34">
        <v>0.5</v>
      </c>
      <c r="F34">
        <v>2</v>
      </c>
      <c r="G34">
        <v>10</v>
      </c>
      <c r="H34" s="6">
        <v>22.430769230769201</v>
      </c>
      <c r="I34">
        <v>2.5</v>
      </c>
      <c r="J34">
        <f t="shared" si="1"/>
        <v>54</v>
      </c>
      <c r="N34">
        <v>20.908999999999999</v>
      </c>
      <c r="Q34" s="6"/>
      <c r="R34" s="1"/>
      <c r="S34" s="2"/>
      <c r="T34">
        <v>16.475819480225979</v>
      </c>
      <c r="Y34">
        <v>0</v>
      </c>
      <c r="Z34" s="4" t="s">
        <v>36</v>
      </c>
    </row>
    <row r="35" spans="1:26" ht="15.75" customHeight="1" x14ac:dyDescent="0.2">
      <c r="A35" s="1">
        <f t="shared" si="0"/>
        <v>29.9769230769231</v>
      </c>
      <c r="B35">
        <v>160</v>
      </c>
      <c r="C35">
        <v>10</v>
      </c>
      <c r="D35">
        <f t="shared" si="3"/>
        <v>0.10195862518989796</v>
      </c>
      <c r="E35">
        <v>0.5</v>
      </c>
      <c r="F35">
        <v>2</v>
      </c>
      <c r="G35">
        <v>10</v>
      </c>
      <c r="H35" s="6">
        <v>27.4769230769231</v>
      </c>
      <c r="I35">
        <v>2.5</v>
      </c>
      <c r="J35">
        <f t="shared" si="1"/>
        <v>54</v>
      </c>
      <c r="N35">
        <v>20.908999999999999</v>
      </c>
      <c r="Q35" s="6"/>
      <c r="R35" s="1"/>
      <c r="S35" s="2"/>
      <c r="T35">
        <v>17.598974751267559</v>
      </c>
      <c r="Y35">
        <v>0</v>
      </c>
      <c r="Z35" s="4" t="s">
        <v>36</v>
      </c>
    </row>
    <row r="36" spans="1:26" ht="15.75" customHeight="1" x14ac:dyDescent="0.2">
      <c r="A36" s="1">
        <f t="shared" si="0"/>
        <v>34.961538461538503</v>
      </c>
      <c r="B36">
        <v>160</v>
      </c>
      <c r="C36">
        <v>10</v>
      </c>
      <c r="D36">
        <f t="shared" si="3"/>
        <v>0.10195862518989796</v>
      </c>
      <c r="E36">
        <v>0.5</v>
      </c>
      <c r="F36">
        <v>2</v>
      </c>
      <c r="G36">
        <v>10</v>
      </c>
      <c r="H36" s="6">
        <v>32.461538461538503</v>
      </c>
      <c r="I36">
        <v>2.5</v>
      </c>
      <c r="J36">
        <f t="shared" si="1"/>
        <v>54</v>
      </c>
      <c r="N36">
        <v>20.908999999999999</v>
      </c>
      <c r="Q36" s="6"/>
      <c r="R36" s="1"/>
      <c r="S36" s="2"/>
      <c r="T36">
        <v>14.918430652759659</v>
      </c>
      <c r="Y36">
        <v>0</v>
      </c>
      <c r="Z36" s="4" t="s">
        <v>36</v>
      </c>
    </row>
    <row r="37" spans="1:26" ht="15.75" customHeight="1" x14ac:dyDescent="0.2">
      <c r="A37" s="1">
        <f t="shared" si="0"/>
        <v>40.007692307692302</v>
      </c>
      <c r="B37">
        <v>160</v>
      </c>
      <c r="C37">
        <v>10</v>
      </c>
      <c r="D37">
        <f t="shared" si="3"/>
        <v>0.10195862518989796</v>
      </c>
      <c r="E37">
        <v>0.5</v>
      </c>
      <c r="F37">
        <v>2</v>
      </c>
      <c r="G37">
        <v>10</v>
      </c>
      <c r="H37" s="6">
        <v>37.507692307692302</v>
      </c>
      <c r="I37">
        <v>2.5</v>
      </c>
      <c r="J37">
        <f t="shared" si="1"/>
        <v>54</v>
      </c>
      <c r="N37">
        <v>20.908999999999999</v>
      </c>
      <c r="Q37" s="6"/>
      <c r="R37" s="1"/>
      <c r="S37" s="2"/>
      <c r="T37">
        <v>12.844202119658116</v>
      </c>
      <c r="Y37">
        <v>0</v>
      </c>
      <c r="Z37" s="4" t="s">
        <v>36</v>
      </c>
    </row>
    <row r="38" spans="1:26" ht="15.75" customHeight="1" x14ac:dyDescent="0.2">
      <c r="A38" s="1">
        <f t="shared" si="0"/>
        <v>59.946153846153798</v>
      </c>
      <c r="B38">
        <v>160</v>
      </c>
      <c r="C38">
        <v>10</v>
      </c>
      <c r="D38">
        <f t="shared" si="3"/>
        <v>0.10195862518989796</v>
      </c>
      <c r="E38">
        <v>0.5</v>
      </c>
      <c r="F38">
        <v>2</v>
      </c>
      <c r="G38">
        <v>10</v>
      </c>
      <c r="H38" s="6">
        <v>57.446153846153798</v>
      </c>
      <c r="I38">
        <v>2.5</v>
      </c>
      <c r="J38">
        <f t="shared" si="1"/>
        <v>54</v>
      </c>
      <c r="N38">
        <v>20.908999999999999</v>
      </c>
      <c r="Q38" s="6"/>
      <c r="R38" s="1"/>
      <c r="S38" s="2"/>
      <c r="T38">
        <v>10.694321959148191</v>
      </c>
      <c r="Y38">
        <v>0</v>
      </c>
      <c r="Z38" s="4" t="s">
        <v>36</v>
      </c>
    </row>
    <row r="39" spans="1:26" s="2" customFormat="1" ht="15.75" customHeight="1" x14ac:dyDescent="0.2">
      <c r="A39" s="1">
        <f t="shared" si="0"/>
        <v>4.9923076923076906</v>
      </c>
      <c r="B39" s="2">
        <v>160</v>
      </c>
      <c r="C39" s="2">
        <v>10</v>
      </c>
      <c r="D39" s="2">
        <f>20*2/98.079</f>
        <v>0.40783450075959177</v>
      </c>
      <c r="E39" s="2">
        <v>0.5</v>
      </c>
      <c r="F39" s="2">
        <v>2</v>
      </c>
      <c r="G39" s="2">
        <v>10</v>
      </c>
      <c r="H39" s="6">
        <v>2.4923076923076901</v>
      </c>
      <c r="I39" s="2">
        <v>2.5</v>
      </c>
      <c r="J39" s="2">
        <f t="shared" ref="J39:J41" si="4">(B39-25)/I39</f>
        <v>54</v>
      </c>
      <c r="N39" s="2">
        <v>20.908999999999999</v>
      </c>
      <c r="Q39" s="6"/>
      <c r="R39" s="1"/>
      <c r="T39" s="2">
        <v>13.002714330001444</v>
      </c>
      <c r="Y39" s="2">
        <v>0</v>
      </c>
      <c r="Z39" s="4" t="s">
        <v>36</v>
      </c>
    </row>
    <row r="40" spans="1:26" s="2" customFormat="1" ht="15.75" customHeight="1" x14ac:dyDescent="0.2">
      <c r="A40" s="1">
        <f t="shared" si="0"/>
        <v>9.9769230769230788</v>
      </c>
      <c r="B40" s="2">
        <v>160</v>
      </c>
      <c r="C40" s="2">
        <v>10</v>
      </c>
      <c r="D40" s="2">
        <f>20*2/98.079</f>
        <v>0.40783450075959177</v>
      </c>
      <c r="E40" s="2">
        <v>0.5</v>
      </c>
      <c r="F40" s="2">
        <v>2</v>
      </c>
      <c r="G40" s="2">
        <v>10</v>
      </c>
      <c r="H40" s="6">
        <v>7.4769230769230797</v>
      </c>
      <c r="I40" s="2">
        <v>2.5</v>
      </c>
      <c r="J40" s="2">
        <f t="shared" si="4"/>
        <v>54</v>
      </c>
      <c r="N40" s="2">
        <v>20.908999999999999</v>
      </c>
      <c r="Q40" s="6"/>
      <c r="R40" s="1"/>
      <c r="T40" s="2">
        <v>15.945155542228017</v>
      </c>
      <c r="Y40" s="2">
        <v>0</v>
      </c>
      <c r="Z40" s="4" t="s">
        <v>36</v>
      </c>
    </row>
    <row r="41" spans="1:26" s="2" customFormat="1" ht="15.75" customHeight="1" x14ac:dyDescent="0.2">
      <c r="A41" s="1">
        <f t="shared" si="0"/>
        <v>15.0230769230769</v>
      </c>
      <c r="B41" s="2">
        <v>160</v>
      </c>
      <c r="C41" s="2">
        <v>10</v>
      </c>
      <c r="D41" s="2">
        <f>20*2/98.079</f>
        <v>0.40783450075959177</v>
      </c>
      <c r="E41" s="2">
        <v>0.5</v>
      </c>
      <c r="F41" s="2">
        <v>2</v>
      </c>
      <c r="G41" s="2">
        <v>10</v>
      </c>
      <c r="H41" s="6">
        <v>12.5230769230769</v>
      </c>
      <c r="I41" s="2">
        <v>2.5</v>
      </c>
      <c r="J41" s="2">
        <f t="shared" si="4"/>
        <v>54</v>
      </c>
      <c r="N41" s="2">
        <v>20.908999999999999</v>
      </c>
      <c r="Q41" s="6"/>
      <c r="R41" s="1"/>
      <c r="T41" s="2">
        <v>15.359364297262061</v>
      </c>
      <c r="Y41" s="2">
        <v>0</v>
      </c>
      <c r="Z41" s="4" t="s">
        <v>36</v>
      </c>
    </row>
    <row r="42" spans="1:26" ht="15.75" customHeight="1" x14ac:dyDescent="0.2">
      <c r="A42" s="1">
        <f t="shared" si="0"/>
        <v>4.9095419937298104</v>
      </c>
      <c r="B42" s="2">
        <v>160</v>
      </c>
      <c r="C42">
        <v>10</v>
      </c>
      <c r="D42">
        <v>0.11107408641563923</v>
      </c>
      <c r="E42">
        <v>0.5</v>
      </c>
      <c r="F42">
        <v>2</v>
      </c>
      <c r="G42">
        <v>10</v>
      </c>
      <c r="H42" s="6">
        <v>2.4095419937298099</v>
      </c>
      <c r="I42">
        <v>2.5</v>
      </c>
      <c r="J42">
        <f t="shared" si="1"/>
        <v>54</v>
      </c>
      <c r="N42">
        <v>20.908999999999999</v>
      </c>
      <c r="Q42" s="5"/>
      <c r="R42" s="1"/>
      <c r="S42" s="2"/>
      <c r="T42">
        <v>1.476439676590529</v>
      </c>
      <c r="Y42">
        <v>0</v>
      </c>
      <c r="Z42" s="4" t="s">
        <v>36</v>
      </c>
    </row>
    <row r="43" spans="1:26" ht="15.75" customHeight="1" x14ac:dyDescent="0.2">
      <c r="A43" s="1">
        <f t="shared" si="0"/>
        <v>9.8899771350446599</v>
      </c>
      <c r="B43">
        <v>160</v>
      </c>
      <c r="C43">
        <v>10</v>
      </c>
      <c r="D43">
        <v>0.11107408641563923</v>
      </c>
      <c r="E43">
        <v>0.5</v>
      </c>
      <c r="F43">
        <v>2</v>
      </c>
      <c r="G43">
        <v>10</v>
      </c>
      <c r="H43" s="6">
        <v>7.3899771350446599</v>
      </c>
      <c r="I43">
        <v>2.5</v>
      </c>
      <c r="J43">
        <f t="shared" si="1"/>
        <v>54</v>
      </c>
      <c r="N43">
        <v>20.908999999999999</v>
      </c>
      <c r="Q43" s="6"/>
      <c r="R43" s="1"/>
      <c r="S43" s="2"/>
      <c r="T43">
        <v>7.4406896630365704</v>
      </c>
      <c r="Y43">
        <v>0</v>
      </c>
      <c r="Z43" s="4" t="s">
        <v>36</v>
      </c>
    </row>
    <row r="44" spans="1:26" ht="15.75" customHeight="1" x14ac:dyDescent="0.2">
      <c r="A44" s="1">
        <f t="shared" si="0"/>
        <v>14.8417721518987</v>
      </c>
      <c r="B44">
        <v>160</v>
      </c>
      <c r="C44">
        <v>10</v>
      </c>
      <c r="D44">
        <v>0.11107408641563923</v>
      </c>
      <c r="E44">
        <v>0.5</v>
      </c>
      <c r="F44">
        <v>2</v>
      </c>
      <c r="G44">
        <v>10</v>
      </c>
      <c r="H44" s="6">
        <v>12.3417721518987</v>
      </c>
      <c r="I44">
        <v>2.5</v>
      </c>
      <c r="J44">
        <f t="shared" si="1"/>
        <v>54</v>
      </c>
      <c r="N44">
        <v>20.908999999999999</v>
      </c>
      <c r="Q44" s="6"/>
      <c r="R44" s="1"/>
      <c r="S44" s="2"/>
      <c r="T44">
        <v>9.4612325513282851</v>
      </c>
      <c r="Y44">
        <v>0</v>
      </c>
      <c r="Z44" s="4" t="s">
        <v>36</v>
      </c>
    </row>
    <row r="45" spans="1:26" ht="15.75" customHeight="1" x14ac:dyDescent="0.2">
      <c r="A45" s="1">
        <f t="shared" si="0"/>
        <v>19.817492869433998</v>
      </c>
      <c r="B45">
        <v>160</v>
      </c>
      <c r="C45">
        <v>10</v>
      </c>
      <c r="D45">
        <v>0.11107408641563923</v>
      </c>
      <c r="E45">
        <v>0.5</v>
      </c>
      <c r="F45">
        <v>2</v>
      </c>
      <c r="G45">
        <v>10</v>
      </c>
      <c r="H45" s="6">
        <v>17.317492869433998</v>
      </c>
      <c r="I45">
        <v>2.5</v>
      </c>
      <c r="J45">
        <f t="shared" si="1"/>
        <v>54</v>
      </c>
      <c r="N45">
        <v>20.908999999999999</v>
      </c>
      <c r="Q45" s="6"/>
      <c r="R45" s="1"/>
      <c r="S45" s="2"/>
      <c r="T45">
        <v>15.980946389929992</v>
      </c>
      <c r="Y45">
        <v>0</v>
      </c>
      <c r="Z45" s="4" t="s">
        <v>36</v>
      </c>
    </row>
    <row r="46" spans="1:26" ht="15.75" customHeight="1" x14ac:dyDescent="0.2">
      <c r="A46" s="1">
        <f t="shared" si="0"/>
        <v>24.780602503358999</v>
      </c>
      <c r="B46">
        <v>160</v>
      </c>
      <c r="C46">
        <v>10</v>
      </c>
      <c r="D46">
        <v>0.11107408641563923</v>
      </c>
      <c r="E46">
        <v>0.5</v>
      </c>
      <c r="F46">
        <v>2</v>
      </c>
      <c r="G46">
        <v>10</v>
      </c>
      <c r="H46" s="6">
        <v>22.280602503358999</v>
      </c>
      <c r="I46">
        <v>2.5</v>
      </c>
      <c r="J46">
        <f t="shared" si="1"/>
        <v>54</v>
      </c>
      <c r="N46">
        <v>20.908999999999999</v>
      </c>
      <c r="Q46" s="6"/>
      <c r="R46" s="1"/>
      <c r="S46" s="2"/>
      <c r="T46">
        <v>16.668376033048101</v>
      </c>
      <c r="Y46">
        <v>0</v>
      </c>
      <c r="Z46" s="4" t="s">
        <v>36</v>
      </c>
    </row>
    <row r="47" spans="1:26" ht="15.75" customHeight="1" x14ac:dyDescent="0.2">
      <c r="A47" s="1">
        <f t="shared" si="0"/>
        <v>29.804881785823699</v>
      </c>
      <c r="B47">
        <v>160</v>
      </c>
      <c r="C47">
        <v>10</v>
      </c>
      <c r="D47">
        <v>0.11107408641563923</v>
      </c>
      <c r="E47">
        <v>0.5</v>
      </c>
      <c r="F47">
        <v>2</v>
      </c>
      <c r="G47">
        <v>10</v>
      </c>
      <c r="H47" s="6">
        <v>27.304881785823699</v>
      </c>
      <c r="I47">
        <v>2.5</v>
      </c>
      <c r="J47">
        <f t="shared" si="1"/>
        <v>54</v>
      </c>
      <c r="N47">
        <v>20.908999999999999</v>
      </c>
      <c r="Q47" s="6"/>
      <c r="R47" s="1"/>
      <c r="S47" s="2"/>
      <c r="T47">
        <v>17.466812194446415</v>
      </c>
      <c r="Y47">
        <v>0</v>
      </c>
      <c r="Z47" s="4" t="s">
        <v>36</v>
      </c>
    </row>
    <row r="48" spans="1:26" ht="15.75" customHeight="1" x14ac:dyDescent="0.2">
      <c r="A48" s="1">
        <f t="shared" si="0"/>
        <v>34.7729415647173</v>
      </c>
      <c r="B48">
        <v>160</v>
      </c>
      <c r="C48">
        <v>10</v>
      </c>
      <c r="D48">
        <v>0.11107408641563923</v>
      </c>
      <c r="E48">
        <v>0.5</v>
      </c>
      <c r="F48">
        <v>2</v>
      </c>
      <c r="G48">
        <v>10</v>
      </c>
      <c r="H48" s="6">
        <v>32.2729415647173</v>
      </c>
      <c r="I48">
        <v>2.5</v>
      </c>
      <c r="J48">
        <f t="shared" si="1"/>
        <v>54</v>
      </c>
      <c r="N48">
        <v>20.908999999999999</v>
      </c>
      <c r="Q48" s="6"/>
      <c r="R48" s="1"/>
      <c r="S48" s="2"/>
      <c r="T48">
        <v>17.57100479280108</v>
      </c>
      <c r="Y48">
        <v>0</v>
      </c>
      <c r="Z48" s="4" t="s">
        <v>36</v>
      </c>
    </row>
    <row r="49" spans="1:26" ht="15.75" customHeight="1" x14ac:dyDescent="0.2">
      <c r="A49" s="1">
        <f t="shared" si="0"/>
        <v>39.902941800438398</v>
      </c>
      <c r="B49">
        <v>160</v>
      </c>
      <c r="C49">
        <v>10</v>
      </c>
      <c r="D49">
        <v>0.11107408641563923</v>
      </c>
      <c r="E49">
        <v>0.5</v>
      </c>
      <c r="F49">
        <v>2</v>
      </c>
      <c r="G49">
        <v>10</v>
      </c>
      <c r="H49" s="6">
        <v>37.402941800438398</v>
      </c>
      <c r="I49">
        <v>2.5</v>
      </c>
      <c r="J49">
        <f t="shared" si="1"/>
        <v>54</v>
      </c>
      <c r="N49">
        <v>20.908999999999999</v>
      </c>
      <c r="Q49" s="6"/>
      <c r="R49" s="1"/>
      <c r="S49" s="2"/>
      <c r="T49">
        <v>13.231314069608471</v>
      </c>
      <c r="Y49">
        <v>0</v>
      </c>
      <c r="Z49" s="4" t="s">
        <v>36</v>
      </c>
    </row>
    <row r="50" spans="1:26" ht="15.75" customHeight="1" x14ac:dyDescent="0.2">
      <c r="A50" s="1">
        <f t="shared" si="0"/>
        <v>59.872180185276903</v>
      </c>
      <c r="B50">
        <v>160</v>
      </c>
      <c r="C50">
        <v>10</v>
      </c>
      <c r="D50">
        <v>0.11107408641563923</v>
      </c>
      <c r="E50">
        <v>0.5</v>
      </c>
      <c r="F50">
        <v>2</v>
      </c>
      <c r="G50">
        <v>10</v>
      </c>
      <c r="H50" s="6">
        <v>57.372180185276903</v>
      </c>
      <c r="I50">
        <v>2.5</v>
      </c>
      <c r="J50">
        <f t="shared" si="1"/>
        <v>54</v>
      </c>
      <c r="N50">
        <v>20.908999999999999</v>
      </c>
      <c r="Q50" s="6"/>
      <c r="R50" s="1"/>
      <c r="S50" s="2"/>
      <c r="T50">
        <v>9.5375657049242175</v>
      </c>
      <c r="Y50">
        <v>0</v>
      </c>
      <c r="Z50" s="4" t="s">
        <v>36</v>
      </c>
    </row>
    <row r="51" spans="1:26" ht="15.75" customHeight="1" x14ac:dyDescent="0.2">
      <c r="A51" s="1">
        <f t="shared" si="0"/>
        <v>6.1999952855762199</v>
      </c>
      <c r="B51" s="2">
        <v>200</v>
      </c>
      <c r="C51" s="2">
        <v>10</v>
      </c>
      <c r="D51">
        <f>4*D50</f>
        <v>0.44429634566255694</v>
      </c>
      <c r="E51" s="2">
        <v>0.5</v>
      </c>
      <c r="F51" s="2">
        <v>2</v>
      </c>
      <c r="G51" s="2">
        <v>10</v>
      </c>
      <c r="H51" s="6">
        <v>2.3999952855762201</v>
      </c>
      <c r="I51" s="2">
        <v>3.8</v>
      </c>
      <c r="J51" s="2">
        <f t="shared" si="1"/>
        <v>46.05263157894737</v>
      </c>
      <c r="N51" s="2">
        <v>20.908999999999999</v>
      </c>
      <c r="Q51" s="6"/>
      <c r="S51" s="2"/>
      <c r="T51">
        <v>9.9194039772057589</v>
      </c>
      <c r="Y51" s="2">
        <v>0</v>
      </c>
      <c r="Z51" s="4" t="s">
        <v>36</v>
      </c>
    </row>
    <row r="52" spans="1:26" ht="15.75" customHeight="1" x14ac:dyDescent="0.2">
      <c r="A52" s="1">
        <f t="shared" si="0"/>
        <v>11.15862621691063</v>
      </c>
      <c r="B52" s="2">
        <v>200</v>
      </c>
      <c r="C52" s="2">
        <v>10</v>
      </c>
      <c r="D52" s="2">
        <f t="shared" ref="D52:D53" si="5">4*D51</f>
        <v>1.7771853826502277</v>
      </c>
      <c r="E52" s="2">
        <v>0.5</v>
      </c>
      <c r="F52" s="2">
        <v>2</v>
      </c>
      <c r="G52" s="2">
        <v>10</v>
      </c>
      <c r="H52" s="6">
        <v>7.35862621691063</v>
      </c>
      <c r="I52" s="2">
        <v>3.8</v>
      </c>
      <c r="J52" s="2">
        <f t="shared" si="1"/>
        <v>46.05263157894737</v>
      </c>
      <c r="N52" s="2">
        <v>20.908999999999999</v>
      </c>
      <c r="Q52" s="6"/>
      <c r="S52" s="2"/>
      <c r="T52">
        <v>11.134524279871776</v>
      </c>
      <c r="Y52" s="2">
        <v>0</v>
      </c>
      <c r="Z52" s="4" t="s">
        <v>36</v>
      </c>
    </row>
    <row r="53" spans="1:26" ht="15.75" customHeight="1" x14ac:dyDescent="0.2">
      <c r="A53" s="1">
        <f t="shared" si="0"/>
        <v>16.0953350776701</v>
      </c>
      <c r="B53" s="2">
        <v>200</v>
      </c>
      <c r="C53" s="2">
        <v>10</v>
      </c>
      <c r="D53" s="2">
        <f t="shared" si="5"/>
        <v>7.108741530600911</v>
      </c>
      <c r="E53" s="2">
        <v>0.5</v>
      </c>
      <c r="F53" s="2">
        <v>2</v>
      </c>
      <c r="G53" s="2">
        <v>10</v>
      </c>
      <c r="H53" s="6">
        <v>12.295335077670099</v>
      </c>
      <c r="I53" s="2">
        <v>3.8</v>
      </c>
      <c r="J53" s="2">
        <f t="shared" si="1"/>
        <v>46.05263157894737</v>
      </c>
      <c r="N53" s="2">
        <v>20.908999999999999</v>
      </c>
      <c r="Q53" s="6"/>
      <c r="S53" s="2"/>
      <c r="T53">
        <v>14.932551495061647</v>
      </c>
      <c r="Y53" s="2">
        <v>0</v>
      </c>
      <c r="Z53" s="4" t="s">
        <v>36</v>
      </c>
    </row>
    <row r="54" spans="1:26" ht="15.75" customHeight="1" x14ac:dyDescent="0.2"/>
    <row r="55" spans="1:26" ht="15.75" customHeight="1" x14ac:dyDescent="0.2"/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2019-07-08T17:15:13Z</dcterms:modified>
</cp:coreProperties>
</file>