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EC98394-4A73-49C3-A527-50B743F68AD8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A4" i="2" s="1"/>
  <c r="I5" i="2"/>
  <c r="A5" i="2" s="1"/>
  <c r="I6" i="2"/>
  <c r="A6" i="2" s="1"/>
  <c r="I7" i="2"/>
  <c r="A7" i="2" s="1"/>
  <c r="I3" i="2"/>
  <c r="A3" i="2" s="1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<sst xmlns="http://schemas.openxmlformats.org/spreadsheetml/2006/main" count="104" uniqueCount="68">
  <si>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</si>
  <si>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</si>
  <si>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</si>
  <si>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</si>
  <si>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</si>
  <si>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</si>
  <si>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</si>
  <si>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</si>
  <si>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</si>
  <si>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</si>
  <si>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</si>
  <si>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</si>
  <si>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</si>
  <si>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</si>
  <si>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</si>
  <si>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</si>
  <si>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</si>
  <si>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</si>
  <si>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</si>
  <si>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</si>
  <si>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</si>
  <si>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</si>
  <si>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</si>
  <si>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</si>
  <si>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</si>
  <si>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</si>
  <si>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</si>
  <si>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</si>
  <si>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</si>
  <si>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</si>
  <si>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</si>
  <si>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</si>
  <si>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</si>
  <si>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</si>
  <si>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</si>
  <si>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</si>
  <si>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</si>
  <si>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</si>
  <si>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</si>
  <si>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</si>
  <si>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</si>
  <si>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</si>
  <si>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</si>
  <si>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</si>
  <si>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</si>
  <si>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</si>
  <si>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</si>
  <si>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</si>
  <si>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</si>
  <si>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</si>
  <si>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</si>
  <si>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</si>
  <si>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</si>
  <si>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</si>
  <si>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</si>
  <si>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</si>
  <si>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</si>
  <si>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</si>
  <si>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</si>
  <si>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</si>
  <si>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</si>
  <si>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</si>
  <si>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</si>
  <si>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</si>
  <si>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</si>
  <si>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</si>
  <si>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triploid Populus tomentosa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</si>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</sst>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19" workbookViewId="0">
      <selection activeCell="A24" sqref="A24:A28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>
      <c r="A2" s="4" t="s">
        <v>9</v>
      </c>
      <c r="B2" s="5">
        <v>0.20261576958534683</v>
      </c>
      <c r="C2" s="4" t="s">
        <v>0</v>
      </c>
    </row>
    <row r="3" spans="1:11">
      <c r="A3" s="4" t="s">
        <v>10</v>
      </c>
      <c r="B3" s="5">
        <v>14.8</v>
      </c>
      <c r="C3" s="4" t="s">
        <v>1</v>
      </c>
    </row>
    <row r="4" spans="1:11">
      <c r="A4" s="4" t="s">
        <v>11</v>
      </c>
      <c r="B4" s="5">
        <f>B3/0.88</f>
        <v>16.81818181818182</v>
      </c>
      <c r="C4" s="4" t="s">
        <v>1</v>
      </c>
    </row>
    <row r="5" spans="1:11">
      <c r="A5" s="4" t="s">
        <v>12</v>
      </c>
      <c r="B5" s="5">
        <v>3</v>
      </c>
      <c r="C5" s="4" t="s">
        <v>13</v>
      </c>
    </row>
    <row r="6" spans="1:11">
      <c r="A6" s="4" t="s">
        <v>14</v>
      </c>
      <c r="B6" s="5">
        <v>10</v>
      </c>
    </row>
    <row r="7" spans="1:11">
      <c r="A7" s="4" t="s">
        <v>63</v>
      </c>
      <c r="B7" s="5">
        <v>150</v>
      </c>
      <c r="C7" s="4" t="s">
        <v>64</v>
      </c>
    </row>
    <row r="8" spans="1:11">
      <c r="A8" s="4" t="s">
        <v>15</v>
      </c>
      <c r="B8" s="5">
        <v>0</v>
      </c>
      <c r="C8" s="4" t="s">
        <v>16</v>
      </c>
    </row>
    <row r="9" spans="1:11" ht="18">
      <c r="A9" s="11" t="s">
        <v>2</v>
      </c>
      <c r="B9" s="11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10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0.18181818181818182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0.73578595317725748</v>
      </c>
      <c r="C17" s="4" t="s">
        <v>25</v>
      </c>
    </row>
    <row r="18" spans="1:17">
      <c r="A18" s="4" t="s">
        <v>7</v>
      </c>
      <c r="B18" s="5">
        <f>B17*60</f>
        <v>44.147157190635447</v>
      </c>
      <c r="C18" s="4" t="s">
        <v>26</v>
      </c>
    </row>
    <row r="22" spans="1:17" ht="18">
      <c r="A22" s="12" t="s">
        <v>56</v>
      </c>
      <c r="B22" s="12"/>
      <c r="C22" s="12"/>
    </row>
    <row r="23" spans="1:17">
      <c r="A23" s="4" t="s">
        <v>57</v>
      </c>
      <c r="B23" s="4" t="s">
        <v>58</v>
      </c>
    </row>
    <row r="24" spans="1:17">
      <c r="A24" s="4">
        <v>0.17</v>
      </c>
      <c r="B24" s="5">
        <f>A24/($B$6*100)*1000</f>
        <v>0.17</v>
      </c>
    </row>
    <row r="25" spans="1:17">
      <c r="A25" s="4">
        <v>1.98</v>
      </c>
      <c r="B25" s="5">
        <f t="shared" ref="B25:B33" si="0">A25/($B$6*100)*1000</f>
        <v>1.98</v>
      </c>
    </row>
    <row r="26" spans="1:17">
      <c r="A26" s="4">
        <v>4.3499999999999996</v>
      </c>
      <c r="B26" s="5">
        <f t="shared" si="0"/>
        <v>4.3499999999999996</v>
      </c>
    </row>
    <row r="27" spans="1:17">
      <c r="A27" s="4">
        <v>5.95</v>
      </c>
      <c r="B27" s="5">
        <f t="shared" si="0"/>
        <v>5.95</v>
      </c>
    </row>
    <row r="28" spans="1:17">
      <c r="A28" s="4">
        <v>6.92</v>
      </c>
      <c r="B28" s="5">
        <f t="shared" si="0"/>
        <v>6.92</v>
      </c>
    </row>
    <row r="29" spans="1:17">
      <c r="A29" s="4">
        <v>0.6</v>
      </c>
      <c r="B29" s="5">
        <f t="shared" si="0"/>
        <v>0.6</v>
      </c>
    </row>
    <row r="30" spans="1:17" ht="18">
      <c r="A30" s="4">
        <v>0.6</v>
      </c>
      <c r="B30" s="5">
        <f t="shared" si="0"/>
        <v>0.6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>
      <c r="A31" s="4">
        <v>0.6</v>
      </c>
      <c r="B31" s="5">
        <f t="shared" si="0"/>
        <v>0.6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6.2">
      <c r="A32" s="4">
        <v>0.6</v>
      </c>
      <c r="B32" s="5">
        <f t="shared" si="0"/>
        <v>0.6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>
      <c r="A33" s="4">
        <v>0.6</v>
      </c>
      <c r="B33" s="5">
        <f t="shared" si="0"/>
        <v>0.6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8">
      <c r="I34" s="12" t="s">
        <v>53</v>
      </c>
      <c r="J34" s="12"/>
      <c r="K34" s="12"/>
      <c r="L34" s="12"/>
      <c r="M34" s="12"/>
      <c r="N34" s="8"/>
      <c r="O34" s="7"/>
    </row>
    <row r="35" spans="1:16" ht="16.2">
      <c r="I35" s="4" t="s">
        <v>55</v>
      </c>
      <c r="J35" s="4" t="s">
        <v>54</v>
      </c>
    </row>
    <row r="36" spans="1:16">
      <c r="I36" s="4">
        <v>0.01</v>
      </c>
      <c r="J36" s="5">
        <f>I36/98.709*2*10</f>
        <v>2.0261576958534684E-3</v>
      </c>
    </row>
    <row r="37" spans="1:16">
      <c r="I37" s="4">
        <v>0.05</v>
      </c>
      <c r="J37" s="5">
        <f t="shared" ref="J37:J43" si="1">I37/98.709*2*10</f>
        <v>1.0130788479267343E-2</v>
      </c>
    </row>
    <row r="38" spans="1:16">
      <c r="I38" s="4">
        <v>0.1</v>
      </c>
      <c r="J38" s="5">
        <f t="shared" si="1"/>
        <v>2.0261576958534686E-2</v>
      </c>
    </row>
    <row r="39" spans="1:16">
      <c r="I39" s="4">
        <v>0.5</v>
      </c>
      <c r="J39" s="5">
        <f t="shared" si="1"/>
        <v>0.10130788479267341</v>
      </c>
    </row>
    <row r="40" spans="1:16">
      <c r="I40" s="4">
        <v>1</v>
      </c>
      <c r="J40" s="5">
        <f t="shared" si="1"/>
        <v>0.20261576958534683</v>
      </c>
    </row>
    <row r="41" spans="1:16">
      <c r="I41" s="4">
        <v>2</v>
      </c>
      <c r="J41" s="5">
        <f t="shared" si="1"/>
        <v>0.40523153917069366</v>
      </c>
    </row>
    <row r="42" spans="1:16">
      <c r="I42" s="4">
        <v>3</v>
      </c>
      <c r="J42" s="5">
        <f t="shared" si="1"/>
        <v>0.60784730875604054</v>
      </c>
    </row>
    <row r="43" spans="1:16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Y38"/>
  <sheetViews>
    <sheetView topLeftCell="H1" workbookViewId="0">
      <selection activeCell="X10" sqref="X10"/>
    </sheetView>
  </sheetViews>
  <sheetFormatPr defaultRowHeight="13.8"/>
  <cols>
    <col min="4" max="4" width="11.6640625" bestFit="1" customWidth="1"/>
    <col min="24" max="24" width="21.21875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</row>
    <row r="3" spans="1:25">
      <c r="A3">
        <f>H3+I3</f>
        <v>50</v>
      </c>
      <c r="B3">
        <v>120</v>
      </c>
      <c r="C3">
        <v>10</v>
      </c>
      <c r="D3">
        <v>0.20261576958534683</v>
      </c>
      <c r="E3">
        <v>3</v>
      </c>
      <c r="F3">
        <v>150</v>
      </c>
      <c r="G3">
        <v>0</v>
      </c>
      <c r="H3">
        <v>30</v>
      </c>
      <c r="I3">
        <f>(B3-80)/J3</f>
        <v>20</v>
      </c>
      <c r="J3">
        <v>2</v>
      </c>
      <c r="N3">
        <v>16.81818181818182</v>
      </c>
      <c r="T3">
        <v>0.17</v>
      </c>
    </row>
    <row r="4" spans="1:25">
      <c r="A4">
        <f t="shared" ref="A4:A7" si="0">H4+I4</f>
        <v>55</v>
      </c>
      <c r="B4">
        <v>150</v>
      </c>
      <c r="C4">
        <v>10</v>
      </c>
      <c r="D4">
        <v>0.20261576958534683</v>
      </c>
      <c r="E4">
        <v>3</v>
      </c>
      <c r="F4">
        <v>150</v>
      </c>
      <c r="G4">
        <v>0</v>
      </c>
      <c r="H4">
        <v>20</v>
      </c>
      <c r="I4">
        <f t="shared" ref="I4:I7" si="1">(B4-80)/J4</f>
        <v>35</v>
      </c>
      <c r="J4">
        <v>2</v>
      </c>
      <c r="N4">
        <v>16.81818181818182</v>
      </c>
      <c r="T4">
        <v>1.98</v>
      </c>
    </row>
    <row r="5" spans="1:25">
      <c r="A5">
        <f t="shared" si="0"/>
        <v>75</v>
      </c>
      <c r="B5">
        <v>150</v>
      </c>
      <c r="C5">
        <v>10</v>
      </c>
      <c r="D5">
        <v>0.20261576958534683</v>
      </c>
      <c r="E5">
        <v>3</v>
      </c>
      <c r="F5">
        <v>150</v>
      </c>
      <c r="G5">
        <v>0</v>
      </c>
      <c r="H5">
        <v>40</v>
      </c>
      <c r="I5">
        <f t="shared" si="1"/>
        <v>35</v>
      </c>
      <c r="J5">
        <v>2</v>
      </c>
      <c r="N5">
        <v>16.81818181818182</v>
      </c>
      <c r="T5">
        <v>4.3499999999999996</v>
      </c>
    </row>
    <row r="6" spans="1:25">
      <c r="A6">
        <f t="shared" si="0"/>
        <v>95</v>
      </c>
      <c r="B6">
        <v>150</v>
      </c>
      <c r="C6">
        <v>10</v>
      </c>
      <c r="D6">
        <v>0.20261576958534683</v>
      </c>
      <c r="E6">
        <v>3</v>
      </c>
      <c r="F6">
        <v>150</v>
      </c>
      <c r="G6">
        <v>0</v>
      </c>
      <c r="H6">
        <v>60</v>
      </c>
      <c r="I6">
        <f t="shared" si="1"/>
        <v>35</v>
      </c>
      <c r="J6">
        <v>2</v>
      </c>
      <c r="N6">
        <v>16.81818181818182</v>
      </c>
      <c r="T6">
        <v>5.95</v>
      </c>
    </row>
    <row r="7" spans="1:25">
      <c r="A7">
        <f t="shared" si="0"/>
        <v>115</v>
      </c>
      <c r="B7">
        <v>150</v>
      </c>
      <c r="C7">
        <v>10</v>
      </c>
      <c r="D7">
        <v>0.20261576958534683</v>
      </c>
      <c r="E7">
        <v>3</v>
      </c>
      <c r="F7">
        <v>150</v>
      </c>
      <c r="G7">
        <v>0</v>
      </c>
      <c r="H7">
        <v>80</v>
      </c>
      <c r="I7">
        <f t="shared" si="1"/>
        <v>35</v>
      </c>
      <c r="J7">
        <v>2</v>
      </c>
      <c r="N7">
        <v>16.81818181818182</v>
      </c>
      <c r="T7">
        <v>6.92</v>
      </c>
    </row>
    <row r="8" spans="1:25">
      <c r="C8">
        <v>10</v>
      </c>
      <c r="D8">
        <v>0.20261576958534683</v>
      </c>
      <c r="E8">
        <v>3</v>
      </c>
      <c r="F8">
        <v>150</v>
      </c>
      <c r="G8">
        <v>0</v>
      </c>
      <c r="J8">
        <v>2</v>
      </c>
      <c r="N8">
        <v>16.81818181818182</v>
      </c>
    </row>
    <row r="9" spans="1:25">
      <c r="C9">
        <v>10</v>
      </c>
      <c r="D9">
        <v>0.20261576958534683</v>
      </c>
      <c r="E9">
        <v>3</v>
      </c>
      <c r="F9">
        <v>150</v>
      </c>
      <c r="G9">
        <v>0</v>
      </c>
      <c r="J9">
        <v>2</v>
      </c>
      <c r="N9">
        <v>16.81818181818182</v>
      </c>
    </row>
    <row r="10" spans="1:25">
      <c r="C10">
        <v>10</v>
      </c>
      <c r="D10">
        <v>0.20261576958534683</v>
      </c>
      <c r="E10">
        <v>3</v>
      </c>
      <c r="F10">
        <v>150</v>
      </c>
      <c r="G10">
        <v>0</v>
      </c>
      <c r="J10">
        <v>2</v>
      </c>
      <c r="N10">
        <v>16.81818181818182</v>
      </c>
    </row>
    <row r="11" spans="1:25">
      <c r="C11">
        <v>10</v>
      </c>
      <c r="D11">
        <v>0.20261576958534683</v>
      </c>
      <c r="E11">
        <v>3</v>
      </c>
      <c r="F11">
        <v>150</v>
      </c>
      <c r="G11">
        <v>0</v>
      </c>
      <c r="J11">
        <v>2</v>
      </c>
      <c r="N11">
        <v>16.81818181818182</v>
      </c>
    </row>
    <row r="12" spans="1:25">
      <c r="C12">
        <v>10</v>
      </c>
      <c r="D12">
        <v>0.20261576958534683</v>
      </c>
      <c r="E12">
        <v>3</v>
      </c>
      <c r="F12">
        <v>150</v>
      </c>
      <c r="G12">
        <v>0</v>
      </c>
      <c r="J12">
        <v>2</v>
      </c>
      <c r="N12">
        <v>16.81818181818182</v>
      </c>
    </row>
    <row r="13" spans="1:25">
      <c r="C13">
        <v>10</v>
      </c>
      <c r="D13">
        <v>0.20261576958534683</v>
      </c>
      <c r="E13">
        <v>3</v>
      </c>
      <c r="F13">
        <v>150</v>
      </c>
      <c r="G13">
        <v>0</v>
      </c>
      <c r="J13">
        <v>2</v>
      </c>
      <c r="N13">
        <v>16.81818181818182</v>
      </c>
    </row>
    <row r="14" spans="1:25">
      <c r="C14">
        <v>10</v>
      </c>
      <c r="D14">
        <v>0.20261576958534683</v>
      </c>
      <c r="E14">
        <v>3</v>
      </c>
      <c r="F14">
        <v>150</v>
      </c>
      <c r="G14">
        <v>0</v>
      </c>
      <c r="J14">
        <v>2</v>
      </c>
      <c r="N14">
        <v>16.81818181818182</v>
      </c>
    </row>
    <row r="20" spans="1:24" s="2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Y7"/>
  <sheetViews>
    <sheetView tabSelected="1" topLeftCell="G1" workbookViewId="0">
      <selection activeCell="X15" sqref="X15"/>
    </sheetView>
  </sheetViews>
  <sheetFormatPr defaultRowHeight="13.8"/>
  <cols>
    <col min="24" max="24" width="22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</row>
    <row r="3" spans="1:25">
      <c r="A3">
        <v>50</v>
      </c>
      <c r="B3">
        <v>120</v>
      </c>
      <c r="C3">
        <v>10</v>
      </c>
      <c r="D3">
        <v>0.20261576958534683</v>
      </c>
      <c r="E3">
        <v>3</v>
      </c>
      <c r="F3">
        <v>150</v>
      </c>
      <c r="G3">
        <v>0</v>
      </c>
      <c r="H3">
        <v>30</v>
      </c>
      <c r="I3">
        <v>20</v>
      </c>
      <c r="J3">
        <v>2</v>
      </c>
      <c r="N3">
        <v>16.81818181818182</v>
      </c>
      <c r="T3">
        <v>0.17</v>
      </c>
    </row>
    <row r="4" spans="1:25">
      <c r="A4">
        <v>55</v>
      </c>
      <c r="B4">
        <v>150</v>
      </c>
      <c r="C4">
        <v>10</v>
      </c>
      <c r="D4">
        <v>0.20261576958534683</v>
      </c>
      <c r="E4">
        <v>3</v>
      </c>
      <c r="F4">
        <v>150</v>
      </c>
      <c r="G4">
        <v>0</v>
      </c>
      <c r="H4">
        <v>20</v>
      </c>
      <c r="I4">
        <v>35</v>
      </c>
      <c r="J4">
        <v>2</v>
      </c>
      <c r="N4">
        <v>16.81818181818182</v>
      </c>
      <c r="T4">
        <v>1.98</v>
      </c>
    </row>
    <row r="5" spans="1:25">
      <c r="A5">
        <v>75</v>
      </c>
      <c r="B5">
        <v>150</v>
      </c>
      <c r="C5">
        <v>10</v>
      </c>
      <c r="D5">
        <v>0.20261576958534683</v>
      </c>
      <c r="E5">
        <v>3</v>
      </c>
      <c r="F5">
        <v>150</v>
      </c>
      <c r="G5">
        <v>0</v>
      </c>
      <c r="H5">
        <v>40</v>
      </c>
      <c r="I5">
        <v>35</v>
      </c>
      <c r="J5">
        <v>2</v>
      </c>
      <c r="N5">
        <v>16.81818181818182</v>
      </c>
      <c r="T5">
        <v>4.3499999999999996</v>
      </c>
    </row>
    <row r="6" spans="1:25">
      <c r="A6">
        <v>95</v>
      </c>
      <c r="B6">
        <v>150</v>
      </c>
      <c r="C6">
        <v>10</v>
      </c>
      <c r="D6">
        <v>0.20261576958534683</v>
      </c>
      <c r="E6">
        <v>3</v>
      </c>
      <c r="F6">
        <v>150</v>
      </c>
      <c r="G6">
        <v>0</v>
      </c>
      <c r="H6">
        <v>60</v>
      </c>
      <c r="I6">
        <v>35</v>
      </c>
      <c r="J6">
        <v>2</v>
      </c>
      <c r="N6">
        <v>16.81818181818182</v>
      </c>
      <c r="T6">
        <v>5.95</v>
      </c>
    </row>
    <row r="7" spans="1:25">
      <c r="A7">
        <v>115</v>
      </c>
      <c r="B7">
        <v>150</v>
      </c>
      <c r="C7">
        <v>10</v>
      </c>
      <c r="D7">
        <v>0.20261576958534683</v>
      </c>
      <c r="E7">
        <v>3</v>
      </c>
      <c r="F7">
        <v>150</v>
      </c>
      <c r="G7">
        <v>0</v>
      </c>
      <c r="H7">
        <v>80</v>
      </c>
      <c r="I7">
        <v>35</v>
      </c>
      <c r="J7">
        <v>2</v>
      </c>
      <c r="N7">
        <v>16.81818181818182</v>
      </c>
      <c r="T7">
        <v>6.92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2019-06-28T16:20:35Z</dcterms:modified>
</cp:coreProperties>
</file>