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OneDrive\Documents\University\Fourth Year\Thesis\Papers\ExcelDataCollection\Complete\"/>
    </mc:Choice>
  </mc:AlternateContent>
  <xr:revisionPtr revIDLastSave="290" documentId="8_{D4E1948A-7E8F-47FA-B4D4-496B45510522}" xr6:coauthVersionLast="40" xr6:coauthVersionMax="40" xr10:uidLastSave="{40660FDF-1B96-4A42-A9F0-2B3F6AB4A540}"/>
  <bookViews>
    <workbookView xWindow="-103" yWindow="-103" windowWidth="25920" windowHeight="16749" activeTab="1" xr2:uid="{A4055332-8733-42D7-9C5B-20EED469220A}"/>
  </bookViews>
  <sheets>
    <sheet name="Sheet1" sheetId="5" r:id="rId1"/>
    <sheet name="Dat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" i="5" l="1"/>
  <c r="M10" i="5" s="1"/>
  <c r="L11" i="5"/>
  <c r="M11" i="5" s="1"/>
  <c r="L12" i="5"/>
  <c r="M12" i="5" s="1"/>
  <c r="L13" i="5"/>
  <c r="L14" i="5"/>
  <c r="L15" i="5"/>
  <c r="L16" i="5"/>
  <c r="L17" i="5"/>
  <c r="L18" i="5"/>
  <c r="M18" i="5" s="1"/>
  <c r="L19" i="5"/>
  <c r="M19" i="5" s="1"/>
  <c r="L20" i="5"/>
  <c r="M20" i="5" s="1"/>
  <c r="L21" i="5"/>
  <c r="L22" i="5"/>
  <c r="L23" i="5"/>
  <c r="L9" i="5"/>
  <c r="M9" i="5" s="1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9" i="5"/>
  <c r="M13" i="5"/>
  <c r="M14" i="5"/>
  <c r="M15" i="5"/>
  <c r="M16" i="5"/>
  <c r="M17" i="5"/>
  <c r="M21" i="5"/>
  <c r="M22" i="5"/>
  <c r="M23" i="5"/>
  <c r="B2" i="5" l="1"/>
  <c r="B3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9" i="5"/>
</calcChain>
</file>

<file path=xl/sharedStrings.xml><?xml version="1.0" encoding="utf-8"?>
<sst xmlns="http://schemas.openxmlformats.org/spreadsheetml/2006/main" count="62" uniqueCount="40">
  <si>
    <t>Glucose</t>
  </si>
  <si>
    <t>Xylose</t>
  </si>
  <si>
    <t>Arabinose</t>
  </si>
  <si>
    <t>Size (mm)</t>
  </si>
  <si>
    <t>Reactor Conditions</t>
  </si>
  <si>
    <t>Concentration of species in liquids phase (g species/L)</t>
  </si>
  <si>
    <t>Temperature (deg C)</t>
  </si>
  <si>
    <t>LiquidSolidRatio</t>
  </si>
  <si>
    <t>Initial Acid Concentration (mol proton/L)</t>
  </si>
  <si>
    <t>Particle Size (mm)</t>
  </si>
  <si>
    <t>Galactose</t>
  </si>
  <si>
    <t>Mannose</t>
  </si>
  <si>
    <t>Arbinose</t>
  </si>
  <si>
    <t>Furfural</t>
  </si>
  <si>
    <t>Hydroxymethylfurfural</t>
  </si>
  <si>
    <t>Feed Mass (g)</t>
  </si>
  <si>
    <t>Initial Solids Composition (wt%)</t>
  </si>
  <si>
    <t>Total Operating Time (min)</t>
  </si>
  <si>
    <t>Moisture Content of Feed (%)</t>
  </si>
  <si>
    <t>Isothermal Time (min)</t>
  </si>
  <si>
    <t>Heating Time (min)</t>
  </si>
  <si>
    <t>Minimum Ramp Temp (deg/min)</t>
  </si>
  <si>
    <t>Rhammose</t>
  </si>
  <si>
    <t>Xylose (%)</t>
  </si>
  <si>
    <t>T</t>
  </si>
  <si>
    <t>Time</t>
  </si>
  <si>
    <t>Acid (g/L)</t>
  </si>
  <si>
    <t>Poplar</t>
  </si>
  <si>
    <t>Maple</t>
  </si>
  <si>
    <t>Birch</t>
  </si>
  <si>
    <t>Acid (mol/L)</t>
  </si>
  <si>
    <t>In Feed</t>
  </si>
  <si>
    <t>Mixed</t>
  </si>
  <si>
    <t>Xylose (g/L)</t>
  </si>
  <si>
    <t>LSR</t>
  </si>
  <si>
    <t>Ramp Time (deg/min)</t>
  </si>
  <si>
    <t>Yield</t>
  </si>
  <si>
    <t>Yield2</t>
  </si>
  <si>
    <t>Yield3</t>
  </si>
  <si>
    <t>X (g/L)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</si>
</sst>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F039-5BF9-4677-A43B-3515F42908FB}">
  <dimension ref="A1:P23"/>
  <sheetViews>
    <sheetView workbookViewId="0">
      <selection activeCell="L9" sqref="L9:L23"/>
    </sheetView>
  </sheetViews>
  <sheetFormatPr defaultRowHeight="14.6" x14ac:dyDescent="0.4"/>
  <sheetData>
    <row r="1" spans="1:16" x14ac:dyDescent="0.4">
      <c r="A1" t="s">
        <v>34</v>
      </c>
      <c r="B1">
        <v>4</v>
      </c>
    </row>
    <row r="2" spans="1:16" x14ac:dyDescent="0.4">
      <c r="A2" t="s">
        <v>3</v>
      </c>
      <c r="B2">
        <f>AVERAGE(8, 12.7)</f>
        <v>10.35</v>
      </c>
    </row>
    <row r="3" spans="1:16" x14ac:dyDescent="0.4">
      <c r="A3" t="s">
        <v>35</v>
      </c>
      <c r="B3">
        <f>(170-80)/60</f>
        <v>1.5</v>
      </c>
    </row>
    <row r="4" spans="1:16" x14ac:dyDescent="0.4">
      <c r="A4" t="s">
        <v>15</v>
      </c>
      <c r="B4">
        <v>150</v>
      </c>
    </row>
    <row r="7" spans="1:16" x14ac:dyDescent="0.4">
      <c r="G7" t="s">
        <v>31</v>
      </c>
    </row>
    <row r="8" spans="1:16" x14ac:dyDescent="0.4">
      <c r="B8" t="s">
        <v>25</v>
      </c>
      <c r="C8" t="s">
        <v>24</v>
      </c>
      <c r="D8" t="s">
        <v>26</v>
      </c>
      <c r="E8" t="s">
        <v>30</v>
      </c>
      <c r="F8" t="s">
        <v>23</v>
      </c>
      <c r="G8" t="s">
        <v>2</v>
      </c>
      <c r="H8" t="s">
        <v>10</v>
      </c>
      <c r="I8" t="s">
        <v>0</v>
      </c>
      <c r="J8" t="s">
        <v>1</v>
      </c>
      <c r="K8" t="s">
        <v>11</v>
      </c>
      <c r="L8" t="s">
        <v>33</v>
      </c>
      <c r="M8" t="s">
        <v>36</v>
      </c>
      <c r="N8" t="s">
        <v>37</v>
      </c>
      <c r="O8" t="s">
        <v>39</v>
      </c>
      <c r="P8" t="s">
        <v>38</v>
      </c>
    </row>
    <row r="9" spans="1:16" x14ac:dyDescent="0.4">
      <c r="A9" t="s">
        <v>32</v>
      </c>
      <c r="B9">
        <v>30</v>
      </c>
      <c r="C9">
        <v>170</v>
      </c>
      <c r="D9">
        <v>0</v>
      </c>
      <c r="E9">
        <f>D9/60.052</f>
        <v>0</v>
      </c>
      <c r="F9">
        <v>0.755</v>
      </c>
      <c r="G9">
        <v>0.89</v>
      </c>
      <c r="H9">
        <v>0.85</v>
      </c>
      <c r="I9">
        <v>56.9</v>
      </c>
      <c r="J9">
        <v>20.47</v>
      </c>
      <c r="K9">
        <v>2.06</v>
      </c>
      <c r="L9">
        <f>(F9/100)*1000/4</f>
        <v>1.8875000000000002</v>
      </c>
      <c r="M9">
        <f>L9*$B$1/(1000*J9/100) * 100</f>
        <v>3.6883243771372745</v>
      </c>
      <c r="N9">
        <f>F9/J9</f>
        <v>3.688324377137274E-2</v>
      </c>
      <c r="O9">
        <f>N9*(J9/100)*1000/$B$1</f>
        <v>1.8875</v>
      </c>
      <c r="P9">
        <f>O9*$B$1/(1000*J9/100) * 100</f>
        <v>3.688324377137274</v>
      </c>
    </row>
    <row r="10" spans="1:16" x14ac:dyDescent="0.4">
      <c r="A10" t="s">
        <v>32</v>
      </c>
      <c r="B10">
        <v>60</v>
      </c>
      <c r="C10">
        <v>170</v>
      </c>
      <c r="D10">
        <v>0</v>
      </c>
      <c r="E10">
        <f t="shared" ref="E10:E23" si="0">D10/60.052</f>
        <v>0</v>
      </c>
      <c r="F10">
        <v>1.67</v>
      </c>
      <c r="G10">
        <v>0.89</v>
      </c>
      <c r="H10">
        <v>0.85</v>
      </c>
      <c r="I10">
        <v>56.9</v>
      </c>
      <c r="J10">
        <v>20.47</v>
      </c>
      <c r="K10">
        <v>2.06</v>
      </c>
      <c r="L10">
        <f t="shared" ref="L10:L23" si="1">(F10/100)*1000/4</f>
        <v>4.1749999999999998</v>
      </c>
      <c r="M10">
        <f t="shared" ref="M10:M23" si="2">L10*$B$1/(1000*J10/100) * 100</f>
        <v>8.1582804103566193</v>
      </c>
      <c r="N10">
        <f t="shared" ref="N10:N23" si="3">F10/J10</f>
        <v>8.1582804103566192E-2</v>
      </c>
      <c r="O10">
        <f t="shared" ref="O10:O23" si="4">N10*(J10/100)*1000/$B$1</f>
        <v>4.1749999999999998</v>
      </c>
      <c r="P10">
        <f t="shared" ref="P10:P23" si="5">O10*$B$1/(1000*J10/100) * 100</f>
        <v>8.1582804103566193</v>
      </c>
    </row>
    <row r="11" spans="1:16" x14ac:dyDescent="0.4">
      <c r="A11" t="s">
        <v>32</v>
      </c>
      <c r="B11">
        <v>90</v>
      </c>
      <c r="C11">
        <v>170</v>
      </c>
      <c r="D11">
        <v>0</v>
      </c>
      <c r="E11">
        <f t="shared" si="0"/>
        <v>0</v>
      </c>
      <c r="F11">
        <v>3.26</v>
      </c>
      <c r="G11">
        <v>0.89</v>
      </c>
      <c r="H11">
        <v>0.85</v>
      </c>
      <c r="I11">
        <v>56.9</v>
      </c>
      <c r="J11">
        <v>20.47</v>
      </c>
      <c r="K11">
        <v>2.06</v>
      </c>
      <c r="L11">
        <f t="shared" si="1"/>
        <v>8.1499999999999986</v>
      </c>
      <c r="M11">
        <f t="shared" si="2"/>
        <v>15.9257449926722</v>
      </c>
      <c r="N11">
        <f t="shared" si="3"/>
        <v>0.15925744992672203</v>
      </c>
      <c r="O11">
        <f t="shared" si="4"/>
        <v>8.1499999999999986</v>
      </c>
      <c r="P11">
        <f t="shared" si="5"/>
        <v>15.9257449926722</v>
      </c>
    </row>
    <row r="12" spans="1:16" x14ac:dyDescent="0.4">
      <c r="A12" t="s">
        <v>32</v>
      </c>
      <c r="B12">
        <v>120</v>
      </c>
      <c r="C12">
        <v>170</v>
      </c>
      <c r="D12">
        <v>0</v>
      </c>
      <c r="E12">
        <f t="shared" si="0"/>
        <v>0</v>
      </c>
      <c r="F12">
        <v>4.28</v>
      </c>
      <c r="G12">
        <v>0.89</v>
      </c>
      <c r="H12">
        <v>0.85</v>
      </c>
      <c r="I12">
        <v>56.9</v>
      </c>
      <c r="J12">
        <v>20.47</v>
      </c>
      <c r="K12">
        <v>2.06</v>
      </c>
      <c r="L12">
        <f t="shared" si="1"/>
        <v>10.700000000000001</v>
      </c>
      <c r="M12">
        <f t="shared" si="2"/>
        <v>20.90864680019541</v>
      </c>
      <c r="N12">
        <f t="shared" si="3"/>
        <v>0.2090864680019541</v>
      </c>
      <c r="O12">
        <f t="shared" si="4"/>
        <v>10.700000000000001</v>
      </c>
      <c r="P12">
        <f t="shared" si="5"/>
        <v>20.90864680019541</v>
      </c>
    </row>
    <row r="13" spans="1:16" x14ac:dyDescent="0.4">
      <c r="A13" t="s">
        <v>32</v>
      </c>
      <c r="B13">
        <v>60</v>
      </c>
      <c r="C13">
        <v>150</v>
      </c>
      <c r="D13">
        <v>0</v>
      </c>
      <c r="E13">
        <f t="shared" si="0"/>
        <v>0</v>
      </c>
      <c r="F13">
        <v>0.05</v>
      </c>
      <c r="G13">
        <v>0.89</v>
      </c>
      <c r="H13">
        <v>0.85</v>
      </c>
      <c r="I13">
        <v>56.9</v>
      </c>
      <c r="J13">
        <v>20.47</v>
      </c>
      <c r="K13">
        <v>2.06</v>
      </c>
      <c r="L13">
        <f t="shared" si="1"/>
        <v>0.125</v>
      </c>
      <c r="M13">
        <f t="shared" si="2"/>
        <v>0.24425989252564728</v>
      </c>
      <c r="N13">
        <f t="shared" si="3"/>
        <v>2.4425989252564733E-3</v>
      </c>
      <c r="O13">
        <f t="shared" si="4"/>
        <v>0.125</v>
      </c>
      <c r="P13">
        <f t="shared" si="5"/>
        <v>0.24425989252564728</v>
      </c>
    </row>
    <row r="14" spans="1:16" x14ac:dyDescent="0.4">
      <c r="A14" t="s">
        <v>32</v>
      </c>
      <c r="B14">
        <v>60</v>
      </c>
      <c r="C14">
        <v>170</v>
      </c>
      <c r="D14">
        <v>0</v>
      </c>
      <c r="E14">
        <f t="shared" si="0"/>
        <v>0</v>
      </c>
      <c r="F14">
        <v>1.68</v>
      </c>
      <c r="G14">
        <v>0.89</v>
      </c>
      <c r="H14">
        <v>0.85</v>
      </c>
      <c r="I14">
        <v>56.9</v>
      </c>
      <c r="J14">
        <v>20.47</v>
      </c>
      <c r="K14">
        <v>2.06</v>
      </c>
      <c r="L14">
        <f t="shared" si="1"/>
        <v>4.2</v>
      </c>
      <c r="M14">
        <f t="shared" si="2"/>
        <v>8.2071323888617496</v>
      </c>
      <c r="N14">
        <f t="shared" si="3"/>
        <v>8.2071323888617487E-2</v>
      </c>
      <c r="O14">
        <f t="shared" si="4"/>
        <v>4.2</v>
      </c>
      <c r="P14">
        <f t="shared" si="5"/>
        <v>8.2071323888617496</v>
      </c>
    </row>
    <row r="15" spans="1:16" x14ac:dyDescent="0.4">
      <c r="A15" t="s">
        <v>32</v>
      </c>
      <c r="B15">
        <v>60</v>
      </c>
      <c r="C15">
        <v>190</v>
      </c>
      <c r="D15">
        <v>0</v>
      </c>
      <c r="E15">
        <f t="shared" si="0"/>
        <v>0</v>
      </c>
      <c r="F15">
        <v>3.2</v>
      </c>
      <c r="G15">
        <v>0.89</v>
      </c>
      <c r="H15">
        <v>0.85</v>
      </c>
      <c r="I15">
        <v>56.9</v>
      </c>
      <c r="J15">
        <v>20.47</v>
      </c>
      <c r="K15">
        <v>2.06</v>
      </c>
      <c r="L15">
        <f t="shared" si="1"/>
        <v>8</v>
      </c>
      <c r="M15">
        <f t="shared" si="2"/>
        <v>15.632633121641426</v>
      </c>
      <c r="N15">
        <f t="shared" si="3"/>
        <v>0.15632633121641429</v>
      </c>
      <c r="O15">
        <f t="shared" si="4"/>
        <v>8</v>
      </c>
      <c r="P15">
        <f t="shared" si="5"/>
        <v>15.632633121641426</v>
      </c>
    </row>
    <row r="16" spans="1:16" x14ac:dyDescent="0.4">
      <c r="A16" t="s">
        <v>32</v>
      </c>
      <c r="B16">
        <v>60</v>
      </c>
      <c r="C16">
        <v>210</v>
      </c>
      <c r="D16">
        <v>0</v>
      </c>
      <c r="E16">
        <f t="shared" si="0"/>
        <v>0</v>
      </c>
      <c r="F16">
        <v>0.03</v>
      </c>
      <c r="G16">
        <v>0.89</v>
      </c>
      <c r="H16">
        <v>0.85</v>
      </c>
      <c r="I16">
        <v>56.9</v>
      </c>
      <c r="J16">
        <v>20.47</v>
      </c>
      <c r="K16">
        <v>2.06</v>
      </c>
      <c r="L16">
        <f t="shared" si="1"/>
        <v>7.4999999999999997E-2</v>
      </c>
      <c r="M16">
        <f t="shared" si="2"/>
        <v>0.14655593551538837</v>
      </c>
      <c r="N16">
        <f t="shared" si="3"/>
        <v>1.4655593551538837E-3</v>
      </c>
      <c r="O16">
        <f t="shared" si="4"/>
        <v>7.4999999999999997E-2</v>
      </c>
      <c r="P16">
        <f t="shared" si="5"/>
        <v>0.14655593551538837</v>
      </c>
    </row>
    <row r="17" spans="1:16" x14ac:dyDescent="0.4">
      <c r="A17" t="s">
        <v>32</v>
      </c>
      <c r="B17">
        <v>30</v>
      </c>
      <c r="C17">
        <v>170</v>
      </c>
      <c r="D17">
        <v>6</v>
      </c>
      <c r="E17">
        <f t="shared" si="0"/>
        <v>9.9913408379404517E-2</v>
      </c>
      <c r="F17">
        <v>0.72</v>
      </c>
      <c r="G17">
        <v>0.89</v>
      </c>
      <c r="H17">
        <v>0.85</v>
      </c>
      <c r="I17">
        <v>56.9</v>
      </c>
      <c r="J17">
        <v>20.47</v>
      </c>
      <c r="K17">
        <v>2.06</v>
      </c>
      <c r="L17">
        <f t="shared" si="1"/>
        <v>1.8</v>
      </c>
      <c r="M17">
        <f t="shared" si="2"/>
        <v>3.5173424523693217</v>
      </c>
      <c r="N17">
        <f t="shared" si="3"/>
        <v>3.5173424523693209E-2</v>
      </c>
      <c r="O17">
        <f t="shared" si="4"/>
        <v>1.8</v>
      </c>
      <c r="P17">
        <f t="shared" si="5"/>
        <v>3.5173424523693217</v>
      </c>
    </row>
    <row r="18" spans="1:16" x14ac:dyDescent="0.4">
      <c r="A18" t="s">
        <v>32</v>
      </c>
      <c r="B18">
        <v>60</v>
      </c>
      <c r="C18">
        <v>170</v>
      </c>
      <c r="D18">
        <v>6</v>
      </c>
      <c r="E18">
        <f t="shared" si="0"/>
        <v>9.9913408379404517E-2</v>
      </c>
      <c r="F18">
        <v>2.02</v>
      </c>
      <c r="G18">
        <v>0.89</v>
      </c>
      <c r="H18">
        <v>0.85</v>
      </c>
      <c r="I18">
        <v>56.9</v>
      </c>
      <c r="J18">
        <v>20.47</v>
      </c>
      <c r="K18">
        <v>2.06</v>
      </c>
      <c r="L18">
        <f t="shared" si="1"/>
        <v>5.05</v>
      </c>
      <c r="M18">
        <f t="shared" si="2"/>
        <v>9.8680996580361509</v>
      </c>
      <c r="N18">
        <f t="shared" si="3"/>
        <v>9.8680996580361516E-2</v>
      </c>
      <c r="O18">
        <f t="shared" si="4"/>
        <v>5.0500000000000007</v>
      </c>
      <c r="P18">
        <f t="shared" si="5"/>
        <v>9.8680996580361526</v>
      </c>
    </row>
    <row r="19" spans="1:16" x14ac:dyDescent="0.4">
      <c r="A19" t="s">
        <v>32</v>
      </c>
      <c r="B19">
        <v>90</v>
      </c>
      <c r="C19">
        <v>170</v>
      </c>
      <c r="D19">
        <v>6</v>
      </c>
      <c r="E19">
        <f t="shared" si="0"/>
        <v>9.9913408379404517E-2</v>
      </c>
      <c r="F19">
        <v>3.35</v>
      </c>
      <c r="G19">
        <v>0.89</v>
      </c>
      <c r="H19">
        <v>0.85</v>
      </c>
      <c r="I19">
        <v>56.9</v>
      </c>
      <c r="J19">
        <v>20.47</v>
      </c>
      <c r="K19">
        <v>2.06</v>
      </c>
      <c r="L19">
        <f t="shared" si="1"/>
        <v>8.375</v>
      </c>
      <c r="M19">
        <f t="shared" si="2"/>
        <v>16.365412799218369</v>
      </c>
      <c r="N19">
        <f t="shared" si="3"/>
        <v>0.16365412799218371</v>
      </c>
      <c r="O19">
        <f t="shared" si="4"/>
        <v>8.375</v>
      </c>
      <c r="P19">
        <f t="shared" si="5"/>
        <v>16.365412799218369</v>
      </c>
    </row>
    <row r="20" spans="1:16" x14ac:dyDescent="0.4">
      <c r="A20" t="s">
        <v>32</v>
      </c>
      <c r="B20">
        <v>120</v>
      </c>
      <c r="C20">
        <v>170</v>
      </c>
      <c r="D20">
        <v>6</v>
      </c>
      <c r="E20">
        <f t="shared" si="0"/>
        <v>9.9913408379404517E-2</v>
      </c>
      <c r="F20">
        <v>4.03</v>
      </c>
      <c r="G20">
        <v>0.89</v>
      </c>
      <c r="H20">
        <v>0.85</v>
      </c>
      <c r="I20">
        <v>56.9</v>
      </c>
      <c r="J20">
        <v>20.47</v>
      </c>
      <c r="K20">
        <v>2.06</v>
      </c>
      <c r="L20">
        <f t="shared" si="1"/>
        <v>10.075000000000001</v>
      </c>
      <c r="M20">
        <f t="shared" si="2"/>
        <v>19.687347337567175</v>
      </c>
      <c r="N20">
        <f t="shared" si="3"/>
        <v>0.19687347337567174</v>
      </c>
      <c r="O20">
        <f t="shared" si="4"/>
        <v>10.075000000000001</v>
      </c>
      <c r="P20">
        <f t="shared" si="5"/>
        <v>19.687347337567175</v>
      </c>
    </row>
    <row r="21" spans="1:16" x14ac:dyDescent="0.4">
      <c r="A21" t="s">
        <v>27</v>
      </c>
      <c r="B21">
        <v>60</v>
      </c>
      <c r="C21">
        <v>170</v>
      </c>
      <c r="D21">
        <v>0</v>
      </c>
      <c r="E21">
        <f t="shared" si="0"/>
        <v>0</v>
      </c>
      <c r="F21">
        <v>1.17</v>
      </c>
      <c r="G21">
        <v>0.66</v>
      </c>
      <c r="H21">
        <v>0.64</v>
      </c>
      <c r="I21">
        <v>61.86</v>
      </c>
      <c r="J21">
        <v>19.739999999999998</v>
      </c>
      <c r="K21">
        <v>0.23</v>
      </c>
      <c r="L21">
        <f t="shared" si="1"/>
        <v>2.9249999999999998</v>
      </c>
      <c r="M21">
        <f t="shared" si="2"/>
        <v>5.9270516717325226</v>
      </c>
      <c r="N21">
        <f t="shared" si="3"/>
        <v>5.9270516717325229E-2</v>
      </c>
      <c r="O21">
        <f t="shared" si="4"/>
        <v>2.9250000000000003</v>
      </c>
      <c r="P21">
        <f t="shared" si="5"/>
        <v>5.9270516717325226</v>
      </c>
    </row>
    <row r="22" spans="1:16" x14ac:dyDescent="0.4">
      <c r="A22" t="s">
        <v>28</v>
      </c>
      <c r="B22">
        <v>60</v>
      </c>
      <c r="C22">
        <v>170</v>
      </c>
      <c r="D22">
        <v>0</v>
      </c>
      <c r="E22">
        <f t="shared" si="0"/>
        <v>0</v>
      </c>
      <c r="F22">
        <v>1.38</v>
      </c>
      <c r="G22">
        <v>0.97</v>
      </c>
      <c r="H22">
        <v>0.88</v>
      </c>
      <c r="I22">
        <v>56.2</v>
      </c>
      <c r="J22">
        <v>19.96</v>
      </c>
      <c r="K22">
        <v>2.66</v>
      </c>
      <c r="L22">
        <f t="shared" si="1"/>
        <v>3.4499999999999997</v>
      </c>
      <c r="M22">
        <f t="shared" si="2"/>
        <v>6.9138276553106213</v>
      </c>
      <c r="N22">
        <f t="shared" si="3"/>
        <v>6.9138276553106198E-2</v>
      </c>
      <c r="O22">
        <f t="shared" si="4"/>
        <v>3.4499999999999993</v>
      </c>
      <c r="P22">
        <f t="shared" si="5"/>
        <v>6.9138276553106195</v>
      </c>
    </row>
    <row r="23" spans="1:16" x14ac:dyDescent="0.4">
      <c r="A23" t="s">
        <v>29</v>
      </c>
      <c r="B23">
        <v>60</v>
      </c>
      <c r="C23">
        <v>170</v>
      </c>
      <c r="D23">
        <v>0</v>
      </c>
      <c r="E23">
        <f t="shared" si="0"/>
        <v>0</v>
      </c>
      <c r="F23">
        <v>2.11</v>
      </c>
      <c r="G23">
        <v>0.79</v>
      </c>
      <c r="H23">
        <v>1.01</v>
      </c>
      <c r="I23">
        <v>51.89</v>
      </c>
      <c r="J23">
        <v>25.46</v>
      </c>
      <c r="K23">
        <v>1.5</v>
      </c>
      <c r="L23">
        <f t="shared" si="1"/>
        <v>5.2749999999999995</v>
      </c>
      <c r="M23">
        <f t="shared" si="2"/>
        <v>8.2875098193244305</v>
      </c>
      <c r="N23">
        <f t="shared" si="3"/>
        <v>8.2875098193244304E-2</v>
      </c>
      <c r="O23">
        <f t="shared" si="4"/>
        <v>5.2750000000000004</v>
      </c>
      <c r="P23">
        <f t="shared" si="5"/>
        <v>8.2875098193244323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EA811-8207-4FBB-8229-B4C8163A9984}">
  <dimension ref="A1:X17"/>
  <sheetViews>
    <sheetView tabSelected="1" workbookViewId="0">
      <selection activeCell="U8" sqref="U8"/>
    </sheetView>
  </sheetViews>
  <sheetFormatPr defaultRowHeight="14.6" x14ac:dyDescent="0.4"/>
  <cols>
    <col min="9" max="9" width="12.4609375" customWidth="1"/>
    <col min="10" max="10" width="12.84375" customWidth="1"/>
  </cols>
  <sheetData>
    <row r="1" spans="1:24" x14ac:dyDescent="0.4">
      <c r="A1" s="1" t="s">
        <v>4</v>
      </c>
      <c r="B1" s="1"/>
      <c r="C1" s="1"/>
      <c r="D1" s="1"/>
      <c r="E1" s="1"/>
      <c r="F1" s="1"/>
      <c r="G1" s="1"/>
      <c r="H1" s="1"/>
      <c r="I1" s="1"/>
      <c r="J1" s="1"/>
      <c r="K1" s="1" t="s">
        <v>16</v>
      </c>
      <c r="L1" s="1"/>
      <c r="M1" s="1"/>
      <c r="N1" s="1"/>
      <c r="O1" s="1"/>
      <c r="P1" s="1"/>
      <c r="Q1" s="1" t="s">
        <v>5</v>
      </c>
      <c r="R1" s="1"/>
      <c r="S1" s="1"/>
      <c r="T1" s="1"/>
      <c r="U1" s="1"/>
      <c r="V1" s="1"/>
    </row>
    <row r="2" spans="1:24" x14ac:dyDescent="0.4">
      <c r="A2" t="s">
        <v>17</v>
      </c>
      <c r="B2" t="s">
        <v>6</v>
      </c>
      <c r="C2" t="s">
        <v>7</v>
      </c>
      <c r="D2" t="s">
        <v>8</v>
      </c>
      <c r="E2" t="s">
        <v>9</v>
      </c>
      <c r="F2" t="s">
        <v>15</v>
      </c>
      <c r="G2" t="s">
        <v>18</v>
      </c>
      <c r="H2" t="s">
        <v>19</v>
      </c>
      <c r="I2" t="s">
        <v>20</v>
      </c>
      <c r="J2" t="s">
        <v>21</v>
      </c>
      <c r="K2" t="s">
        <v>2</v>
      </c>
      <c r="L2" t="s">
        <v>10</v>
      </c>
      <c r="M2" t="s">
        <v>0</v>
      </c>
      <c r="N2" t="s">
        <v>1</v>
      </c>
      <c r="O2" t="s">
        <v>11</v>
      </c>
      <c r="P2" t="s">
        <v>22</v>
      </c>
      <c r="Q2" t="s">
        <v>12</v>
      </c>
      <c r="R2" t="s">
        <v>10</v>
      </c>
      <c r="S2" t="s">
        <v>0</v>
      </c>
      <c r="T2" t="s">
        <v>1</v>
      </c>
      <c r="U2" t="s">
        <v>11</v>
      </c>
      <c r="V2" t="s">
        <v>22</v>
      </c>
      <c r="W2" t="s">
        <v>13</v>
      </c>
      <c r="X2" t="s">
        <v>14</v>
      </c>
    </row>
    <row r="3" spans="1:24" x14ac:dyDescent="0.4">
      <c r="B3">
        <v>170</v>
      </c>
      <c r="C3">
        <v>4</v>
      </c>
      <c r="D3">
        <v>0</v>
      </c>
      <c r="E3">
        <v>10.35</v>
      </c>
      <c r="F3">
        <v>150</v>
      </c>
      <c r="G3">
        <v>20</v>
      </c>
      <c r="H3">
        <v>30</v>
      </c>
      <c r="I3">
        <v>60</v>
      </c>
      <c r="K3">
        <v>0.89</v>
      </c>
      <c r="L3">
        <v>0.85</v>
      </c>
      <c r="M3">
        <v>56.9</v>
      </c>
      <c r="N3">
        <v>20.47</v>
      </c>
      <c r="O3">
        <v>2.06</v>
      </c>
      <c r="T3">
        <v>1.8875000000000002</v>
      </c>
    </row>
    <row r="4" spans="1:24" x14ac:dyDescent="0.4">
      <c r="B4">
        <v>170</v>
      </c>
      <c r="C4">
        <v>4</v>
      </c>
      <c r="D4">
        <v>0</v>
      </c>
      <c r="E4">
        <v>10.35</v>
      </c>
      <c r="F4">
        <v>150</v>
      </c>
      <c r="G4">
        <v>20</v>
      </c>
      <c r="H4">
        <v>60</v>
      </c>
      <c r="I4">
        <v>60</v>
      </c>
      <c r="K4">
        <v>0.89</v>
      </c>
      <c r="L4">
        <v>0.85</v>
      </c>
      <c r="M4">
        <v>56.9</v>
      </c>
      <c r="N4">
        <v>20.47</v>
      </c>
      <c r="O4">
        <v>2.06</v>
      </c>
      <c r="T4">
        <v>4.1749999999999998</v>
      </c>
    </row>
    <row r="5" spans="1:24" x14ac:dyDescent="0.4">
      <c r="B5">
        <v>170</v>
      </c>
      <c r="C5">
        <v>4</v>
      </c>
      <c r="D5">
        <v>0</v>
      </c>
      <c r="E5">
        <v>10.35</v>
      </c>
      <c r="F5">
        <v>150</v>
      </c>
      <c r="G5">
        <v>20</v>
      </c>
      <c r="H5">
        <v>90</v>
      </c>
      <c r="I5">
        <v>60</v>
      </c>
      <c r="K5">
        <v>0.89</v>
      </c>
      <c r="L5">
        <v>0.85</v>
      </c>
      <c r="M5">
        <v>56.9</v>
      </c>
      <c r="N5">
        <v>20.47</v>
      </c>
      <c r="O5">
        <v>2.06</v>
      </c>
      <c r="T5">
        <v>8.1499999999999986</v>
      </c>
    </row>
    <row r="6" spans="1:24" x14ac:dyDescent="0.4">
      <c r="B6">
        <v>170</v>
      </c>
      <c r="C6">
        <v>4</v>
      </c>
      <c r="D6">
        <v>0</v>
      </c>
      <c r="E6">
        <v>10.35</v>
      </c>
      <c r="F6">
        <v>150</v>
      </c>
      <c r="G6">
        <v>20</v>
      </c>
      <c r="H6">
        <v>120</v>
      </c>
      <c r="I6">
        <v>60</v>
      </c>
      <c r="K6">
        <v>0.89</v>
      </c>
      <c r="L6">
        <v>0.85</v>
      </c>
      <c r="M6">
        <v>56.9</v>
      </c>
      <c r="N6">
        <v>20.47</v>
      </c>
      <c r="O6">
        <v>2.06</v>
      </c>
      <c r="T6">
        <v>10.700000000000001</v>
      </c>
    </row>
    <row r="7" spans="1:24" x14ac:dyDescent="0.4">
      <c r="B7">
        <v>150</v>
      </c>
      <c r="C7">
        <v>4</v>
      </c>
      <c r="D7">
        <v>0</v>
      </c>
      <c r="E7">
        <v>10.35</v>
      </c>
      <c r="F7">
        <v>150</v>
      </c>
      <c r="G7">
        <v>20</v>
      </c>
      <c r="H7">
        <v>60</v>
      </c>
      <c r="I7">
        <v>60</v>
      </c>
      <c r="K7">
        <v>0.89</v>
      </c>
      <c r="L7">
        <v>0.85</v>
      </c>
      <c r="M7">
        <v>56.9</v>
      </c>
      <c r="N7">
        <v>20.47</v>
      </c>
      <c r="O7">
        <v>2.06</v>
      </c>
      <c r="T7">
        <v>0.125</v>
      </c>
    </row>
    <row r="8" spans="1:24" x14ac:dyDescent="0.4">
      <c r="B8">
        <v>170</v>
      </c>
      <c r="C8">
        <v>4</v>
      </c>
      <c r="D8">
        <v>0</v>
      </c>
      <c r="E8">
        <v>10.35</v>
      </c>
      <c r="F8">
        <v>150</v>
      </c>
      <c r="G8">
        <v>20</v>
      </c>
      <c r="H8">
        <v>60</v>
      </c>
      <c r="I8">
        <v>60</v>
      </c>
      <c r="K8">
        <v>0.89</v>
      </c>
      <c r="L8">
        <v>0.85</v>
      </c>
      <c r="M8">
        <v>56.9</v>
      </c>
      <c r="N8">
        <v>20.47</v>
      </c>
      <c r="O8">
        <v>2.06</v>
      </c>
      <c r="T8">
        <v>4.2</v>
      </c>
    </row>
    <row r="9" spans="1:24" x14ac:dyDescent="0.4">
      <c r="B9">
        <v>190</v>
      </c>
      <c r="C9">
        <v>4</v>
      </c>
      <c r="D9">
        <v>0</v>
      </c>
      <c r="E9">
        <v>10.35</v>
      </c>
      <c r="F9">
        <v>150</v>
      </c>
      <c r="G9">
        <v>20</v>
      </c>
      <c r="H9">
        <v>60</v>
      </c>
      <c r="I9">
        <v>60</v>
      </c>
      <c r="K9">
        <v>0.89</v>
      </c>
      <c r="L9">
        <v>0.85</v>
      </c>
      <c r="M9">
        <v>56.9</v>
      </c>
      <c r="N9">
        <v>20.47</v>
      </c>
      <c r="O9">
        <v>2.06</v>
      </c>
      <c r="T9">
        <v>8</v>
      </c>
    </row>
    <row r="10" spans="1:24" x14ac:dyDescent="0.4">
      <c r="B10">
        <v>210</v>
      </c>
      <c r="C10">
        <v>4</v>
      </c>
      <c r="D10">
        <v>0</v>
      </c>
      <c r="E10">
        <v>10.35</v>
      </c>
      <c r="F10">
        <v>150</v>
      </c>
      <c r="G10">
        <v>20</v>
      </c>
      <c r="H10">
        <v>60</v>
      </c>
      <c r="I10">
        <v>60</v>
      </c>
      <c r="K10">
        <v>0.89</v>
      </c>
      <c r="L10">
        <v>0.85</v>
      </c>
      <c r="M10">
        <v>56.9</v>
      </c>
      <c r="N10">
        <v>20.47</v>
      </c>
      <c r="O10">
        <v>2.06</v>
      </c>
      <c r="T10">
        <v>7.4999999999999997E-2</v>
      </c>
    </row>
    <row r="11" spans="1:24" x14ac:dyDescent="0.4">
      <c r="B11">
        <v>170</v>
      </c>
      <c r="C11">
        <v>4</v>
      </c>
      <c r="D11">
        <v>9.9913408379404517E-2</v>
      </c>
      <c r="E11">
        <v>10.35</v>
      </c>
      <c r="F11">
        <v>150</v>
      </c>
      <c r="G11">
        <v>20</v>
      </c>
      <c r="H11">
        <v>30</v>
      </c>
      <c r="I11">
        <v>60</v>
      </c>
      <c r="K11">
        <v>0.89</v>
      </c>
      <c r="L11">
        <v>0.85</v>
      </c>
      <c r="M11">
        <v>56.9</v>
      </c>
      <c r="N11">
        <v>20.47</v>
      </c>
      <c r="O11">
        <v>2.06</v>
      </c>
      <c r="T11">
        <v>1.8</v>
      </c>
    </row>
    <row r="12" spans="1:24" x14ac:dyDescent="0.4">
      <c r="B12">
        <v>170</v>
      </c>
      <c r="C12">
        <v>4</v>
      </c>
      <c r="D12">
        <v>9.9913408379404517E-2</v>
      </c>
      <c r="E12">
        <v>10.35</v>
      </c>
      <c r="F12">
        <v>150</v>
      </c>
      <c r="G12">
        <v>20</v>
      </c>
      <c r="H12">
        <v>60</v>
      </c>
      <c r="I12">
        <v>60</v>
      </c>
      <c r="K12">
        <v>0.89</v>
      </c>
      <c r="L12">
        <v>0.85</v>
      </c>
      <c r="M12">
        <v>56.9</v>
      </c>
      <c r="N12">
        <v>20.47</v>
      </c>
      <c r="O12">
        <v>2.06</v>
      </c>
      <c r="T12">
        <v>5.05</v>
      </c>
    </row>
    <row r="13" spans="1:24" x14ac:dyDescent="0.4">
      <c r="B13">
        <v>170</v>
      </c>
      <c r="C13">
        <v>4</v>
      </c>
      <c r="D13">
        <v>9.9913408379404517E-2</v>
      </c>
      <c r="E13">
        <v>10.35</v>
      </c>
      <c r="F13">
        <v>150</v>
      </c>
      <c r="G13">
        <v>20</v>
      </c>
      <c r="H13">
        <v>90</v>
      </c>
      <c r="I13">
        <v>60</v>
      </c>
      <c r="K13">
        <v>0.89</v>
      </c>
      <c r="L13">
        <v>0.85</v>
      </c>
      <c r="M13">
        <v>56.9</v>
      </c>
      <c r="N13">
        <v>20.47</v>
      </c>
      <c r="O13">
        <v>2.06</v>
      </c>
      <c r="T13">
        <v>8.375</v>
      </c>
    </row>
    <row r="14" spans="1:24" x14ac:dyDescent="0.4">
      <c r="B14">
        <v>170</v>
      </c>
      <c r="C14">
        <v>4</v>
      </c>
      <c r="D14">
        <v>9.9913408379404517E-2</v>
      </c>
      <c r="E14">
        <v>10.35</v>
      </c>
      <c r="F14">
        <v>150</v>
      </c>
      <c r="G14">
        <v>20</v>
      </c>
      <c r="H14">
        <v>120</v>
      </c>
      <c r="I14">
        <v>60</v>
      </c>
      <c r="K14">
        <v>0.89</v>
      </c>
      <c r="L14">
        <v>0.85</v>
      </c>
      <c r="M14">
        <v>56.9</v>
      </c>
      <c r="N14">
        <v>20.47</v>
      </c>
      <c r="O14">
        <v>2.06</v>
      </c>
      <c r="T14">
        <v>10.075000000000001</v>
      </c>
    </row>
    <row r="15" spans="1:24" x14ac:dyDescent="0.4">
      <c r="B15">
        <v>170</v>
      </c>
      <c r="C15">
        <v>4</v>
      </c>
      <c r="D15">
        <v>0</v>
      </c>
      <c r="E15">
        <v>10.35</v>
      </c>
      <c r="F15">
        <v>150</v>
      </c>
      <c r="G15">
        <v>20</v>
      </c>
      <c r="H15">
        <v>60</v>
      </c>
      <c r="I15">
        <v>60</v>
      </c>
      <c r="K15">
        <v>0.66</v>
      </c>
      <c r="L15">
        <v>0.64</v>
      </c>
      <c r="M15">
        <v>61.86</v>
      </c>
      <c r="N15">
        <v>19.739999999999998</v>
      </c>
      <c r="O15">
        <v>0.23</v>
      </c>
      <c r="T15">
        <v>2.9249999999999998</v>
      </c>
    </row>
    <row r="16" spans="1:24" x14ac:dyDescent="0.4">
      <c r="B16">
        <v>170</v>
      </c>
      <c r="C16">
        <v>4</v>
      </c>
      <c r="D16">
        <v>0</v>
      </c>
      <c r="E16">
        <v>10.35</v>
      </c>
      <c r="F16">
        <v>150</v>
      </c>
      <c r="G16">
        <v>20</v>
      </c>
      <c r="H16">
        <v>60</v>
      </c>
      <c r="I16">
        <v>60</v>
      </c>
      <c r="K16">
        <v>0.97</v>
      </c>
      <c r="L16">
        <v>0.88</v>
      </c>
      <c r="M16">
        <v>56.2</v>
      </c>
      <c r="N16">
        <v>19.96</v>
      </c>
      <c r="O16">
        <v>2.66</v>
      </c>
      <c r="T16">
        <v>3.4499999999999997</v>
      </c>
    </row>
    <row r="17" spans="2:20" x14ac:dyDescent="0.4">
      <c r="B17">
        <v>170</v>
      </c>
      <c r="C17">
        <v>4</v>
      </c>
      <c r="D17">
        <v>0</v>
      </c>
      <c r="E17">
        <v>10.35</v>
      </c>
      <c r="F17">
        <v>150</v>
      </c>
      <c r="G17">
        <v>20</v>
      </c>
      <c r="H17">
        <v>60</v>
      </c>
      <c r="I17">
        <v>60</v>
      </c>
      <c r="K17">
        <v>0.79</v>
      </c>
      <c r="L17">
        <v>1.01</v>
      </c>
      <c r="M17">
        <v>51.89</v>
      </c>
      <c r="N17">
        <v>25.46</v>
      </c>
      <c r="O17">
        <v>1.5</v>
      </c>
      <c r="T17">
        <v>5.2749999999999995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Edward Wang</cp:lastModifiedBy>
  <dcterms:created xsi:type="dcterms:W3CDTF">2019-01-02T20:48:25Z</dcterms:created>
  <dcterms:modified xsi:type="dcterms:W3CDTF">2019-02-12T21:39:12Z</dcterms:modified>
</cp:coreProperties>
</file>