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5" documentId="13_ncr:1_{9BF1E512-AD61-4BB3-B57C-31D2694CE6B1}" xr6:coauthVersionLast="40" xr6:coauthVersionMax="40" xr10:uidLastSave="{186AC949-BEAD-4E7D-A35E-7A7F5A285C91}"/>
  <bookViews>
    <workbookView xWindow="-103" yWindow="-103" windowWidth="25920" windowHeight="16749" xr2:uid="{54B929DF-F207-4D70-AA38-DA1517BF04FA}"/>
  </bookViews>
  <sheets>
    <sheet name="Sheet1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3" l="1"/>
  <c r="P24" i="3"/>
  <c r="P28" i="3" l="1"/>
  <c r="P25" i="3"/>
  <c r="P26" i="3"/>
  <c r="P27" i="3"/>
  <c r="M16" i="3" l="1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<sst xmlns="http://schemas.openxmlformats.org/spreadsheetml/2006/main" count="48" uniqueCount="43">
  <si>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</si>
  <si>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</si>
  <si>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</si>
  <si>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</si>
  <si>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</si>
  <si>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</si>
  <si>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</si>
  <si>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</si>
  <si>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</si>
  <si>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</si>
  <si>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</si>
  <si>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</si>
  <si>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</si>
  <si>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</si>
  <si>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</si>
  <si>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</si>
  <si>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</si>
  <si>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</si>
  <si>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</si>
  <si>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</si>
  <si>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</si>
  <si>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</si>
  <si>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</si>
  <si>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</si>
  <si>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</si>
  <si>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</si>
  <si>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</si>
  <si>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</si>
  <si>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</si>
  <si>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</si>
  <si>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</si>
  <si>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</si>
  <si>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</si>
  <si>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</si>
  <si>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</si>
  <si>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</si>
  <si>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</si>
  <si>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</si>
  <si>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Concentratio</t>
  </si>
  <si>
    <t>MW Sulfuric Acid</t>
  </si>
  <si>
    <t>Desnity of water</t>
  </si>
  <si>
    <t>Normality</t>
  </si>
  <si>
    <t>Acid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</si>
</sst>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J1:P28"/>
  <sheetViews>
    <sheetView tabSelected="1" workbookViewId="0">
      <selection activeCell="P23" sqref="P23"/>
    </sheetView>
  </sheetViews>
  <sheetFormatPr defaultRowHeight="14.6" x14ac:dyDescent="0.4"/>
  <cols>
    <col min="1" max="1" width="8.765625" bestFit="1" customWidth="1"/>
    <col min="2" max="2" width="8.53515625" bestFit="1" customWidth="1"/>
    <col min="3" max="3" width="9" bestFit="1" customWidth="1"/>
    <col min="4" max="4" width="8.3046875" bestFit="1" customWidth="1"/>
    <col min="5" max="5" width="9.53515625" bestFit="1" customWidth="1"/>
    <col min="10" max="10" width="22.23046875" customWidth="1"/>
  </cols>
  <sheetData>
    <row r="1" spans="10:16" x14ac:dyDescent="0.4">
      <c r="J1" t="s">
        <v>23</v>
      </c>
      <c r="N1" t="s">
        <v>24</v>
      </c>
      <c r="O1">
        <v>8</v>
      </c>
      <c r="P1" t="s">
        <v>27</v>
      </c>
    </row>
    <row r="2" spans="10:16" x14ac:dyDescent="0.4">
      <c r="J2" t="s">
        <v>22</v>
      </c>
      <c r="K2">
        <v>29.22</v>
      </c>
      <c r="L2">
        <f>K2/0.88</f>
        <v>33.204545454545453</v>
      </c>
      <c r="N2" t="s">
        <v>25</v>
      </c>
      <c r="O2">
        <v>0.5</v>
      </c>
    </row>
    <row r="3" spans="10:16" x14ac:dyDescent="0.4">
      <c r="L3">
        <v>100</v>
      </c>
      <c r="N3" t="s">
        <v>26</v>
      </c>
      <c r="O3">
        <v>0</v>
      </c>
    </row>
    <row r="15" spans="10:16" x14ac:dyDescent="0.4">
      <c r="J15" t="s">
        <v>28</v>
      </c>
      <c r="M15" t="s">
        <v>37</v>
      </c>
    </row>
    <row r="16" spans="10:16" x14ac:dyDescent="0.4">
      <c r="J16" t="s">
        <v>29</v>
      </c>
      <c r="K16">
        <v>2000</v>
      </c>
      <c r="M16">
        <f>250/(K17+1)</f>
        <v>27.777777777777779</v>
      </c>
      <c r="O16" t="s">
        <v>38</v>
      </c>
    </row>
    <row r="17" spans="10:16" x14ac:dyDescent="0.4">
      <c r="J17" t="s">
        <v>30</v>
      </c>
      <c r="K17">
        <v>8</v>
      </c>
      <c r="O17" t="s">
        <v>39</v>
      </c>
      <c r="P17">
        <v>98.709000000000003</v>
      </c>
    </row>
    <row r="18" spans="10:16" x14ac:dyDescent="0.4">
      <c r="J18" t="s">
        <v>31</v>
      </c>
      <c r="O18" t="s">
        <v>40</v>
      </c>
      <c r="P18">
        <v>1000</v>
      </c>
    </row>
    <row r="19" spans="10:16" x14ac:dyDescent="0.4">
      <c r="J19" t="s">
        <v>32</v>
      </c>
      <c r="K19">
        <f>0.25*(K17/(K17+1))</f>
        <v>0.22222222222222221</v>
      </c>
      <c r="O19" t="s">
        <v>41</v>
      </c>
      <c r="P19">
        <v>2</v>
      </c>
    </row>
    <row r="20" spans="10:16" x14ac:dyDescent="0.4">
      <c r="J20" t="s">
        <v>33</v>
      </c>
      <c r="K20">
        <v>0.8</v>
      </c>
    </row>
    <row r="21" spans="10:16" x14ac:dyDescent="0.4">
      <c r="J21" t="s">
        <v>34</v>
      </c>
      <c r="K21">
        <v>4186</v>
      </c>
    </row>
    <row r="22" spans="10:16" x14ac:dyDescent="0.4">
      <c r="J22" t="s">
        <v>35</v>
      </c>
      <c r="K22">
        <f>K16*K20/K21/K19</f>
        <v>1.7200191113234593</v>
      </c>
      <c r="O22" t="s">
        <v>42</v>
      </c>
    </row>
    <row r="23" spans="10:16" x14ac:dyDescent="0.4">
      <c r="J23" t="s">
        <v>36</v>
      </c>
      <c r="K23">
        <f>K22*60</f>
        <v>103.20114667940756</v>
      </c>
      <c r="O23">
        <v>2</v>
      </c>
      <c r="P23">
        <f>O23/100*$P$18/$P$17*$P$19</f>
        <v>0.40523153917069366</v>
      </c>
    </row>
    <row r="24" spans="10:16" x14ac:dyDescent="0.4">
      <c r="O24">
        <v>4</v>
      </c>
      <c r="P24">
        <f t="shared" ref="P23:P27" si="0">O24/100*$P$18/$P$17*$P$19</f>
        <v>0.81046307834138731</v>
      </c>
    </row>
    <row r="25" spans="10:16" x14ac:dyDescent="0.4">
      <c r="O25">
        <v>6</v>
      </c>
      <c r="P25">
        <f t="shared" si="0"/>
        <v>1.2156946175120809</v>
      </c>
    </row>
    <row r="26" spans="10:16" x14ac:dyDescent="0.4">
      <c r="O26">
        <v>8</v>
      </c>
      <c r="P26">
        <f t="shared" si="0"/>
        <v>1.6209261566827746</v>
      </c>
    </row>
    <row r="27" spans="10:16" x14ac:dyDescent="0.4">
      <c r="O27">
        <v>10</v>
      </c>
      <c r="P27">
        <f t="shared" si="0"/>
        <v>2.0261576958534682</v>
      </c>
    </row>
    <row r="28" spans="10:16" x14ac:dyDescent="0.4">
      <c r="O28">
        <v>12</v>
      </c>
      <c r="P28">
        <f>O28/100*$P$18/$P$17*$P$19</f>
        <v>2.4313892350241617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X23"/>
  <sheetViews>
    <sheetView workbookViewId="0">
      <selection activeCell="K7" sqref="K7"/>
    </sheetView>
  </sheetViews>
  <sheetFormatPr defaultRowHeight="14.6" x14ac:dyDescent="0.4"/>
  <sheetData>
    <row r="1" spans="1: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4" x14ac:dyDescent="0.4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</row>
    <row r="3" spans="1:24" x14ac:dyDescent="0.4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100</v>
      </c>
      <c r="N3">
        <v>33.204545454545503</v>
      </c>
      <c r="T3">
        <v>0</v>
      </c>
    </row>
    <row r="4" spans="1:24" x14ac:dyDescent="0.4">
      <c r="A4">
        <v>20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100</v>
      </c>
      <c r="N4">
        <v>33.204545454545503</v>
      </c>
      <c r="T4">
        <v>10.199999999999999</v>
      </c>
    </row>
    <row r="5" spans="1:24" x14ac:dyDescent="0.4">
      <c r="A5">
        <v>40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100</v>
      </c>
      <c r="N5">
        <v>33.204545454545503</v>
      </c>
      <c r="T5">
        <v>14</v>
      </c>
    </row>
    <row r="6" spans="1:24" x14ac:dyDescent="0.4">
      <c r="A6">
        <v>60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100</v>
      </c>
      <c r="N6">
        <v>33.204545454545503</v>
      </c>
      <c r="T6">
        <v>14.8</v>
      </c>
    </row>
    <row r="7" spans="1:24" x14ac:dyDescent="0.4">
      <c r="A7">
        <v>80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100</v>
      </c>
      <c r="N7">
        <v>33.204545454545503</v>
      </c>
      <c r="T7">
        <v>14.6</v>
      </c>
    </row>
    <row r="8" spans="1:24" x14ac:dyDescent="0.4">
      <c r="A8">
        <v>100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100</v>
      </c>
      <c r="N8">
        <v>33.204545454545503</v>
      </c>
      <c r="T8">
        <v>14.5</v>
      </c>
    </row>
    <row r="9" spans="1:24" x14ac:dyDescent="0.4">
      <c r="A9">
        <v>120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100</v>
      </c>
      <c r="N9">
        <v>33.204545454545503</v>
      </c>
      <c r="T9">
        <v>14</v>
      </c>
    </row>
    <row r="10" spans="1:24" x14ac:dyDescent="0.4">
      <c r="A10">
        <v>0</v>
      </c>
      <c r="B10">
        <v>130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100</v>
      </c>
      <c r="N10">
        <v>33.204545454545503</v>
      </c>
      <c r="T10">
        <v>0</v>
      </c>
    </row>
    <row r="11" spans="1:24" x14ac:dyDescent="0.4">
      <c r="A11">
        <v>20</v>
      </c>
      <c r="B11">
        <v>130</v>
      </c>
      <c r="C11">
        <v>8</v>
      </c>
      <c r="D11">
        <v>0.81046307834138731</v>
      </c>
      <c r="E11">
        <v>0.5</v>
      </c>
      <c r="F11">
        <v>3</v>
      </c>
      <c r="G11">
        <v>0</v>
      </c>
      <c r="J11">
        <v>100</v>
      </c>
      <c r="N11">
        <v>33.204545454545503</v>
      </c>
      <c r="T11">
        <v>17.5</v>
      </c>
    </row>
    <row r="12" spans="1:24" x14ac:dyDescent="0.4">
      <c r="A12">
        <v>40</v>
      </c>
      <c r="B12">
        <v>130</v>
      </c>
      <c r="C12">
        <v>8</v>
      </c>
      <c r="D12">
        <v>0.81046307834138731</v>
      </c>
      <c r="E12">
        <v>0.5</v>
      </c>
      <c r="F12">
        <v>3</v>
      </c>
      <c r="G12">
        <v>0</v>
      </c>
      <c r="J12">
        <v>100</v>
      </c>
      <c r="N12">
        <v>33.204545454545503</v>
      </c>
      <c r="T12">
        <v>18.5</v>
      </c>
    </row>
    <row r="13" spans="1:24" x14ac:dyDescent="0.4">
      <c r="A13">
        <v>60</v>
      </c>
      <c r="B13">
        <v>130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100</v>
      </c>
      <c r="N13">
        <v>33.204545454545503</v>
      </c>
      <c r="T13">
        <v>17</v>
      </c>
    </row>
    <row r="14" spans="1:24" x14ac:dyDescent="0.4">
      <c r="A14">
        <v>80</v>
      </c>
      <c r="B14">
        <v>130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100</v>
      </c>
      <c r="N14">
        <v>33.204545454545503</v>
      </c>
      <c r="T14">
        <v>15.8</v>
      </c>
    </row>
    <row r="15" spans="1:24" x14ac:dyDescent="0.4">
      <c r="A15">
        <v>100</v>
      </c>
      <c r="B15">
        <v>130</v>
      </c>
      <c r="C15">
        <v>8</v>
      </c>
      <c r="D15">
        <v>0.81046307834138731</v>
      </c>
      <c r="E15">
        <v>0.5</v>
      </c>
      <c r="F15">
        <v>3</v>
      </c>
      <c r="G15">
        <v>0</v>
      </c>
      <c r="J15">
        <v>100</v>
      </c>
      <c r="N15">
        <v>33.204545454545503</v>
      </c>
      <c r="T15">
        <v>13.9</v>
      </c>
    </row>
    <row r="16" spans="1:24" x14ac:dyDescent="0.4">
      <c r="A16">
        <v>120</v>
      </c>
      <c r="B16">
        <v>130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100</v>
      </c>
      <c r="N16">
        <v>33.204545454545503</v>
      </c>
      <c r="T16">
        <v>12.2</v>
      </c>
    </row>
    <row r="17" spans="1:20" x14ac:dyDescent="0.4">
      <c r="A17">
        <v>0</v>
      </c>
      <c r="B17">
        <v>130</v>
      </c>
      <c r="C17">
        <v>8</v>
      </c>
      <c r="D17">
        <v>1.2156946175120809</v>
      </c>
      <c r="E17">
        <v>0.5</v>
      </c>
      <c r="F17">
        <v>3</v>
      </c>
      <c r="G17">
        <v>0</v>
      </c>
      <c r="J17">
        <v>100</v>
      </c>
      <c r="N17">
        <v>33.204545454545503</v>
      </c>
      <c r="T17">
        <v>0</v>
      </c>
    </row>
    <row r="18" spans="1:20" x14ac:dyDescent="0.4">
      <c r="A18">
        <v>20</v>
      </c>
      <c r="B18">
        <v>130</v>
      </c>
      <c r="C18">
        <v>8</v>
      </c>
      <c r="D18">
        <v>1.2156946175120809</v>
      </c>
      <c r="E18">
        <v>0.5</v>
      </c>
      <c r="F18">
        <v>3</v>
      </c>
      <c r="G18">
        <v>0</v>
      </c>
      <c r="J18">
        <v>100</v>
      </c>
      <c r="N18">
        <v>33.204545454545503</v>
      </c>
      <c r="T18">
        <v>18.399999999999999</v>
      </c>
    </row>
    <row r="19" spans="1:20" x14ac:dyDescent="0.4">
      <c r="A19">
        <v>40</v>
      </c>
      <c r="B19">
        <v>130</v>
      </c>
      <c r="C19">
        <v>8</v>
      </c>
      <c r="D19">
        <v>1.2156946175120809</v>
      </c>
      <c r="E19">
        <v>0.5</v>
      </c>
      <c r="F19">
        <v>3</v>
      </c>
      <c r="G19">
        <v>0</v>
      </c>
      <c r="J19">
        <v>100</v>
      </c>
      <c r="N19">
        <v>33.204545454545503</v>
      </c>
      <c r="T19">
        <v>17.2</v>
      </c>
    </row>
    <row r="20" spans="1:20" x14ac:dyDescent="0.4">
      <c r="A20">
        <v>60</v>
      </c>
      <c r="B20">
        <v>130</v>
      </c>
      <c r="C20">
        <v>8</v>
      </c>
      <c r="D20">
        <v>1.2156946175120809</v>
      </c>
      <c r="E20">
        <v>0.5</v>
      </c>
      <c r="F20">
        <v>3</v>
      </c>
      <c r="G20">
        <v>0</v>
      </c>
      <c r="J20">
        <v>100</v>
      </c>
      <c r="N20">
        <v>33.204545454545503</v>
      </c>
      <c r="T20">
        <v>15.4</v>
      </c>
    </row>
    <row r="21" spans="1:20" x14ac:dyDescent="0.4">
      <c r="A21">
        <v>80</v>
      </c>
      <c r="B21">
        <v>130</v>
      </c>
      <c r="C21">
        <v>8</v>
      </c>
      <c r="D21">
        <v>1.2156946175120809</v>
      </c>
      <c r="E21">
        <v>0.5</v>
      </c>
      <c r="F21">
        <v>3</v>
      </c>
      <c r="G21">
        <v>0</v>
      </c>
      <c r="J21">
        <v>100</v>
      </c>
      <c r="N21">
        <v>33.204545454545503</v>
      </c>
      <c r="T21">
        <v>13.5</v>
      </c>
    </row>
    <row r="22" spans="1:20" x14ac:dyDescent="0.4">
      <c r="A22">
        <v>100</v>
      </c>
      <c r="B22">
        <v>130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100</v>
      </c>
      <c r="N22">
        <v>33.204545454545503</v>
      </c>
      <c r="T22">
        <v>11.5</v>
      </c>
    </row>
    <row r="23" spans="1:20" x14ac:dyDescent="0.4">
      <c r="A23">
        <v>120</v>
      </c>
      <c r="B23">
        <v>130</v>
      </c>
      <c r="C23">
        <v>8</v>
      </c>
      <c r="D23">
        <v>1.2156946175120809</v>
      </c>
      <c r="E23">
        <v>0.5</v>
      </c>
      <c r="F23">
        <v>3</v>
      </c>
      <c r="G23">
        <v>0</v>
      </c>
      <c r="J23">
        <v>100</v>
      </c>
      <c r="N23">
        <v>33.204545454545503</v>
      </c>
      <c r="T23">
        <v>10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I w /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L I w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M P 0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A s j D 9 O A y / y 2 a c A A A D 4 A A A A E g A A A A A A A A A A A A A A A A A A A A A A Q 2 9 u Z m l n L 1 B h Y 2 t h Z 2 U u e G 1 s U E s B A i 0 A F A A C A A g A L I w / T g / K 6 a u k A A A A 6 Q A A A B M A A A A A A A A A A A A A A A A A 8 w A A A F t D b 2 5 0 Z W 5 0 X 1 R 5 c G V z X S 5 4 b W x Q S w E C L Q A U A A I A C A A s j D 9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w A A A A A A A C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V C A o w 4 L C s E M p J n F 1 b 3 Q 7 L C Z x d W 9 0 O 0 F D I C g l K S Z x d W 9 0 O y w m c X V v d D t D I C h t a W 4 p J n F 1 b 3 Q 7 L C Z x d W 9 0 O 1 k x I C g l K S Z x d W 9 0 O y w m c X V v d D t Z M i A o Z y 9 n K S Z x d W 9 0 O 1 0 i I C 8 + P E V u d H J 5 I F R 5 c G U 9 I k Z p b G x D b 2 x 1 b W 5 U e X B l c y I g V m F s d W U 9 I n N B d 1 l H Q m d N R E F 3 V U Y i I C 8 + P E V u d H J 5 I F R 5 c G U 9 I k Z p b G x M Y X N 0 V X B k Y X R l Z C I g V m F s d W U 9 I m Q y M D E 5 L T A x L T M w V D I w O j M 0 O j M 2 L j g 5 N j c 4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I u i 0 a 8 Y 8 G j a P t R 3 H g g f S 7 D 5 b s v l y W 2 3 u o T + L 9 P b J I o g A A A A A O g A A A A A I A A C A A A A B 0 W S 7 Z Z k x O h W f 1 f d P p / G T d P g 5 E H w m u s r D 9 J M V Q + m T 6 I 1 A A A A B q j + m G O D p T 1 i V V i o Z g A + g H N 1 J s x 7 0 g J h s B o P f 9 C n k W I S R u J v 2 p K f q U S 0 Q a W S / O 8 y b Z k b 6 w E h B 4 8 4 X 8 0 I + a y l 5 2 P / 5 N I u N k o q M + U d w g Y f K t n U A A A A C Z H 3 o 1 W R y E + h F W z C s Z i x e l F 0 t r 0 J K o F 2 O F 3 b B j O s A 8 w / X c 9 + 6 / c K y e s 9 P W w L 0 w m O v b K j I W B f Z 8 8 l B e H z e C H z Y Q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2019-01-12T00:14:28Z</dcterms:created>
  <dcterms:modified xsi:type="dcterms:W3CDTF">2019-02-14T23:12:31Z</dcterms:modified>
</cp:coreProperties>
</file>