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8" documentId="13_ncr:1_{3F82386B-DFD9-42E1-9C34-32627451596C}" xr6:coauthVersionLast="40" xr6:coauthVersionMax="40" xr10:uidLastSave="{E7CA101F-7108-4358-97B6-F664C8170B81}"/>
  <bookViews>
    <workbookView xWindow="-103" yWindow="-103" windowWidth="25920" windowHeight="16749" activeTab="1" xr2:uid="{54B929DF-F207-4D70-AA38-DA1517BF04FA}"/>
  </bookViews>
  <sheets>
    <sheet name="Sheet1" sheetId="3" r:id="rId1"/>
    <sheet name="Data" sheetId="2" r:id="rId2"/>
  </sheets>
  <definedNames>
    <definedName name="ExternalData_1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<sst xmlns="http://schemas.openxmlformats.org/spreadsheetml/2006/main" count="56" uniqueCount="51">
  <si>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</si>
  <si>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</si>
  <si>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</si>
  <si>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</si>
  <si>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</si>
  <si>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</si>
  <si>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</si>
  <si>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</si>
  <si>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</si>
  <si>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</si>
  <si>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</si>
  <si>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</si>
  <si>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</si>
  <si>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</si>
  <si>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</si>
  <si>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</si>
  <si>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</si>
  <si>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</si>
  <si>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</si>
  <si>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</si>
  <si>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</si>
  <si>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</si>
  <si>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</si>
  <si>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</si>
  <si>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</si>
  <si>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</si>
  <si>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</si>
  <si>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</si>
  <si>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</si>
  <si>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</si>
  <si>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</si>
  <si>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</si>
  <si>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</si>
  <si>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</si>
  <si>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</si>
  <si>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</si>
  <si>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</si>
  <si>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</si>
  <si>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</si>
  <si>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</si>
  <si>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</si>
  <si>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</si>
  <si>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</si>
  <si>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</t>
  </si>
  <si>
    <t>Xy</t>
  </si>
  <si>
    <t>Acid Concentratio</t>
  </si>
  <si>
    <t>MW Sulfuric Acid</t>
  </si>
  <si>
    <t>Desnity of water</t>
  </si>
  <si>
    <t>Normality</t>
  </si>
  <si>
    <t>Acid Concentration</t>
  </si>
  <si>
    <t>Xy2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</si>
</sst>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  <queryTableField id="10" dataBound="0" tableColumnId="1"/>
      <queryTableField id="11" dataBound="0" tableColumnId="2"/>
      <queryTableField id="12" dataBound="0" tableColumnId="3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H21" tableType="queryTable" totalsRowShown="0">
  <autoFilter ref="A1:H21" xr:uid="{331779C6-91F6-4C33-9D15-DEE40A53D641}"/>
  <tableColumns count="8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  <tableColumn id="1" xr3:uid="{025F2A84-7B0D-4AB7-8685-DB6016B5C696}" uniqueName="1" name="Acid Conc" queryTableFieldId="10" dataDxfId="1">
      <calculatedColumnFormula>tabula_ProductionOfXyloseFromMerantiWoodSawdust[[#This Row],[AC (%)]]/100*$P$18/$P$17*$P$19</calculatedColumnFormula>
    </tableColumn>
    <tableColumn id="2" xr3:uid="{B27F3012-51B5-4621-9445-FFAB8B2AF1F6}" uniqueName="2" name="Xy" queryTableFieldId="11" dataDxfId="0">
      <calculatedColumnFormula>(tabula_ProductionOfXyloseFromMerantiWoodSawdust[[#This Row],[Y1 (%)]]/100)*1000*($L$3/1000)/$K$17</calculatedColumnFormula>
    </tableColumn>
    <tableColumn id="3" xr3:uid="{6891AEAE-234C-423C-826E-D515C25995D2}" uniqueName="3" name="Xy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P28"/>
  <sheetViews>
    <sheetView workbookViewId="0">
      <selection activeCell="M16" sqref="M16"/>
    </sheetView>
  </sheetViews>
  <sheetFormatPr defaultRowHeight="14.6" x14ac:dyDescent="0.4"/>
  <cols>
    <col min="1" max="1" width="8.765625" bestFit="1" customWidth="1"/>
    <col min="2" max="2" width="8.53515625" bestFit="1" customWidth="1"/>
    <col min="3" max="3" width="9" bestFit="1" customWidth="1"/>
    <col min="4" max="4" width="8.3046875" bestFit="1" customWidth="1"/>
    <col min="5" max="5" width="9.53515625" bestFit="1" customWidth="1"/>
    <col min="10" max="10" width="22.23046875" customWidth="1"/>
  </cols>
  <sheetData>
    <row r="1" spans="1:16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43</v>
      </c>
      <c r="G1" t="s">
        <v>44</v>
      </c>
      <c r="H1" t="s">
        <v>50</v>
      </c>
      <c r="J1" t="s">
        <v>28</v>
      </c>
      <c r="N1" t="s">
        <v>29</v>
      </c>
      <c r="O1">
        <v>8</v>
      </c>
      <c r="P1" t="s">
        <v>32</v>
      </c>
    </row>
    <row r="2" spans="1:16" x14ac:dyDescent="0.4">
      <c r="A2">
        <v>127</v>
      </c>
      <c r="B2">
        <v>5</v>
      </c>
      <c r="C2">
        <v>80</v>
      </c>
      <c r="D2">
        <v>58.84</v>
      </c>
      <c r="E2">
        <v>2.2799999999999998</v>
      </c>
      <c r="F2">
        <f>tabula_ProductionOfXyloseFromMerantiWoodSawdust[[#This Row],[AC (%)]]/100*$P$18/$P$17*$P$19</f>
        <v>1.0130788479267341</v>
      </c>
      <c r="G2">
        <f>(tabula_ProductionOfXyloseFromMerantiWoodSawdust[[#This Row],[Y1 (%)]]/100)*1000*($L$3/1000)/$K$17</f>
        <v>7.3550000000000013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6" x14ac:dyDescent="0.4">
      <c r="A3">
        <v>125</v>
      </c>
      <c r="B3">
        <v>4</v>
      </c>
      <c r="C3">
        <v>60</v>
      </c>
      <c r="D3">
        <v>92.05</v>
      </c>
      <c r="E3">
        <v>3.72</v>
      </c>
      <c r="F3">
        <f>tabula_ProductionOfXyloseFromMerantiWoodSawdust[[#This Row],[AC (%)]]/100*$P$18/$P$17*$P$19</f>
        <v>0.81046307834138731</v>
      </c>
      <c r="G3">
        <f>(tabula_ProductionOfXyloseFromMerantiWoodSawdust[[#This Row],[Y1 (%)]]/100)*1000*($L$3/1000)/$K$17</f>
        <v>11.506250000000001</v>
      </c>
      <c r="L3">
        <v>100</v>
      </c>
      <c r="N3" t="s">
        <v>31</v>
      </c>
      <c r="O3">
        <v>0</v>
      </c>
    </row>
    <row r="4" spans="1:16" x14ac:dyDescent="0.4">
      <c r="A4">
        <v>127</v>
      </c>
      <c r="B4">
        <v>5</v>
      </c>
      <c r="C4">
        <v>40</v>
      </c>
      <c r="D4">
        <v>84.24</v>
      </c>
      <c r="E4">
        <v>3.48</v>
      </c>
      <c r="F4">
        <f>tabula_ProductionOfXyloseFromMerantiWoodSawdust[[#This Row],[AC (%)]]/100*$P$18/$P$17*$P$19</f>
        <v>1.0130788479267341</v>
      </c>
      <c r="G4">
        <f>(tabula_ProductionOfXyloseFromMerantiWoodSawdust[[#This Row],[Y1 (%)]]/100)*1000*($L$3/1000)/$K$17</f>
        <v>10.530000000000001</v>
      </c>
    </row>
    <row r="5" spans="1:16" x14ac:dyDescent="0.4">
      <c r="A5">
        <v>125</v>
      </c>
      <c r="B5">
        <v>4</v>
      </c>
      <c r="C5">
        <v>60</v>
      </c>
      <c r="D5">
        <v>86.41</v>
      </c>
      <c r="E5">
        <v>3.82</v>
      </c>
      <c r="F5">
        <f>tabula_ProductionOfXyloseFromMerantiWoodSawdust[[#This Row],[AC (%)]]/100*$P$18/$P$17*$P$19</f>
        <v>0.81046307834138731</v>
      </c>
      <c r="G5">
        <f>(tabula_ProductionOfXyloseFromMerantiWoodSawdust[[#This Row],[Y1 (%)]]/100)*1000*($L$3/1000)/$K$17</f>
        <v>10.801250000000001</v>
      </c>
    </row>
    <row r="6" spans="1:16" x14ac:dyDescent="0.4">
      <c r="A6">
        <v>127</v>
      </c>
      <c r="B6">
        <v>3</v>
      </c>
      <c r="C6">
        <v>80</v>
      </c>
      <c r="D6">
        <v>63.08</v>
      </c>
      <c r="E6">
        <v>3.64</v>
      </c>
      <c r="F6">
        <f>tabula_ProductionOfXyloseFromMerantiWoodSawdust[[#This Row],[AC (%)]]/100*$P$18/$P$17*$P$19</f>
        <v>0.60784730875604043</v>
      </c>
      <c r="G6">
        <f>(tabula_ProductionOfXyloseFromMerantiWoodSawdust[[#This Row],[Y1 (%)]]/100)*1000*($L$3/1000)/$K$17</f>
        <v>7.8850000000000016</v>
      </c>
    </row>
    <row r="7" spans="1:16" x14ac:dyDescent="0.4">
      <c r="A7">
        <v>125</v>
      </c>
      <c r="B7">
        <v>4</v>
      </c>
      <c r="C7">
        <v>60</v>
      </c>
      <c r="D7">
        <v>87.81</v>
      </c>
      <c r="E7">
        <v>3.81</v>
      </c>
      <c r="F7">
        <f>tabula_ProductionOfXyloseFromMerantiWoodSawdust[[#This Row],[AC (%)]]/100*$P$18/$P$17*$P$19</f>
        <v>0.81046307834138731</v>
      </c>
      <c r="G7">
        <f>(tabula_ProductionOfXyloseFromMerantiWoodSawdust[[#This Row],[Y1 (%)]]/100)*1000*($L$3/1000)/$K$17</f>
        <v>10.97625</v>
      </c>
    </row>
    <row r="8" spans="1:16" x14ac:dyDescent="0.4">
      <c r="A8">
        <v>125</v>
      </c>
      <c r="B8">
        <v>4</v>
      </c>
      <c r="C8">
        <v>60</v>
      </c>
      <c r="D8">
        <v>86.27</v>
      </c>
      <c r="E8">
        <v>4</v>
      </c>
      <c r="F8">
        <f>tabula_ProductionOfXyloseFromMerantiWoodSawdust[[#This Row],[AC (%)]]/100*$P$18/$P$17*$P$19</f>
        <v>0.81046307834138731</v>
      </c>
      <c r="G8">
        <f>(tabula_ProductionOfXyloseFromMerantiWoodSawdust[[#This Row],[Y1 (%)]]/100)*1000*($L$3/1000)/$K$17</f>
        <v>10.78375</v>
      </c>
    </row>
    <row r="9" spans="1:16" x14ac:dyDescent="0.4">
      <c r="A9">
        <v>125</v>
      </c>
      <c r="B9">
        <v>2</v>
      </c>
      <c r="C9">
        <v>60</v>
      </c>
      <c r="D9">
        <v>70.650000000000006</v>
      </c>
      <c r="E9">
        <v>4.38</v>
      </c>
      <c r="F9">
        <f>tabula_ProductionOfXyloseFromMerantiWoodSawdust[[#This Row],[AC (%)]]/100*$P$18/$P$17*$P$19</f>
        <v>0.40523153917069366</v>
      </c>
      <c r="G9">
        <f>(tabula_ProductionOfXyloseFromMerantiWoodSawdust[[#This Row],[Y1 (%)]]/100)*1000*($L$3/1000)/$K$17</f>
        <v>8.8312500000000007</v>
      </c>
    </row>
    <row r="10" spans="1:16" x14ac:dyDescent="0.4">
      <c r="A10">
        <v>121</v>
      </c>
      <c r="B10">
        <v>4</v>
      </c>
      <c r="C10">
        <v>60</v>
      </c>
      <c r="D10">
        <v>76.959999999999994</v>
      </c>
      <c r="E10">
        <v>5.44</v>
      </c>
      <c r="F10">
        <f>tabula_ProductionOfXyloseFromMerantiWoodSawdust[[#This Row],[AC (%)]]/100*$P$18/$P$17*$P$19</f>
        <v>0.81046307834138731</v>
      </c>
      <c r="G10">
        <f>(tabula_ProductionOfXyloseFromMerantiWoodSawdust[[#This Row],[Y1 (%)]]/100)*1000*($L$3/1000)/$K$17</f>
        <v>9.6199999999999992</v>
      </c>
    </row>
    <row r="11" spans="1:16" x14ac:dyDescent="0.4">
      <c r="A11">
        <v>125</v>
      </c>
      <c r="B11">
        <v>4</v>
      </c>
      <c r="C11">
        <v>100</v>
      </c>
      <c r="D11">
        <v>63.04</v>
      </c>
      <c r="E11">
        <v>2.84</v>
      </c>
      <c r="F11">
        <f>tabula_ProductionOfXyloseFromMerantiWoodSawdust[[#This Row],[AC (%)]]/100*$P$18/$P$17*$P$19</f>
        <v>0.81046307834138731</v>
      </c>
      <c r="G11">
        <f>(tabula_ProductionOfXyloseFromMerantiWoodSawdust[[#This Row],[Y1 (%)]]/100)*1000*($L$3/1000)/$K$17</f>
        <v>7.88</v>
      </c>
    </row>
    <row r="12" spans="1:16" x14ac:dyDescent="0.4">
      <c r="A12">
        <v>123</v>
      </c>
      <c r="B12">
        <v>5</v>
      </c>
      <c r="C12">
        <v>40</v>
      </c>
      <c r="D12">
        <v>78.31</v>
      </c>
      <c r="E12">
        <v>4.93</v>
      </c>
      <c r="F12">
        <f>tabula_ProductionOfXyloseFromMerantiWoodSawdust[[#This Row],[AC (%)]]/100*$P$18/$P$17*$P$19</f>
        <v>1.0130788479267341</v>
      </c>
      <c r="G12">
        <f>(tabula_ProductionOfXyloseFromMerantiWoodSawdust[[#This Row],[Y1 (%)]]/100)*1000*($L$3/1000)/$K$17</f>
        <v>9.7887500000000003</v>
      </c>
    </row>
    <row r="13" spans="1:16" x14ac:dyDescent="0.4">
      <c r="A13">
        <v>125</v>
      </c>
      <c r="B13">
        <v>4</v>
      </c>
      <c r="C13">
        <v>20</v>
      </c>
      <c r="D13">
        <v>37.590000000000003</v>
      </c>
      <c r="E13">
        <v>4.67</v>
      </c>
      <c r="F13">
        <f>tabula_ProductionOfXyloseFromMerantiWoodSawdust[[#This Row],[AC (%)]]/100*$P$18/$P$17*$P$19</f>
        <v>0.81046307834138731</v>
      </c>
      <c r="G13">
        <f>(tabula_ProductionOfXyloseFromMerantiWoodSawdust[[#This Row],[Y1 (%)]]/100)*1000*($L$3/1000)/$K$17</f>
        <v>4.6987500000000004</v>
      </c>
    </row>
    <row r="14" spans="1:16" x14ac:dyDescent="0.4">
      <c r="A14">
        <v>129</v>
      </c>
      <c r="B14">
        <v>4</v>
      </c>
      <c r="C14">
        <v>60</v>
      </c>
      <c r="D14">
        <v>60.96</v>
      </c>
      <c r="E14">
        <v>2.93</v>
      </c>
      <c r="F14">
        <f>tabula_ProductionOfXyloseFromMerantiWoodSawdust[[#This Row],[AC (%)]]/100*$P$18/$P$17*$P$19</f>
        <v>0.81046307834138731</v>
      </c>
      <c r="G14">
        <f>(tabula_ProductionOfXyloseFromMerantiWoodSawdust[[#This Row],[Y1 (%)]]/100)*1000*($L$3/1000)/$K$17</f>
        <v>7.620000000000001</v>
      </c>
    </row>
    <row r="15" spans="1:16" x14ac:dyDescent="0.4">
      <c r="A15">
        <v>123</v>
      </c>
      <c r="B15">
        <v>3</v>
      </c>
      <c r="C15">
        <v>40</v>
      </c>
      <c r="D15">
        <v>41.64</v>
      </c>
      <c r="E15">
        <v>4.71</v>
      </c>
      <c r="F15">
        <f>tabula_ProductionOfXyloseFromMerantiWoodSawdust[[#This Row],[AC (%)]]/100*$P$18/$P$17*$P$19</f>
        <v>0.60784730875604043</v>
      </c>
      <c r="G15">
        <f>(tabula_ProductionOfXyloseFromMerantiWoodSawdust[[#This Row],[Y1 (%)]]/100)*1000*($L$3/1000)/$K$17</f>
        <v>5.2050000000000001</v>
      </c>
      <c r="J15" t="s">
        <v>33</v>
      </c>
      <c r="M15" t="s">
        <v>42</v>
      </c>
    </row>
    <row r="16" spans="1:16" x14ac:dyDescent="0.4">
      <c r="A16">
        <v>127</v>
      </c>
      <c r="B16">
        <v>3</v>
      </c>
      <c r="C16">
        <v>40</v>
      </c>
      <c r="D16">
        <v>54.27</v>
      </c>
      <c r="E16">
        <v>4.3499999999999996</v>
      </c>
      <c r="F16">
        <f>tabula_ProductionOfXyloseFromMerantiWoodSawdust[[#This Row],[AC (%)]]/100*$P$18/$P$17*$P$19</f>
        <v>0.60784730875604043</v>
      </c>
      <c r="G16">
        <f>(tabula_ProductionOfXyloseFromMerantiWoodSawdust[[#This Row],[Y1 (%)]]/100)*1000*($L$3/1000)/$K$17</f>
        <v>6.7837500000000013</v>
      </c>
      <c r="J16" t="s">
        <v>34</v>
      </c>
      <c r="K16">
        <v>2000</v>
      </c>
      <c r="M16">
        <f>250/(K17+1)</f>
        <v>27.777777777777779</v>
      </c>
      <c r="O16" t="s">
        <v>45</v>
      </c>
    </row>
    <row r="17" spans="1:16" x14ac:dyDescent="0.4">
      <c r="A17">
        <v>123</v>
      </c>
      <c r="B17">
        <v>3</v>
      </c>
      <c r="C17">
        <v>80</v>
      </c>
      <c r="D17">
        <v>87.18</v>
      </c>
      <c r="E17">
        <v>4.84</v>
      </c>
      <c r="F17">
        <f>tabula_ProductionOfXyloseFromMerantiWoodSawdust[[#This Row],[AC (%)]]/100*$P$18/$P$17*$P$19</f>
        <v>0.60784730875604043</v>
      </c>
      <c r="G17">
        <f>(tabula_ProductionOfXyloseFromMerantiWoodSawdust[[#This Row],[Y1 (%)]]/100)*1000*($L$3/1000)/$K$17</f>
        <v>10.897500000000001</v>
      </c>
      <c r="J17" t="s">
        <v>35</v>
      </c>
      <c r="K17">
        <v>8</v>
      </c>
      <c r="O17" t="s">
        <v>46</v>
      </c>
      <c r="P17">
        <v>98.709000000000003</v>
      </c>
    </row>
    <row r="18" spans="1:16" x14ac:dyDescent="0.4">
      <c r="A18">
        <v>125</v>
      </c>
      <c r="B18">
        <v>4</v>
      </c>
      <c r="C18">
        <v>60</v>
      </c>
      <c r="D18">
        <v>83.04</v>
      </c>
      <c r="E18">
        <v>3.76</v>
      </c>
      <c r="F18">
        <f>tabula_ProductionOfXyloseFromMerantiWoodSawdust[[#This Row],[AC (%)]]/100*$P$18/$P$17*$P$19</f>
        <v>0.81046307834138731</v>
      </c>
      <c r="G18">
        <f>(tabula_ProductionOfXyloseFromMerantiWoodSawdust[[#This Row],[Y1 (%)]]/100)*1000*($L$3/1000)/$K$17</f>
        <v>10.38</v>
      </c>
      <c r="J18" t="s">
        <v>36</v>
      </c>
      <c r="O18" t="s">
        <v>47</v>
      </c>
      <c r="P18">
        <v>1000</v>
      </c>
    </row>
    <row r="19" spans="1:16" x14ac:dyDescent="0.4">
      <c r="A19">
        <v>125</v>
      </c>
      <c r="B19">
        <v>6</v>
      </c>
      <c r="C19">
        <v>60</v>
      </c>
      <c r="D19">
        <v>78.989999999999995</v>
      </c>
      <c r="E19">
        <v>2.7</v>
      </c>
      <c r="F19">
        <f>tabula_ProductionOfXyloseFromMerantiWoodSawdust[[#This Row],[AC (%)]]/100*$P$18/$P$17*$P$19</f>
        <v>1.2156946175120809</v>
      </c>
      <c r="G19">
        <f>(tabula_ProductionOfXyloseFromMerantiWoodSawdust[[#This Row],[Y1 (%)]]/100)*1000*($L$3/1000)/$K$17</f>
        <v>9.8737500000000011</v>
      </c>
      <c r="J19" t="s">
        <v>37</v>
      </c>
      <c r="K19">
        <f>0.25*(K17/(K17+1))</f>
        <v>0.22222222222222221</v>
      </c>
      <c r="O19" t="s">
        <v>48</v>
      </c>
      <c r="P19">
        <v>2</v>
      </c>
    </row>
    <row r="20" spans="1:16" x14ac:dyDescent="0.4">
      <c r="A20">
        <v>123</v>
      </c>
      <c r="B20">
        <v>5</v>
      </c>
      <c r="C20">
        <v>80</v>
      </c>
      <c r="D20">
        <v>90.22</v>
      </c>
      <c r="E20">
        <v>3.75</v>
      </c>
      <c r="F20">
        <f>tabula_ProductionOfXyloseFromMerantiWoodSawdust[[#This Row],[AC (%)]]/100*$P$18/$P$17*$P$19</f>
        <v>1.0130788479267341</v>
      </c>
      <c r="G20">
        <f>(tabula_ProductionOfXyloseFromMerantiWoodSawdust[[#This Row],[Y1 (%)]]/100)*1000*($L$3/1000)/$K$17</f>
        <v>11.277500000000002</v>
      </c>
      <c r="J20" t="s">
        <v>38</v>
      </c>
      <c r="K20">
        <v>0.8</v>
      </c>
    </row>
    <row r="21" spans="1:16" x14ac:dyDescent="0.4">
      <c r="A21">
        <v>125</v>
      </c>
      <c r="B21">
        <v>4</v>
      </c>
      <c r="C21">
        <v>60</v>
      </c>
      <c r="D21">
        <v>81.400000000000006</v>
      </c>
      <c r="E21">
        <v>3.71</v>
      </c>
      <c r="F21">
        <f>tabula_ProductionOfXyloseFromMerantiWoodSawdust[[#This Row],[AC (%)]]/100*$P$18/$P$17*$P$19</f>
        <v>0.81046307834138731</v>
      </c>
      <c r="G21">
        <f>(tabula_ProductionOfXyloseFromMerantiWoodSawdust[[#This Row],[Y1 (%)]]/100)*1000*($L$3/1000)/$K$17</f>
        <v>10.175000000000001</v>
      </c>
      <c r="J21" t="s">
        <v>39</v>
      </c>
      <c r="K21">
        <v>4186</v>
      </c>
    </row>
    <row r="22" spans="1:16" x14ac:dyDescent="0.4">
      <c r="J22" t="s">
        <v>40</v>
      </c>
      <c r="K22">
        <f>K16*K20/K21/K19</f>
        <v>1.7200191113234593</v>
      </c>
      <c r="O22" t="s">
        <v>49</v>
      </c>
    </row>
    <row r="23" spans="1:16" x14ac:dyDescent="0.4">
      <c r="J23" t="s">
        <v>41</v>
      </c>
      <c r="K23">
        <f>K22*60</f>
        <v>103.20114667940756</v>
      </c>
      <c r="O23">
        <v>2</v>
      </c>
    </row>
    <row r="24" spans="1:16" x14ac:dyDescent="0.4">
      <c r="O24">
        <v>4</v>
      </c>
    </row>
    <row r="25" spans="1:16" x14ac:dyDescent="0.4">
      <c r="O25">
        <v>6</v>
      </c>
    </row>
    <row r="26" spans="1:16" x14ac:dyDescent="0.4">
      <c r="O26">
        <v>8</v>
      </c>
    </row>
    <row r="27" spans="1:16" x14ac:dyDescent="0.4">
      <c r="O27">
        <v>10</v>
      </c>
    </row>
    <row r="28" spans="1:16" x14ac:dyDescent="0.4">
      <c r="O2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X24"/>
  <sheetViews>
    <sheetView tabSelected="1" workbookViewId="0">
      <selection activeCell="D13" sqref="D13"/>
    </sheetView>
  </sheetViews>
  <sheetFormatPr defaultRowHeight="14.6" x14ac:dyDescent="0.4"/>
  <sheetData>
    <row r="1" spans="1: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4" x14ac:dyDescent="0.4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</row>
    <row r="3" spans="1:24" x14ac:dyDescent="0.4">
      <c r="A3">
        <v>0</v>
      </c>
      <c r="B3">
        <v>127</v>
      </c>
      <c r="C3">
        <v>8</v>
      </c>
      <c r="D3">
        <v>1.0130788479267341</v>
      </c>
      <c r="E3">
        <v>0.5</v>
      </c>
      <c r="F3">
        <v>3</v>
      </c>
      <c r="G3">
        <v>0</v>
      </c>
      <c r="J3">
        <v>103.20114667940756</v>
      </c>
      <c r="N3">
        <v>33.204545454545503</v>
      </c>
      <c r="T3">
        <v>0</v>
      </c>
    </row>
    <row r="4" spans="1:24" x14ac:dyDescent="0.4">
      <c r="A4">
        <v>80</v>
      </c>
      <c r="B4">
        <v>127</v>
      </c>
      <c r="C4">
        <v>8</v>
      </c>
      <c r="D4">
        <v>1.0130788479267341</v>
      </c>
      <c r="E4">
        <v>0.5</v>
      </c>
      <c r="F4">
        <v>3</v>
      </c>
      <c r="G4">
        <v>0</v>
      </c>
      <c r="J4">
        <v>103.20114667940756</v>
      </c>
      <c r="N4">
        <v>33.204545454545503</v>
      </c>
      <c r="T4">
        <v>13.2</v>
      </c>
    </row>
    <row r="5" spans="1:24" x14ac:dyDescent="0.4">
      <c r="A5">
        <v>60</v>
      </c>
      <c r="B5">
        <v>125</v>
      </c>
      <c r="C5">
        <v>8</v>
      </c>
      <c r="D5">
        <v>0.81046307834138731</v>
      </c>
      <c r="E5">
        <v>0.5</v>
      </c>
      <c r="F5">
        <v>3</v>
      </c>
      <c r="G5">
        <v>0</v>
      </c>
      <c r="J5">
        <v>103.20114667940756</v>
      </c>
      <c r="N5">
        <v>33.204545454545503</v>
      </c>
      <c r="T5">
        <v>19</v>
      </c>
    </row>
    <row r="6" spans="1:24" x14ac:dyDescent="0.4">
      <c r="A6">
        <v>40</v>
      </c>
      <c r="B6">
        <v>127</v>
      </c>
      <c r="C6">
        <v>8</v>
      </c>
      <c r="D6">
        <v>1.0130788479267341</v>
      </c>
      <c r="E6">
        <v>0.5</v>
      </c>
      <c r="F6">
        <v>3</v>
      </c>
      <c r="G6">
        <v>0</v>
      </c>
      <c r="J6">
        <v>103.20114667940756</v>
      </c>
      <c r="N6">
        <v>33.204545454545503</v>
      </c>
      <c r="T6">
        <v>17.399999999999999</v>
      </c>
    </row>
    <row r="7" spans="1:24" x14ac:dyDescent="0.4">
      <c r="A7">
        <v>60</v>
      </c>
      <c r="B7">
        <v>125</v>
      </c>
      <c r="C7">
        <v>8</v>
      </c>
      <c r="D7">
        <v>0.81046307834138731</v>
      </c>
      <c r="E7">
        <v>0.5</v>
      </c>
      <c r="F7">
        <v>3</v>
      </c>
      <c r="G7">
        <v>0</v>
      </c>
      <c r="J7">
        <v>103.20114667940756</v>
      </c>
      <c r="N7">
        <v>33.204545454545503</v>
      </c>
      <c r="T7">
        <v>17.899999999999999</v>
      </c>
    </row>
    <row r="8" spans="1:24" x14ac:dyDescent="0.4">
      <c r="A8">
        <v>80</v>
      </c>
      <c r="B8">
        <v>127</v>
      </c>
      <c r="C8">
        <v>8</v>
      </c>
      <c r="D8">
        <v>0.60784730875604043</v>
      </c>
      <c r="E8">
        <v>0.5</v>
      </c>
      <c r="F8">
        <v>3</v>
      </c>
      <c r="G8">
        <v>0</v>
      </c>
      <c r="J8">
        <v>103.20114667940756</v>
      </c>
      <c r="N8">
        <v>33.204545454545503</v>
      </c>
      <c r="T8">
        <v>13.1</v>
      </c>
    </row>
    <row r="9" spans="1:24" x14ac:dyDescent="0.4">
      <c r="A9">
        <v>60</v>
      </c>
      <c r="B9">
        <v>125</v>
      </c>
      <c r="C9">
        <v>8</v>
      </c>
      <c r="D9">
        <v>0.81046307834138731</v>
      </c>
      <c r="E9">
        <v>0.5</v>
      </c>
      <c r="F9">
        <v>3</v>
      </c>
      <c r="G9">
        <v>0</v>
      </c>
      <c r="J9">
        <v>103.20114667940756</v>
      </c>
      <c r="N9">
        <v>33.204545454545503</v>
      </c>
      <c r="T9">
        <v>18</v>
      </c>
    </row>
    <row r="10" spans="1:24" x14ac:dyDescent="0.4">
      <c r="A10">
        <v>60</v>
      </c>
      <c r="B10">
        <v>125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103.20114667940756</v>
      </c>
      <c r="N10">
        <v>33.204545454545503</v>
      </c>
      <c r="T10">
        <v>17.899999999999999</v>
      </c>
    </row>
    <row r="11" spans="1:24" x14ac:dyDescent="0.4">
      <c r="A11">
        <v>0</v>
      </c>
      <c r="B11">
        <v>125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33.204545454545503</v>
      </c>
      <c r="T11">
        <v>0</v>
      </c>
    </row>
    <row r="12" spans="1:24" x14ac:dyDescent="0.4">
      <c r="A12">
        <v>60</v>
      </c>
      <c r="B12">
        <v>125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33.204545454545503</v>
      </c>
      <c r="T12">
        <v>14.8</v>
      </c>
    </row>
    <row r="13" spans="1:24" x14ac:dyDescent="0.4">
      <c r="A13">
        <v>60</v>
      </c>
      <c r="B13">
        <v>121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103.20114667940756</v>
      </c>
      <c r="N13">
        <v>33.204545454545503</v>
      </c>
      <c r="T13">
        <v>15.9</v>
      </c>
    </row>
    <row r="14" spans="1:24" x14ac:dyDescent="0.4">
      <c r="A14">
        <v>100</v>
      </c>
      <c r="B14">
        <v>125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103.20114667940756</v>
      </c>
      <c r="N14">
        <v>33.204545454545503</v>
      </c>
      <c r="T14">
        <v>12.8</v>
      </c>
    </row>
    <row r="15" spans="1:24" x14ac:dyDescent="0.4">
      <c r="A15">
        <v>40</v>
      </c>
      <c r="B15">
        <v>123</v>
      </c>
      <c r="C15">
        <v>8</v>
      </c>
      <c r="D15">
        <v>1.0130788479267341</v>
      </c>
      <c r="E15">
        <v>0.5</v>
      </c>
      <c r="F15">
        <v>3</v>
      </c>
      <c r="G15">
        <v>0</v>
      </c>
      <c r="J15">
        <v>103.20114667940756</v>
      </c>
      <c r="N15">
        <v>33.204545454545503</v>
      </c>
      <c r="T15">
        <v>16</v>
      </c>
    </row>
    <row r="16" spans="1:24" x14ac:dyDescent="0.4">
      <c r="A16">
        <v>20</v>
      </c>
      <c r="B16">
        <v>125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103.20114667940756</v>
      </c>
      <c r="N16">
        <v>33.204545454545503</v>
      </c>
      <c r="T16">
        <v>7.9</v>
      </c>
    </row>
    <row r="17" spans="1:20" x14ac:dyDescent="0.4">
      <c r="A17">
        <v>60</v>
      </c>
      <c r="B17">
        <v>129</v>
      </c>
      <c r="C17">
        <v>8</v>
      </c>
      <c r="D17">
        <v>0.81046307834138731</v>
      </c>
      <c r="E17">
        <v>0.5</v>
      </c>
      <c r="F17">
        <v>3</v>
      </c>
      <c r="G17">
        <v>0</v>
      </c>
      <c r="J17">
        <v>103.20114667940756</v>
      </c>
      <c r="N17">
        <v>33.204545454545503</v>
      </c>
      <c r="T17">
        <v>12.7</v>
      </c>
    </row>
    <row r="18" spans="1:20" x14ac:dyDescent="0.4">
      <c r="A18">
        <v>40</v>
      </c>
      <c r="B18">
        <v>123</v>
      </c>
      <c r="C18">
        <v>8</v>
      </c>
      <c r="D18">
        <v>0.60784730875604043</v>
      </c>
      <c r="E18">
        <v>0.5</v>
      </c>
      <c r="F18">
        <v>3</v>
      </c>
      <c r="G18">
        <v>0</v>
      </c>
      <c r="J18">
        <v>103.20114667940756</v>
      </c>
      <c r="N18">
        <v>33.204545454545503</v>
      </c>
      <c r="T18">
        <v>8.6999999999999993</v>
      </c>
    </row>
    <row r="19" spans="1:20" x14ac:dyDescent="0.4">
      <c r="A19">
        <v>40</v>
      </c>
      <c r="B19">
        <v>127</v>
      </c>
      <c r="C19">
        <v>8</v>
      </c>
      <c r="D19">
        <v>0.60784730875604043</v>
      </c>
      <c r="E19">
        <v>0.5</v>
      </c>
      <c r="F19">
        <v>3</v>
      </c>
      <c r="G19">
        <v>0</v>
      </c>
      <c r="J19">
        <v>103.20114667940756</v>
      </c>
      <c r="N19">
        <v>33.204545454545503</v>
      </c>
      <c r="T19">
        <v>11</v>
      </c>
    </row>
    <row r="20" spans="1:20" x14ac:dyDescent="0.4">
      <c r="A20">
        <v>80</v>
      </c>
      <c r="B20">
        <v>123</v>
      </c>
      <c r="C20">
        <v>8</v>
      </c>
      <c r="D20">
        <v>0.60784730875604043</v>
      </c>
      <c r="E20">
        <v>0.5</v>
      </c>
      <c r="F20">
        <v>3</v>
      </c>
      <c r="G20">
        <v>0</v>
      </c>
      <c r="J20">
        <v>103.20114667940756</v>
      </c>
      <c r="N20">
        <v>33.204545454545503</v>
      </c>
      <c r="T20">
        <v>18</v>
      </c>
    </row>
    <row r="21" spans="1:20" x14ac:dyDescent="0.4">
      <c r="A21">
        <v>60</v>
      </c>
      <c r="B21">
        <v>125</v>
      </c>
      <c r="C21">
        <v>8</v>
      </c>
      <c r="D21">
        <v>0.81046307834138731</v>
      </c>
      <c r="E21">
        <v>0.5</v>
      </c>
      <c r="F21">
        <v>3</v>
      </c>
      <c r="G21">
        <v>0</v>
      </c>
      <c r="J21">
        <v>103.20114667940756</v>
      </c>
      <c r="N21">
        <v>33.204545454545503</v>
      </c>
      <c r="T21">
        <v>17</v>
      </c>
    </row>
    <row r="22" spans="1:20" x14ac:dyDescent="0.4">
      <c r="A22">
        <v>60</v>
      </c>
      <c r="B22">
        <v>125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103.20114667940756</v>
      </c>
      <c r="N22">
        <v>33.204545454545503</v>
      </c>
      <c r="T22">
        <v>16.2</v>
      </c>
    </row>
    <row r="23" spans="1:20" x14ac:dyDescent="0.4">
      <c r="A23">
        <v>80</v>
      </c>
      <c r="B23">
        <v>123</v>
      </c>
      <c r="C23">
        <v>8</v>
      </c>
      <c r="D23">
        <v>1.0130788479267341</v>
      </c>
      <c r="E23">
        <v>0.5</v>
      </c>
      <c r="F23">
        <v>3</v>
      </c>
      <c r="G23">
        <v>0</v>
      </c>
      <c r="J23">
        <v>103.20114667940756</v>
      </c>
      <c r="N23">
        <v>33.204545454545503</v>
      </c>
      <c r="T23">
        <v>18.2</v>
      </c>
    </row>
    <row r="24" spans="1:20" x14ac:dyDescent="0.4">
      <c r="A24">
        <v>60</v>
      </c>
      <c r="B24">
        <v>125</v>
      </c>
      <c r="C24">
        <v>8</v>
      </c>
      <c r="D24">
        <v>0.81046307834138731</v>
      </c>
      <c r="E24">
        <v>0.5</v>
      </c>
      <c r="F24">
        <v>3</v>
      </c>
      <c r="G24">
        <v>0</v>
      </c>
      <c r="J24">
        <v>103.20114667940756</v>
      </c>
      <c r="N24">
        <v>33.204545454545503</v>
      </c>
      <c r="T24">
        <v>16.7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2019-01-12T00:14:28Z</dcterms:created>
  <dcterms:modified xsi:type="dcterms:W3CDTF">2019-02-08T22:23:31Z</dcterms:modified>
</cp:coreProperties>
</file>