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ingle" sheetId="1" state="visible" r:id="rId1"/>
    <sheet xmlns:r="http://schemas.openxmlformats.org/officeDocument/2006/relationships" name="help" sheetId="2" state="visible" r:id="rId2"/>
  </sheets>
  <definedNames>
    <definedName name="_xlnm._FilterDatabase" localSheetId="0" hidden="1">'single'!$A$2:$M$14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dedce6"/>
      </patternFill>
    </fill>
    <fill>
      <patternFill patternType="solid">
        <fgColor rgb="ff92d05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left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164" fontId="0" fillId="0" borderId="2" applyAlignment="1" pivotButton="0" quotePrefix="0" xfId="0">
      <alignment horizontal="right" vertical="center" wrapText="1"/>
    </xf>
  </cellXfs>
  <cellStyles count="1">
    <cellStyle name="Normal" xfId="0" builtinId="0" hidden="0"/>
  </cellStyles>
  <dxfs count="3">
    <dxf>
      <font>
        <color rgb="ff006600"/>
      </font>
      <fill>
        <patternFill patternType="solid">
          <fgColor rgb="ffccffcc"/>
        </patternFill>
      </fill>
    </dxf>
    <dxf>
      <font>
        <color rgb="ffcc0000"/>
      </font>
      <fill>
        <patternFill patternType="solid">
          <fgColor rgb="ffffcccc"/>
        </patternFill>
      </fill>
    </dxf>
    <dxf>
      <font>
        <color rgb="ff996600"/>
      </font>
      <fill>
        <patternFill patternType="solid">
          <fgColor rgb="ffffff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4"/>
  <sheetViews>
    <sheetView workbookViewId="0">
      <selection activeCell="A1" sqref="A1"/>
    </sheetView>
  </sheetViews>
  <sheetFormatPr baseColWidth="8" defaultRowHeight="15"/>
  <cols>
    <col width="24" customWidth="1" min="7" max="7"/>
    <col width="10" customWidth="1" min="8" max="8"/>
    <col width="10" customWidth="1" min="9" max="9"/>
    <col width="10" customWidth="1" min="10" max="10"/>
    <col width="10" customWidth="1" min="11" max="11"/>
    <col width="30" customWidth="1" min="12" max="12"/>
    <col width="30" customWidth="1" min="13" max="13"/>
  </cols>
  <sheetData>
    <row r="1">
      <c r="A1" s="1">
        <f>A14+1</f>
        <v/>
      </c>
      <c r="B1" s="1">
        <f>SUM(B3:B14)</f>
        <v/>
      </c>
      <c r="C1" s="1">
        <f>COUNTIF(C3:C14, "="&amp;"x")</f>
        <v/>
      </c>
      <c r="D1" s="1">
        <f>COUNTIF(D3:D14, "="&amp;"x")</f>
        <v/>
      </c>
      <c r="E1" s="1">
        <f>COUNTIF(E3:E14, "="&amp;"x")</f>
        <v/>
      </c>
      <c r="F1" s="1">
        <f>COUNTIF(F3:F14, "="&amp;"x")</f>
        <v/>
      </c>
    </row>
    <row r="2" ht="24" customHeight="1">
      <c r="A2" s="2" t="inlineStr">
        <is>
          <t>ID</t>
        </is>
      </c>
      <c r="B2" s="2" t="inlineStr">
        <is>
          <t>Total
Check</t>
        </is>
      </c>
      <c r="C2" s="2" t="inlineStr">
        <is>
          <t>Fatal
Check</t>
        </is>
      </c>
      <c r="D2" s="2" t="inlineStr">
        <is>
          <t>High
Warn</t>
        </is>
      </c>
      <c r="E2" s="2" t="inlineStr">
        <is>
          <t>Low
Warn</t>
        </is>
      </c>
      <c r="F2" s="2" t="inlineStr">
        <is>
          <t>User
Check</t>
        </is>
      </c>
      <c r="G2" s="3" t="inlineStr">
        <is>
          <t>Throughpoint</t>
        </is>
      </c>
      <c r="H2" s="3" t="inlineStr">
        <is>
          <t>Slack
postFlat</t>
        </is>
      </c>
      <c r="I2" s="3" t="inlineStr">
        <is>
          <t>Slack
preFlat</t>
        </is>
      </c>
      <c r="J2" s="3" t="inlineStr">
        <is>
          <t>Slack
Diff</t>
        </is>
      </c>
      <c r="K2" s="3" t="inlineStr">
        <is>
          <t>Group
Same</t>
        </is>
      </c>
      <c r="L2" s="3" t="inlineStr">
        <is>
          <t>Dir/CKin/CKout (postFlat)</t>
        </is>
      </c>
      <c r="M2" s="3" t="inlineStr">
        <is>
          <t>Dir/CKin/CKout (preFlat)</t>
        </is>
      </c>
    </row>
    <row r="3">
      <c r="A3" s="4" t="n">
        <v>0</v>
      </c>
      <c r="B3" s="4">
        <f>IF(OR(C3&lt;&gt;"", D3&lt;&gt;"", $E3&lt;&gt;"", F3&lt;&gt;""), 1, 0)</f>
        <v/>
      </c>
      <c r="C3" s="4">
        <f>IF(AND(H3="inf", I3="inf"), "na", IF(H3="inf", "", IF(OR(H3&lt;0, I3&lt;0), "x", IF(AND(J3&lt;&gt;"na", J3&gt;-0.001, J3&lt;0.1), "v", ""))))</f>
        <v/>
      </c>
      <c r="D3" s="4">
        <f>IF(AND(J3&lt;&gt;"na", J3&lt;=-0.1), "x", "")</f>
        <v/>
      </c>
      <c r="E3" s="4">
        <f>IF(AND(J3&lt;&gt;"na", J3&gt;-0.1, J3&lt;=-0.001), "x", IF(AND(J3&lt;&gt;"na", J3&gt;0.1), "c", ""))</f>
        <v/>
      </c>
      <c r="F3" s="4" t="inlineStr"/>
      <c r="G3" s="5" t="inlineStr">
        <is>
          <t>chip_top10/i_ip10/i_apll/CPU_PU</t>
        </is>
      </c>
      <c r="H3" s="6" t="inlineStr">
        <is>
          <t>inf</t>
        </is>
      </c>
      <c r="I3" s="6" t="inlineStr">
        <is>
          <t>inf</t>
        </is>
      </c>
      <c r="J3" s="6">
        <f>IF(OR(H3="inf", I3="inf"), "na", H3-I3)</f>
        <v/>
      </c>
      <c r="K3" s="4" t="inlineStr">
        <is>
          <t>x</t>
        </is>
      </c>
      <c r="L3" s="5" t="inlineStr">
        <is>
          <t>&lt;in|i2s2_bclk|chip_top10/i_ip10/i_apll/xin_fix&gt;</t>
        </is>
      </c>
      <c r="M3" s="5" t="inlineStr">
        <is>
          <t>&lt;in|i2s2_bclk|NA&gt;</t>
        </is>
      </c>
    </row>
    <row r="4">
      <c r="A4" s="4" t="n">
        <v>1</v>
      </c>
      <c r="B4" s="4">
        <f>IF(OR(C4&lt;&gt;"", D4&lt;&gt;"", $E4&lt;&gt;"", F4&lt;&gt;""), 1, 0)</f>
        <v/>
      </c>
      <c r="C4" s="4">
        <f>IF(AND(H4="inf", I4="inf"), "na", IF(H4="inf", "", IF(OR(H4&lt;0, I4&lt;0), "x", IF(AND(J4&lt;&gt;"na", J4&gt;-0.001, J4&lt;0.1), "v", ""))))</f>
        <v/>
      </c>
      <c r="D4" s="4">
        <f>IF(AND(J4&lt;&gt;"na", J4&lt;=-0.1), "x", "")</f>
        <v/>
      </c>
      <c r="E4" s="4">
        <f>IF(AND(J4&lt;&gt;"na", J4&gt;-0.1, J4&lt;=-0.001), "x", IF(AND(J4&lt;&gt;"na", J4&gt;0.1), "c", ""))</f>
        <v/>
      </c>
      <c r="F4" s="4" t="inlineStr"/>
      <c r="G4" s="5" t="inlineStr">
        <is>
          <t>chip_top10/i_ip10/i_apll/DDS_DOUT[0]</t>
        </is>
      </c>
      <c r="H4" s="6" t="n">
        <v>-0.7228</v>
      </c>
      <c r="I4" s="6" t="n">
        <v>3.3468</v>
      </c>
      <c r="J4" s="6">
        <f>IF(OR(H4="inf", I4="inf"), "na", H4-I4)</f>
        <v/>
      </c>
      <c r="K4" s="4" t="inlineStr">
        <is>
          <t>x</t>
        </is>
      </c>
      <c r="L4" s="5" t="inlineStr">
        <is>
          <t>&lt;out|apll_hi_wen|p1_pclk&gt;</t>
        </is>
      </c>
      <c r="M4" s="5" t="inlineStr">
        <is>
          <t>&lt;out|pclk_io_cons_clk|pclk_io_cons_clk&gt;</t>
        </is>
      </c>
    </row>
    <row r="5">
      <c r="A5" s="4" t="n">
        <v>2</v>
      </c>
      <c r="B5" s="4">
        <f>IF(OR(C5&lt;&gt;"", D5&lt;&gt;"", $E5&lt;&gt;"", F5&lt;&gt;""), 1, 0)</f>
        <v/>
      </c>
      <c r="C5" s="4">
        <f>IF(AND(H5="inf", I5="inf"), "na", IF(H5="inf", "", IF(OR(H5&lt;0, I5&lt;0), "x", IF(AND(J5&lt;&gt;"na", J5&gt;-0.001, J5&lt;0.1), "v", ""))))</f>
        <v/>
      </c>
      <c r="D5" s="4">
        <f>IF(AND(J5&lt;&gt;"na", J5&lt;=-0.1), "x", "")</f>
        <v/>
      </c>
      <c r="E5" s="4">
        <f>IF(AND(J5&lt;&gt;"na", J5&gt;-0.1, J5&lt;=-0.001), "x", IF(AND(J5&lt;&gt;"na", J5&gt;0.1), "c", ""))</f>
        <v/>
      </c>
      <c r="F5" s="4" t="inlineStr"/>
      <c r="G5" s="5" t="inlineStr">
        <is>
          <t>chip_top10/i_ip10/i_apll/HI_ADDR_OUT[0]</t>
        </is>
      </c>
      <c r="H5" s="6" t="n">
        <v>3.2609</v>
      </c>
      <c r="I5" s="6" t="n">
        <v>3.2253</v>
      </c>
      <c r="J5" s="6">
        <f>IF(OR(H5="inf", I5="inf"), "na", H5-I5)</f>
        <v/>
      </c>
      <c r="K5" s="4" t="inlineStr">
        <is>
          <t>o</t>
        </is>
      </c>
      <c r="L5" s="5" t="inlineStr">
        <is>
          <t>&lt;out|p1_pclk|p1_pclk&gt;</t>
        </is>
      </c>
      <c r="M5" s="5" t="inlineStr">
        <is>
          <t>&lt;out|p1_pclk|p1_pclk&gt;</t>
        </is>
      </c>
    </row>
    <row r="6">
      <c r="A6" s="4" t="n">
        <v>3</v>
      </c>
      <c r="B6" s="4">
        <f>IF(OR(C6&lt;&gt;"", D6&lt;&gt;"", $E6&lt;&gt;"", F6&lt;&gt;""), 1, 0)</f>
        <v/>
      </c>
      <c r="C6" s="4">
        <f>IF(AND(H6="inf", I6="inf"), "na", IF(H6="inf", "", IF(OR(H6&lt;0, I6&lt;0), "x", IF(AND(J6&lt;&gt;"na", J6&gt;-0.001, J6&lt;0.1), "v", ""))))</f>
        <v/>
      </c>
      <c r="D6" s="4">
        <f>IF(AND(J6&lt;&gt;"na", J6&lt;=-0.1), "x", "")</f>
        <v/>
      </c>
      <c r="E6" s="4">
        <f>IF(AND(J6&lt;&gt;"na", J6&gt;-0.1, J6&lt;=-0.001), "x", IF(AND(J6&lt;&gt;"na", J6&gt;0.1), "c", ""))</f>
        <v/>
      </c>
      <c r="F6" s="4" t="inlineStr"/>
      <c r="G6" s="5" t="inlineStr">
        <is>
          <t>chip_top10/i_ip10/i_apll/HI_WDATA_OUT[2]</t>
        </is>
      </c>
      <c r="H6" s="6" t="n">
        <v>1.799</v>
      </c>
      <c r="I6" s="6" t="n">
        <v>1.7991</v>
      </c>
      <c r="J6" s="6">
        <f>IF(OR(H6="inf", I6="inf"), "na", H6-I6)</f>
        <v/>
      </c>
      <c r="K6" s="4" t="inlineStr">
        <is>
          <t>o</t>
        </is>
      </c>
      <c r="L6" s="5" t="inlineStr">
        <is>
          <t>&lt;out|p1_pclk|apll_hi_wen&gt;</t>
        </is>
      </c>
      <c r="M6" s="5" t="inlineStr">
        <is>
          <t>&lt;out|p1_pclk|apll_hi_wen&gt;</t>
        </is>
      </c>
    </row>
    <row r="7">
      <c r="A7" s="4" t="n">
        <v>4</v>
      </c>
      <c r="B7" s="4">
        <f>IF(OR(C7&lt;&gt;"", D7&lt;&gt;"", $E7&lt;&gt;"", F7&lt;&gt;""), 1, 0)</f>
        <v/>
      </c>
      <c r="C7" s="4">
        <f>IF(AND(H7="inf", I7="inf"), "na", IF(H7="inf", "", IF(OR(H7&lt;0, I7&lt;0), "x", IF(AND(J7&lt;&gt;"na", J7&gt;-0.001, J7&lt;0.1), "v", ""))))</f>
        <v/>
      </c>
      <c r="D7" s="4">
        <f>IF(AND(J7&lt;&gt;"na", J7&lt;=-0.1), "x", "")</f>
        <v/>
      </c>
      <c r="E7" s="4">
        <f>IF(AND(J7&lt;&gt;"na", J7&gt;-0.1, J7&lt;=-0.001), "x", IF(AND(J7&lt;&gt;"na", J7&gt;0.1), "c", ""))</f>
        <v/>
      </c>
      <c r="F7" s="4" t="inlineStr"/>
      <c r="G7" s="5" t="inlineStr">
        <is>
          <t>chip_top10/i_ip10/i_apll/HI_WDATA_OUT[4]</t>
        </is>
      </c>
      <c r="H7" s="6" t="n">
        <v>1.6108</v>
      </c>
      <c r="I7" s="6" t="n">
        <v>1.6231</v>
      </c>
      <c r="J7" s="6">
        <f>IF(OR(H7="inf", I7="inf"), "na", H7-I7)</f>
        <v/>
      </c>
      <c r="K7" s="4" t="inlineStr">
        <is>
          <t>o</t>
        </is>
      </c>
      <c r="L7" s="5" t="inlineStr">
        <is>
          <t>&lt;out|p1_pclk|apll_hi_wen&gt;</t>
        </is>
      </c>
      <c r="M7" s="5" t="inlineStr">
        <is>
          <t>&lt;out|p1_pclk|apll_hi_wen&gt;</t>
        </is>
      </c>
    </row>
    <row r="8">
      <c r="A8" s="4" t="n">
        <v>5</v>
      </c>
      <c r="B8" s="4">
        <f>IF(OR(C8&lt;&gt;"", D8&lt;&gt;"", $E8&lt;&gt;"", F8&lt;&gt;""), 1, 0)</f>
        <v/>
      </c>
      <c r="C8" s="4">
        <f>IF(AND(H8="inf", I8="inf"), "na", IF(H8="inf", "", IF(OR(H8&lt;0, I8&lt;0), "x", IF(AND(J8&lt;&gt;"na", J8&gt;-0.001, J8&lt;0.1), "v", ""))))</f>
        <v/>
      </c>
      <c r="D8" s="4">
        <f>IF(AND(J8&lt;&gt;"na", J8&lt;=-0.1), "x", "")</f>
        <v/>
      </c>
      <c r="E8" s="4">
        <f>IF(AND(J8&lt;&gt;"na", J8&gt;-0.1, J8&lt;=-0.001), "x", IF(AND(J8&lt;&gt;"na", J8&gt;0.1), "c", ""))</f>
        <v/>
      </c>
      <c r="F8" s="4" t="inlineStr"/>
      <c r="G8" s="5" t="inlineStr">
        <is>
          <t>chip_top11/i_ip11/i_combphy/CS[0]</t>
        </is>
      </c>
      <c r="H8" s="6" t="n">
        <v>1.1935</v>
      </c>
      <c r="I8" s="6" t="n">
        <v>1.084</v>
      </c>
      <c r="J8" s="6">
        <f>IF(OR(H8="inf", I8="inf"), "na", H8-I8)</f>
        <v/>
      </c>
      <c r="K8" s="4" t="inlineStr">
        <is>
          <t>o</t>
        </is>
      </c>
      <c r="L8" s="5" t="inlineStr">
        <is>
          <t>&lt;out|comb_clk|comb_clk&gt;</t>
        </is>
      </c>
      <c r="M8" s="5" t="inlineStr">
        <is>
          <t>&lt;out|comb_clk|comb_clk&gt;</t>
        </is>
      </c>
    </row>
    <row r="9">
      <c r="A9" s="4" t="n">
        <v>6</v>
      </c>
      <c r="B9" s="4">
        <f>IF(OR(C9&lt;&gt;"", D9&lt;&gt;"", $E9&lt;&gt;"", F9&lt;&gt;""), 1, 0)</f>
        <v/>
      </c>
      <c r="C9" s="4">
        <f>IF(AND(H9="inf", I9="inf"), "na", IF(H9="inf", "", IF(OR(H9&lt;0, I9&lt;0), "x", IF(AND(J9&lt;&gt;"na", J9&gt;-0.001, J9&lt;0.1), "v", ""))))</f>
        <v/>
      </c>
      <c r="D9" s="4">
        <f>IF(AND(J9&lt;&gt;"na", J9&lt;=-0.1), "x", "")</f>
        <v/>
      </c>
      <c r="E9" s="4">
        <f>IF(AND(J9&lt;&gt;"na", J9&gt;-0.1, J9&lt;=-0.001), "x", IF(AND(J9&lt;&gt;"na", J9&gt;0.1), "c", ""))</f>
        <v/>
      </c>
      <c r="F9" s="4" t="inlineStr"/>
      <c r="G9" s="5" t="inlineStr">
        <is>
          <t>chip_top11/i_ip11/i_combphy/FORCE_1P5G</t>
        </is>
      </c>
      <c r="H9" s="6" t="n">
        <v>-0.6817</v>
      </c>
      <c r="I9" s="6" t="n">
        <v>0.361</v>
      </c>
      <c r="J9" s="6">
        <f>IF(OR(H9="inf", I9="inf"), "na", H9-I9)</f>
        <v/>
      </c>
      <c r="K9" s="4" t="inlineStr">
        <is>
          <t>x</t>
        </is>
      </c>
      <c r="L9" s="5" t="inlineStr">
        <is>
          <t>&lt;out|p11_pclk|p11_pclk&gt;</t>
        </is>
      </c>
      <c r="M9" s="5" t="inlineStr">
        <is>
          <t>&lt;out|comb_clk|comb_clk&gt;</t>
        </is>
      </c>
    </row>
    <row r="10">
      <c r="A10" s="4" t="n">
        <v>7</v>
      </c>
      <c r="B10" s="4">
        <f>IF(OR(C10&lt;&gt;"", D10&lt;&gt;"", $E10&lt;&gt;"", F10&lt;&gt;""), 1, 0)</f>
        <v/>
      </c>
      <c r="C10" s="4">
        <f>IF(AND(H10="inf", I10="inf"), "na", IF(H10="inf", "", IF(OR(H10&lt;0, I10&lt;0), "x", IF(AND(J10&lt;&gt;"na", J10&gt;-0.001, J10&lt;0.1), "v", ""))))</f>
        <v/>
      </c>
      <c r="D10" s="4">
        <f>IF(AND(J10&lt;&gt;"na", J10&lt;=-0.1), "x", "")</f>
        <v/>
      </c>
      <c r="E10" s="4">
        <f>IF(AND(J10&lt;&gt;"na", J10&gt;-0.1, J10&lt;=-0.001), "x", IF(AND(J10&lt;&gt;"na", J10&gt;0.1), "c", ""))</f>
        <v/>
      </c>
      <c r="F10" s="4" t="inlineStr"/>
      <c r="G10" s="5" t="inlineStr">
        <is>
          <t>chip_top11/i_ip11/i_combphy/FORCE_3G</t>
        </is>
      </c>
      <c r="H10" s="6" t="n">
        <v>-0.5201</v>
      </c>
      <c r="I10" s="6" t="n">
        <v>0.4277</v>
      </c>
      <c r="J10" s="6">
        <f>IF(OR(H10="inf", I10="inf"), "na", H10-I10)</f>
        <v/>
      </c>
      <c r="K10" s="4" t="inlineStr">
        <is>
          <t>x</t>
        </is>
      </c>
      <c r="L10" s="5" t="inlineStr">
        <is>
          <t>&lt;out|p11_pclk|p11_pclk&gt;</t>
        </is>
      </c>
      <c r="M10" s="5" t="inlineStr">
        <is>
          <t>&lt;out|comb_clk|comb_clk&gt;</t>
        </is>
      </c>
    </row>
    <row r="11">
      <c r="A11" s="4" t="n">
        <v>8</v>
      </c>
      <c r="B11" s="4">
        <f>IF(OR(C11&lt;&gt;"", D11&lt;&gt;"", $E11&lt;&gt;"", F11&lt;&gt;""), 1, 0)</f>
        <v/>
      </c>
      <c r="C11" s="4">
        <f>IF(AND(H11="inf", I11="inf"), "na", IF(H11="inf", "", IF(OR(H11&lt;0, I11&lt;0), "x", IF(AND(J11&lt;&gt;"na", J11&gt;-0.001, J11&lt;0.1), "v", ""))))</f>
        <v/>
      </c>
      <c r="D11" s="4">
        <f>IF(AND(J11&lt;&gt;"na", J11&lt;=-0.1), "x", "")</f>
        <v/>
      </c>
      <c r="E11" s="4">
        <f>IF(AND(J11&lt;&gt;"na", J11&gt;-0.1, J11&lt;=-0.001), "x", IF(AND(J11&lt;&gt;"na", J11&gt;0.1), "c", ""))</f>
        <v/>
      </c>
      <c r="F11" s="4" t="inlineStr"/>
      <c r="G11" s="5" t="inlineStr">
        <is>
          <t>chip_top11/i_ip11/i_sataphy_refclk_en</t>
        </is>
      </c>
      <c r="H11" s="6" t="n">
        <v>-0.2309</v>
      </c>
      <c r="I11" s="6" t="inlineStr">
        <is>
          <t>inf</t>
        </is>
      </c>
      <c r="J11" s="6">
        <f>IF(OR(H11="inf", I11="inf"), "na", H11-I11)</f>
        <v/>
      </c>
      <c r="K11" s="4" t="inlineStr">
        <is>
          <t>x</t>
        </is>
      </c>
      <c r="L11" s="5" t="inlineStr">
        <is>
          <t>&lt;out|pllref_clk|chip_top11/i_ip11/i_mpll/REFCLK_OUT&gt;</t>
        </is>
      </c>
      <c r="M11" s="5" t="inlineStr">
        <is>
          <t>&lt;out|pllref_clk|pll25_clk&gt;</t>
        </is>
      </c>
    </row>
    <row r="12">
      <c r="A12" s="4" t="n">
        <v>9</v>
      </c>
      <c r="B12" s="4">
        <f>IF(OR(C12&lt;&gt;"", D12&lt;&gt;"", $E12&lt;&gt;"", F12&lt;&gt;""), 1, 0)</f>
        <v/>
      </c>
      <c r="C12" s="4">
        <f>IF(AND(H12="inf", I12="inf"), "na", IF(H12="inf", "", IF(OR(H12&lt;0, I12&lt;0), "x", IF(AND(J12&lt;&gt;"na", J12&gt;-0.001, J12&lt;0.1), "v", ""))))</f>
        <v/>
      </c>
      <c r="D12" s="4">
        <f>IF(AND(J12&lt;&gt;"na", J12&lt;=-0.1), "x", "")</f>
        <v/>
      </c>
      <c r="E12" s="4">
        <f>IF(AND(J12&lt;&gt;"na", J12&gt;-0.1, J12&lt;=-0.001), "x", IF(AND(J12&lt;&gt;"na", J12&gt;0.1), "c", ""))</f>
        <v/>
      </c>
      <c r="F12" s="4" t="inlineStr"/>
      <c r="G12" s="5" t="inlineStr">
        <is>
          <t>chip_top11/i_ip11/i_sataphy_refclk_en2</t>
        </is>
      </c>
      <c r="H12" s="6" t="n">
        <v>0.2309</v>
      </c>
      <c r="I12" s="6" t="inlineStr">
        <is>
          <t>inf</t>
        </is>
      </c>
      <c r="J12" s="6">
        <f>IF(OR(H12="inf", I12="inf"), "na", H12-I12)</f>
        <v/>
      </c>
      <c r="K12" s="4" t="inlineStr">
        <is>
          <t>x</t>
        </is>
      </c>
      <c r="L12" s="5" t="inlineStr">
        <is>
          <t>&lt;out|pllref_clk|chip_top11/i_ip11/i_mpll/REFCLK_OUT&gt;</t>
        </is>
      </c>
      <c r="M12" s="5" t="inlineStr">
        <is>
          <t>&lt;out|pllref_clk|pll25_clk&gt;</t>
        </is>
      </c>
    </row>
    <row r="13">
      <c r="A13" s="4" t="n">
        <v>10</v>
      </c>
      <c r="B13" s="4">
        <f>IF(OR(C13&lt;&gt;"", D13&lt;&gt;"", $E13&lt;&gt;"", F13&lt;&gt;""), 1, 0)</f>
        <v/>
      </c>
      <c r="C13" s="4">
        <f>IF(AND(H13="inf", I13="inf"), "na", IF(H13="inf", "", IF(OR(H13&lt;0, I13&lt;0), "x", IF(AND(J13&lt;&gt;"na", J13&gt;-0.001, J13&lt;0.1), "v", ""))))</f>
        <v/>
      </c>
      <c r="D13" s="4">
        <f>IF(AND(J13&lt;&gt;"na", J13&lt;=-0.1), "x", "")</f>
        <v/>
      </c>
      <c r="E13" s="4">
        <f>IF(AND(J13&lt;&gt;"na", J13&gt;-0.1, J13&lt;=-0.001), "x", IF(AND(J13&lt;&gt;"na", J13&gt;0.1), "c", ""))</f>
        <v/>
      </c>
      <c r="F13" s="4" t="inlineStr"/>
      <c r="G13" s="5" t="inlineStr">
        <is>
          <t>chip_top11/i_ip11/i_sim_rtc/rd_sel</t>
        </is>
      </c>
      <c r="H13" s="6" t="inlineStr">
        <is>
          <t>inf</t>
        </is>
      </c>
      <c r="I13" s="6" t="n">
        <v>-0.6375</v>
      </c>
      <c r="J13" s="6">
        <f>IF(OR(H13="inf", I13="inf"), "na", H13-I13)</f>
        <v/>
      </c>
      <c r="K13" s="4" t="inlineStr">
        <is>
          <t>x</t>
        </is>
      </c>
      <c r="L13" s="5" t="inlineStr">
        <is>
          <t>&lt;in|i2s2_bclk|rtc32k_ana_clk&gt;</t>
        </is>
      </c>
      <c r="M13" s="5" t="inlineStr">
        <is>
          <t>&lt;in|p11_pclk|p11_pclk&gt;</t>
        </is>
      </c>
    </row>
    <row r="14">
      <c r="A14" s="4" t="n">
        <v>11</v>
      </c>
      <c r="B14" s="4">
        <f>IF(OR(C14&lt;&gt;"", D14&lt;&gt;"", $E14&lt;&gt;"", F14&lt;&gt;""), 1, 0)</f>
        <v/>
      </c>
      <c r="C14" s="4">
        <f>IF(AND(H14="inf", I14="inf"), "na", IF(H14="inf", "", IF(OR(H14&lt;0, I14&lt;0), "x", IF(AND(J14&lt;&gt;"na", J14&gt;-0.001, J14&lt;0.1), "v", ""))))</f>
        <v/>
      </c>
      <c r="D14" s="4">
        <f>IF(AND(J14&lt;&gt;"na", J14&lt;=-0.1), "x", "")</f>
        <v/>
      </c>
      <c r="E14" s="4">
        <f>IF(AND(J14&lt;&gt;"na", J14&gt;-0.1, J14&lt;=-0.001), "x", IF(AND(J14&lt;&gt;"na", J14&gt;0.1), "c", ""))</f>
        <v/>
      </c>
      <c r="F14" s="4" t="inlineStr"/>
      <c r="G14" s="5" t="inlineStr">
        <is>
          <t>chip_top11/i_ip11/i_sim_rtc/rd_sel2</t>
        </is>
      </c>
      <c r="H14" s="6" t="inlineStr">
        <is>
          <t>inf</t>
        </is>
      </c>
      <c r="I14" s="6" t="n">
        <v>0.6375</v>
      </c>
      <c r="J14" s="6">
        <f>IF(OR(H14="inf", I14="inf"), "na", H14-I14)</f>
        <v/>
      </c>
      <c r="K14" s="4" t="inlineStr">
        <is>
          <t>x</t>
        </is>
      </c>
      <c r="L14" s="5" t="inlineStr">
        <is>
          <t>&lt;in|i2s2_bclk|rtc32k_ana_clk&gt;</t>
        </is>
      </c>
      <c r="M14" s="5" t="inlineStr">
        <is>
          <t>&lt;in|p11_pclk|p11_pclk&gt;</t>
        </is>
      </c>
    </row>
  </sheetData>
  <autoFilter ref="A2:M14"/>
  <conditionalFormatting sqref="B3:B14">
    <cfRule type="cellIs" priority="1" operator="equal" dxfId="0">
      <formula>1</formula>
    </cfRule>
    <cfRule type="cellIs" priority="2" operator="equal" dxfId="1">
      <formula>0</formula>
    </cfRule>
  </conditionalFormatting>
  <conditionalFormatting sqref="C3:F14">
    <cfRule type="cellIs" priority="3" operator="equal" dxfId="1">
      <formula>"x"</formula>
    </cfRule>
    <cfRule type="cellIs" priority="4" operator="equal" dxfId="2">
      <formula>"c"</formula>
    </cfRule>
  </conditionalFormatting>
  <conditionalFormatting sqref="H3:J14">
    <cfRule type="cellIs" priority="5" operator="lessThan" dxfId="1">
      <formula>0.0</formula>
    </cfRule>
  </conditionalFormatting>
  <conditionalFormatting sqref="K3:K14">
    <cfRule type="cellIs" priority="6" operator="equal" dxfId="1">
      <formula>"x"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Fatal Error : post-flatten or pre-flatten slack &lt; 0ps.</t>
        </is>
      </c>
    </row>
    <row r="2">
      <c r="A2" t="inlineStr">
        <is>
          <t>High Warn : slack difference &lt;= -100ps.</t>
        </is>
      </c>
    </row>
    <row r="3">
      <c r="A3" t="inlineStr">
        <is>
          <t>Low Warn (x) : -100ps &lt; slack difference &lt; -0.001ps.</t>
        </is>
      </c>
    </row>
    <row r="4">
      <c r="A4" t="inlineStr">
        <is>
          <t>Low Warn (c) : slack difference &gt;= 100ps (maybe need check).</t>
        </is>
      </c>
    </row>
    <row r="5">
      <c r="A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2023-03-05T11:25:59Z</dcterms:created>
  <dcterms:modified xmlns:dcterms="http://purl.org/dc/terms/" xmlns:xsi="http://www.w3.org/2001/XMLSchema-instance" xsi:type="dcterms:W3CDTF">2023-03-05T11:25:59Z</dcterms:modified>
</cp:coreProperties>
</file>