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https://prodduke-my.sharepoint.com/personal/edw36_duke_edu/Documents/Documents/duke/lutzoni-lab-research/data/cladonia-peltigera-proteome-pilot/"/>
    </mc:Choice>
  </mc:AlternateContent>
  <xr:revisionPtr revIDLastSave="14" documentId="11_352E0EEA19FBC65B78A070BB6D9099D564B03475" xr6:coauthVersionLast="47" xr6:coauthVersionMax="47" xr10:uidLastSave="{86A80EC0-32E2-4E7E-9D30-15C7E4EA1A5C}"/>
  <bookViews>
    <workbookView xWindow="-110" yWindow="-110" windowWidth="25820" windowHeight="15500" xr2:uid="{00000000-000D-0000-FFFF-FFFF00000000}"/>
  </bookViews>
  <sheets>
    <sheet name="SampleSheet" sheetId="1" r:id="rId1"/>
    <sheet name="Sheet1" sheetId="4" r:id="rId2"/>
    <sheet name="S_Trap"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5" i="1" l="1"/>
  <c r="M5" i="1"/>
  <c r="H5" i="1"/>
  <c r="F6" i="1"/>
  <c r="E6" i="1"/>
  <c r="F5" i="1"/>
  <c r="E5" i="1"/>
  <c r="G6" i="1" l="1"/>
  <c r="H6" i="1" s="1"/>
  <c r="K6" i="1" s="1"/>
  <c r="L6" i="1" s="1"/>
  <c r="G5" i="1"/>
  <c r="M6" i="1" l="1"/>
  <c r="N6" i="1" l="1"/>
  <c r="K5" i="1"/>
  <c r="O6" i="1" l="1"/>
  <c r="P6" i="1" s="1"/>
  <c r="L5" i="1"/>
  <c r="N5" i="1" s="1"/>
  <c r="O5" i="1" l="1"/>
</calcChain>
</file>

<file path=xl/sharedStrings.xml><?xml version="1.0" encoding="utf-8"?>
<sst xmlns="http://schemas.openxmlformats.org/spreadsheetml/2006/main" count="110" uniqueCount="56">
  <si>
    <t>Project</t>
  </si>
  <si>
    <t>Samples</t>
  </si>
  <si>
    <t>Proteomics ID</t>
  </si>
  <si>
    <t>Final Recon uL of 1% TFA 2% ACN</t>
  </si>
  <si>
    <t>Client</t>
  </si>
  <si>
    <t>uL of 200 mM DTT</t>
  </si>
  <si>
    <t>uL of 400 mM IAA</t>
  </si>
  <si>
    <t>S-trap binding buffer, 90% MeOH, 100mM TEAB pH 7.1</t>
  </si>
  <si>
    <t>Spin 4000g</t>
  </si>
  <si>
    <t>1hr, 47C</t>
  </si>
  <si>
    <t>Elute 50mM TEAB</t>
  </si>
  <si>
    <t>Elute, 0.2% formic acid</t>
  </si>
  <si>
    <t>Elute, 50% ACN, 0.2% formic acid</t>
  </si>
  <si>
    <t>Volume</t>
  </si>
  <si>
    <t>uL of sample</t>
  </si>
  <si>
    <t>Additional Notes</t>
  </si>
  <si>
    <t>start micro s-trap protocol</t>
  </si>
  <si>
    <t>uL 12% phosphoric acid for final 1.2%</t>
  </si>
  <si>
    <t>freeze lyophilize overnight</t>
  </si>
  <si>
    <t>4x Wash, Binding buffer</t>
  </si>
  <si>
    <t>uL of 20% SDS, 50mM TEAB</t>
  </si>
  <si>
    <t>Sample Comments</t>
  </si>
  <si>
    <t>Haz.Mat.</t>
  </si>
  <si>
    <t>Sample Actions</t>
  </si>
  <si>
    <t>Show</t>
  </si>
  <si>
    <t>casein spike volume</t>
  </si>
  <si>
    <t>starting SDS</t>
  </si>
  <si>
    <t xml:space="preserve">Haz.Mat. </t>
  </si>
  <si>
    <t>Please spin down sample and use entire (equal) volume as input. These samples are expected to be of low abundance, so please prioritize obtaining best read depth and coverage. Sample ID and their group info are as follows: A1-3: Control. B1-3: Tubb3</t>
  </si>
  <si>
    <t>yg92 4 days ago (11/12/2021)</t>
  </si>
  <si>
    <t>gmw12 about 1 hour ago (11/16/2021)</t>
  </si>
  <si>
    <t>total pmol/casein</t>
  </si>
  <si>
    <t>total uL</t>
  </si>
  <si>
    <t>Type</t>
  </si>
  <si>
    <t>Sample Name</t>
  </si>
  <si>
    <t>ID</t>
  </si>
  <si>
    <t>User</t>
  </si>
  <si>
    <t>Status</t>
  </si>
  <si>
    <t>Solution</t>
  </si>
  <si>
    <t>Cyto_A</t>
  </si>
  <si>
    <t>Gabrielle Sejourne (gms50)</t>
  </si>
  <si>
    <t>6116:Lamp1 TurboID Quantitative</t>
  </si>
  <si>
    <t>Processing</t>
  </si>
  <si>
    <t>Cyto_B</t>
  </si>
  <si>
    <t>Cyto_C</t>
  </si>
  <si>
    <t>Lamp1_A</t>
  </si>
  <si>
    <t>Lamp1_B</t>
  </si>
  <si>
    <t>Lamp1_C</t>
  </si>
  <si>
    <t>SPQC</t>
  </si>
  <si>
    <t>Protein Concentration</t>
  </si>
  <si>
    <t>total ug protein</t>
  </si>
  <si>
    <t>40ng/uL trypsin in 50mM TEAB</t>
  </si>
  <si>
    <t>ul normalize w/ AmBic</t>
  </si>
  <si>
    <t>uL for 20ug</t>
  </si>
  <si>
    <t>CT</t>
  </si>
  <si>
    <t>CL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</si>
</sst>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10" x14ac:knownFonts="1">
    <font>
      <sz val="11"/>
      <color theme="1"/>
      <name val="Calibri"/>
      <family val="2"/>
      <scheme val="minor"/>
    </font>
    <font>
      <b/>
      <sz val="11"/>
      <color theme="1"/>
      <name val="Calibri"/>
      <family val="2"/>
      <scheme val="minor"/>
    </font>
    <font>
      <sz val="11"/>
      <color rgb="FF003366"/>
      <name val="Verdana"/>
      <family val="2"/>
    </font>
    <font>
      <sz val="11"/>
      <color rgb="FF000000"/>
      <name val="Verdana"/>
      <family val="2"/>
    </font>
    <font>
      <i/>
      <sz val="11"/>
      <color rgb="FF000000"/>
      <name val="Verdana"/>
      <family val="2"/>
    </font>
    <font>
      <u/>
      <sz val="11"/>
      <color theme="10"/>
      <name val="Calibri"/>
      <family val="2"/>
      <scheme val="minor"/>
    </font>
    <font>
      <sz val="11"/>
      <color rgb="FFFF0000"/>
      <name val="Calibri"/>
      <family val="2"/>
      <scheme val="minor"/>
    </font>
    <font>
      <sz val="10"/>
      <color rgb="FF000000"/>
      <name val="Verdana"/>
      <family val="2"/>
    </font>
    <font>
      <sz val="11"/>
      <name val="Calibri"/>
      <family val="2"/>
      <scheme val="minor"/>
    </font>
    <font>
      <sz val="10"/>
      <name val="Verdana"/>
      <charset val="1"/>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3">
    <xf numFmtId="0" fontId="0" fillId="0" borderId="0"/>
    <xf numFmtId="0" fontId="5" fillId="0" borderId="0" applyNumberFormat="0" applyFill="0" applyBorder="0" applyAlignment="0" applyProtection="0"/>
    <xf numFmtId="0" fontId="9" fillId="0" borderId="0"/>
  </cellStyleXfs>
  <cellXfs count="23">
    <xf numFmtId="0" fontId="0" fillId="0" borderId="0" xfId="0"/>
    <xf numFmtId="0" fontId="1" fillId="0" borderId="0" xfId="0" applyFont="1" applyAlignment="1">
      <alignment horizontal="center"/>
    </xf>
    <xf numFmtId="0" fontId="0" fillId="0" borderId="0" xfId="0" applyAlignment="1">
      <alignment horizontal="center"/>
    </xf>
    <xf numFmtId="14" fontId="1" fillId="0" borderId="0" xfId="0" applyNumberFormat="1" applyFont="1" applyAlignment="1">
      <alignment horizontal="center"/>
    </xf>
    <xf numFmtId="0" fontId="1" fillId="0" borderId="0" xfId="0" applyFont="1" applyAlignment="1">
      <alignment horizontal="center" vertical="center"/>
    </xf>
    <xf numFmtId="0" fontId="1" fillId="0" borderId="0" xfId="0" applyFont="1" applyAlignment="1">
      <alignment horizontal="center" vertical="center" wrapText="1"/>
    </xf>
    <xf numFmtId="164" fontId="0" fillId="0" borderId="0" xfId="0" applyNumberFormat="1" applyAlignment="1">
      <alignment horizontal="center"/>
    </xf>
    <xf numFmtId="1" fontId="0" fillId="0" borderId="0" xfId="0" applyNumberFormat="1" applyAlignment="1">
      <alignment horizontal="center"/>
    </xf>
    <xf numFmtId="0" fontId="1" fillId="2" borderId="0" xfId="0" applyFont="1" applyFill="1" applyAlignment="1">
      <alignment horizontal="center" vertical="center" wrapText="1"/>
    </xf>
    <xf numFmtId="0" fontId="3" fillId="0" borderId="0" xfId="0" applyFont="1"/>
    <xf numFmtId="0" fontId="4" fillId="0" borderId="0" xfId="0" applyFont="1"/>
    <xf numFmtId="0" fontId="2" fillId="0" borderId="0" xfId="0" applyFont="1"/>
    <xf numFmtId="0" fontId="5" fillId="0" borderId="0" xfId="1"/>
    <xf numFmtId="0" fontId="6" fillId="0" borderId="0" xfId="0" applyFont="1" applyAlignment="1">
      <alignment horizontal="center"/>
    </xf>
    <xf numFmtId="0" fontId="0" fillId="0" borderId="0" xfId="0" applyAlignment="1">
      <alignment horizontal="left"/>
    </xf>
    <xf numFmtId="0" fontId="7" fillId="0" borderId="0" xfId="0" applyFont="1"/>
    <xf numFmtId="0" fontId="1" fillId="0" borderId="0" xfId="0" applyFont="1"/>
    <xf numFmtId="0" fontId="8" fillId="0" borderId="0" xfId="0" applyFont="1" applyAlignment="1">
      <alignment horizontal="center"/>
    </xf>
    <xf numFmtId="2" fontId="0" fillId="0" borderId="0" xfId="0" applyNumberFormat="1" applyAlignment="1">
      <alignment horizontal="center"/>
    </xf>
    <xf numFmtId="49" fontId="9" fillId="0" borderId="0" xfId="2" applyNumberFormat="1" applyAlignment="1">
      <alignment horizontal="center"/>
    </xf>
    <xf numFmtId="165" fontId="0" fillId="0" borderId="0" xfId="0" applyNumberFormat="1" applyAlignment="1">
      <alignment horizontal="center"/>
    </xf>
    <xf numFmtId="166" fontId="0" fillId="0" borderId="0" xfId="0" applyNumberFormat="1" applyAlignment="1">
      <alignment horizontal="center"/>
    </xf>
    <xf numFmtId="0" fontId="9" fillId="0" borderId="0" xfId="2" applyAlignment="1">
      <alignment horizontal="center"/>
    </xf>
  </cellXfs>
  <cellStyles count="3">
    <cellStyle name="Hyperlink" xfId="1" builtinId="8"/>
    <cellStyle name="Normal" xfId="0" builtinId="0"/>
    <cellStyle name="Normal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Y26"/>
  <sheetViews>
    <sheetView tabSelected="1" topLeftCell="F1" workbookViewId="0">
      <selection activeCell="T5" sqref="T5"/>
    </sheetView>
  </sheetViews>
  <sheetFormatPr defaultRowHeight="14.5" x14ac:dyDescent="0.35"/>
  <cols>
    <col min="1" max="1" width="28" customWidth="1"/>
    <col min="4" max="5" width="9.1796875" style="2"/>
    <col min="7" max="7" width="17.81640625" customWidth="1"/>
    <col min="17" max="17" width="18" customWidth="1"/>
    <col min="18" max="18" width="13.7265625" customWidth="1"/>
    <col min="19" max="19" width="14.08984375" customWidth="1"/>
    <col min="20" max="20" width="16.36328125" customWidth="1"/>
    <col min="21" max="21" width="15.453125" customWidth="1"/>
    <col min="22" max="22" width="11" customWidth="1"/>
    <col min="23" max="23" width="13.81640625" customWidth="1"/>
  </cols>
  <sheetData>
    <row r="1" spans="1:25" x14ac:dyDescent="0.35">
      <c r="A1" s="1" t="s">
        <v>0</v>
      </c>
      <c r="B1" s="2"/>
      <c r="L1" s="1" t="s">
        <v>1</v>
      </c>
    </row>
    <row r="2" spans="1:25" x14ac:dyDescent="0.35">
      <c r="A2" s="1" t="s">
        <v>4</v>
      </c>
      <c r="B2" s="2"/>
      <c r="C2" s="2"/>
      <c r="F2" s="2"/>
      <c r="G2" s="2"/>
      <c r="H2" s="2"/>
      <c r="I2" s="2"/>
      <c r="J2" s="2"/>
      <c r="K2" s="2"/>
      <c r="L2" s="2"/>
      <c r="M2" s="2"/>
    </row>
    <row r="4" spans="1:25" ht="116" x14ac:dyDescent="0.35">
      <c r="A4" s="4" t="s">
        <v>1</v>
      </c>
      <c r="B4" s="5" t="s">
        <v>2</v>
      </c>
      <c r="C4" s="5" t="s">
        <v>14</v>
      </c>
      <c r="D4" s="5" t="s">
        <v>49</v>
      </c>
      <c r="E4" s="5" t="s">
        <v>50</v>
      </c>
      <c r="F4" s="5" t="s">
        <v>53</v>
      </c>
      <c r="G4" s="5" t="s">
        <v>52</v>
      </c>
      <c r="H4" s="5" t="s">
        <v>32</v>
      </c>
      <c r="I4" s="5" t="s">
        <v>26</v>
      </c>
      <c r="J4" s="5" t="s">
        <v>25</v>
      </c>
      <c r="K4" s="5" t="s">
        <v>20</v>
      </c>
      <c r="L4" s="8" t="s">
        <v>5</v>
      </c>
      <c r="M4" s="8" t="s">
        <v>6</v>
      </c>
      <c r="N4" s="8" t="s">
        <v>17</v>
      </c>
      <c r="O4" s="8" t="s">
        <v>7</v>
      </c>
      <c r="P4" s="5" t="s">
        <v>13</v>
      </c>
      <c r="Q4" s="8" t="s">
        <v>19</v>
      </c>
      <c r="R4" s="8" t="s">
        <v>51</v>
      </c>
      <c r="S4" s="8" t="s">
        <v>10</v>
      </c>
      <c r="T4" s="8" t="s">
        <v>11</v>
      </c>
      <c r="U4" s="8" t="s">
        <v>12</v>
      </c>
      <c r="V4" s="8" t="s">
        <v>3</v>
      </c>
      <c r="W4" s="8" t="s">
        <v>31</v>
      </c>
      <c r="X4" s="5"/>
      <c r="Y4" s="5"/>
    </row>
    <row r="5" spans="1:25" x14ac:dyDescent="0.35">
      <c r="A5" s="19" t="s">
        <v>54</v>
      </c>
      <c r="B5" s="22">
        <v>123165</v>
      </c>
      <c r="C5" s="2">
        <v>100</v>
      </c>
      <c r="D5" s="21">
        <v>4.2549999999999999</v>
      </c>
      <c r="E5" s="2">
        <f>D5*C5</f>
        <v>425.5</v>
      </c>
      <c r="F5" s="6">
        <f>20/D5</f>
        <v>4.7003525264394828</v>
      </c>
      <c r="G5" s="6">
        <f>MAX(F$5:F$6)-F5</f>
        <v>3.3641636025927752</v>
      </c>
      <c r="H5" s="7">
        <f>SUM(F5+G5)</f>
        <v>8.064516129032258</v>
      </c>
      <c r="I5" s="2">
        <v>0</v>
      </c>
      <c r="J5" s="2">
        <v>1</v>
      </c>
      <c r="K5" s="6">
        <f>((I5*H5) - (3*H5))/(3-20)</f>
        <v>1.4231499051233398</v>
      </c>
      <c r="L5" s="6">
        <f>SUM(H5+J5+K5)/19</f>
        <v>0.55198242285029464</v>
      </c>
      <c r="M5" s="6">
        <f>(H5+J5+K5+L5)/19</f>
        <v>0.58103412931609955</v>
      </c>
      <c r="N5" s="6">
        <f>SUM(H5,J5:M5)/25*2.5</f>
        <v>1.1620682586321993</v>
      </c>
      <c r="O5" s="7">
        <f>SUM(H5,J5:N5)*7</f>
        <v>89.479255914679342</v>
      </c>
      <c r="P5" s="7">
        <f>SUM(H5,J5:O5)</f>
        <v>102.26200675963354</v>
      </c>
      <c r="Q5" s="2">
        <v>150</v>
      </c>
      <c r="R5" s="2">
        <v>25</v>
      </c>
      <c r="S5" s="2">
        <v>40</v>
      </c>
      <c r="T5" s="2">
        <v>40</v>
      </c>
      <c r="U5" s="2">
        <v>35</v>
      </c>
      <c r="V5" s="2">
        <v>12</v>
      </c>
      <c r="W5" s="17">
        <v>2</v>
      </c>
      <c r="X5" s="2"/>
      <c r="Y5" s="2"/>
    </row>
    <row r="6" spans="1:25" x14ac:dyDescent="0.35">
      <c r="A6" s="19" t="s">
        <v>55</v>
      </c>
      <c r="B6" s="22">
        <v>123166</v>
      </c>
      <c r="C6" s="2">
        <v>100</v>
      </c>
      <c r="D6" s="21">
        <v>2.48</v>
      </c>
      <c r="E6" s="2">
        <f>D6*C6</f>
        <v>248</v>
      </c>
      <c r="F6" s="6">
        <f>20/D6</f>
        <v>8.064516129032258</v>
      </c>
      <c r="G6" s="6">
        <f>MAX(F$5:F$6)-F6</f>
        <v>0</v>
      </c>
      <c r="H6" s="7">
        <f>SUM(F6+G6)</f>
        <v>8.064516129032258</v>
      </c>
      <c r="I6" s="2">
        <v>0</v>
      </c>
      <c r="J6" s="2">
        <v>1</v>
      </c>
      <c r="K6" s="6">
        <f>((I6*H6) - (3*H6))/(3-20)</f>
        <v>1.4231499051233398</v>
      </c>
      <c r="L6" s="6">
        <f>SUM(H6+J6+K6)/19</f>
        <v>0.55198242285029464</v>
      </c>
      <c r="M6" s="6">
        <f>(H6+J6+K6+L6)/19</f>
        <v>0.58103412931609955</v>
      </c>
      <c r="N6" s="6">
        <f>SUM(H6,J6:M6)/25*2.5</f>
        <v>1.1620682586321993</v>
      </c>
      <c r="O6" s="7">
        <f>SUM(H6,J6:N6)*7</f>
        <v>89.479255914679342</v>
      </c>
      <c r="P6" s="7">
        <f>SUM(H6,J6:O6)</f>
        <v>102.26200675963354</v>
      </c>
      <c r="Q6" s="2">
        <v>150</v>
      </c>
      <c r="R6" s="2">
        <v>25</v>
      </c>
      <c r="S6" s="2">
        <v>40</v>
      </c>
      <c r="T6" s="2">
        <v>40</v>
      </c>
      <c r="U6" s="2">
        <v>35</v>
      </c>
      <c r="V6" s="2">
        <v>12</v>
      </c>
      <c r="W6" s="17">
        <v>2</v>
      </c>
      <c r="X6" s="2"/>
      <c r="Y6" s="2"/>
    </row>
    <row r="7" spans="1:25" ht="29" x14ac:dyDescent="0.35">
      <c r="A7" s="2"/>
      <c r="B7" s="2"/>
      <c r="D7" s="21"/>
      <c r="K7" s="6"/>
      <c r="L7" s="6"/>
      <c r="M7" s="6"/>
      <c r="N7" s="6"/>
      <c r="O7" s="7"/>
      <c r="P7" s="7"/>
      <c r="Q7" s="5" t="s">
        <v>8</v>
      </c>
      <c r="R7" s="5" t="s">
        <v>9</v>
      </c>
      <c r="S7" s="5" t="s">
        <v>8</v>
      </c>
      <c r="T7" s="5" t="s">
        <v>8</v>
      </c>
      <c r="U7" s="5" t="s">
        <v>8</v>
      </c>
      <c r="V7" s="2"/>
      <c r="W7" s="17"/>
      <c r="X7" s="2"/>
      <c r="Y7" s="2"/>
    </row>
    <row r="8" spans="1:25" x14ac:dyDescent="0.35">
      <c r="A8" s="2"/>
      <c r="B8" s="14"/>
      <c r="K8" s="6"/>
      <c r="L8" s="6"/>
      <c r="M8" s="6"/>
      <c r="N8" s="6"/>
      <c r="O8" s="7"/>
      <c r="P8" s="7"/>
      <c r="Q8" s="2"/>
      <c r="R8" s="2"/>
      <c r="S8" s="2"/>
      <c r="T8" s="2"/>
      <c r="U8" s="2"/>
      <c r="V8" s="2"/>
      <c r="W8" s="17"/>
      <c r="X8" s="2"/>
      <c r="Y8" s="2"/>
    </row>
    <row r="9" spans="1:25" x14ac:dyDescent="0.35">
      <c r="A9" s="2"/>
      <c r="B9" s="2"/>
      <c r="D9" s="18"/>
      <c r="K9" s="6"/>
      <c r="L9" s="6"/>
      <c r="M9" s="6"/>
      <c r="N9" s="6"/>
      <c r="O9" s="7"/>
      <c r="P9" s="7"/>
      <c r="Q9" s="2"/>
      <c r="R9" s="2"/>
      <c r="S9" s="2"/>
      <c r="T9" s="2"/>
      <c r="U9" s="2"/>
      <c r="V9" s="2"/>
      <c r="W9" s="17"/>
      <c r="X9" s="2"/>
      <c r="Y9" s="2"/>
    </row>
    <row r="10" spans="1:25" x14ac:dyDescent="0.35">
      <c r="A10" s="2"/>
      <c r="B10" s="2"/>
      <c r="D10" s="20"/>
      <c r="K10" s="6"/>
      <c r="L10" s="6"/>
      <c r="M10" s="6"/>
      <c r="N10" s="6"/>
      <c r="O10" s="7"/>
      <c r="P10" s="7"/>
      <c r="Q10" s="2"/>
      <c r="R10" s="2"/>
      <c r="S10" s="2"/>
      <c r="T10" s="2"/>
      <c r="U10" s="2"/>
      <c r="V10" s="2"/>
      <c r="W10" s="17"/>
      <c r="X10" s="2"/>
      <c r="Y10" s="2"/>
    </row>
    <row r="11" spans="1:25" x14ac:dyDescent="0.35">
      <c r="A11" s="2"/>
      <c r="B11" s="2"/>
      <c r="D11" s="21"/>
      <c r="K11" s="6"/>
      <c r="L11" s="6"/>
      <c r="M11" s="6"/>
      <c r="N11" s="6"/>
      <c r="O11" s="7"/>
      <c r="P11" s="7"/>
      <c r="Q11" s="2"/>
      <c r="R11" s="2"/>
      <c r="S11" s="2"/>
      <c r="T11" s="2"/>
      <c r="U11" s="2"/>
      <c r="V11" s="2"/>
      <c r="W11" s="2"/>
      <c r="X11" s="2"/>
      <c r="Y11" s="2"/>
    </row>
    <row r="12" spans="1:25" x14ac:dyDescent="0.35">
      <c r="A12" s="2"/>
      <c r="B12" s="2"/>
      <c r="D12" s="20"/>
      <c r="P12" s="2"/>
      <c r="V12" s="5"/>
      <c r="W12" s="2"/>
      <c r="X12" s="5"/>
    </row>
    <row r="13" spans="1:25" x14ac:dyDescent="0.35">
      <c r="A13" s="3"/>
      <c r="B13" s="14" t="s">
        <v>16</v>
      </c>
      <c r="C13" s="13"/>
      <c r="D13" s="21"/>
      <c r="E13" s="13"/>
      <c r="F13" s="13"/>
      <c r="G13" s="13"/>
      <c r="H13" s="13"/>
      <c r="P13" s="2"/>
      <c r="Q13" s="2"/>
      <c r="R13" s="2"/>
      <c r="S13" s="2"/>
      <c r="T13" s="2"/>
      <c r="U13" s="2"/>
      <c r="V13" s="2"/>
      <c r="W13" s="2"/>
    </row>
    <row r="14" spans="1:25" x14ac:dyDescent="0.35">
      <c r="A14" s="3"/>
      <c r="B14" s="14" t="s">
        <v>18</v>
      </c>
      <c r="D14" s="21"/>
      <c r="K14" s="15"/>
      <c r="P14" s="2"/>
      <c r="Q14" s="2"/>
      <c r="R14" s="2"/>
      <c r="S14" s="2"/>
      <c r="T14" s="2"/>
      <c r="U14" s="2"/>
      <c r="V14" s="2"/>
      <c r="W14" s="2"/>
    </row>
    <row r="15" spans="1:25" x14ac:dyDescent="0.35">
      <c r="D15" s="20"/>
      <c r="K15" s="15"/>
      <c r="P15" s="2"/>
      <c r="Q15" s="2"/>
      <c r="R15" s="2"/>
      <c r="S15" s="2"/>
      <c r="T15" s="2"/>
      <c r="U15" s="2"/>
      <c r="V15" s="2"/>
      <c r="W15" s="2"/>
    </row>
    <row r="16" spans="1:25" x14ac:dyDescent="0.35">
      <c r="A16" s="3"/>
      <c r="B16" s="14"/>
      <c r="D16" s="21"/>
      <c r="K16" s="15"/>
      <c r="P16" s="2"/>
      <c r="Q16" s="2"/>
      <c r="R16" s="2"/>
      <c r="S16" s="2"/>
      <c r="T16" s="2"/>
      <c r="U16" s="2"/>
      <c r="V16" s="2"/>
      <c r="W16" s="2"/>
    </row>
    <row r="17" spans="1:23" x14ac:dyDescent="0.35">
      <c r="A17" s="3"/>
      <c r="B17" s="2"/>
      <c r="D17" s="21"/>
      <c r="K17" s="15"/>
      <c r="P17" s="2"/>
      <c r="Q17" s="2"/>
      <c r="R17" s="2"/>
      <c r="S17" s="2"/>
      <c r="T17" s="2"/>
      <c r="U17" s="2"/>
      <c r="V17" s="2"/>
      <c r="W17" s="2"/>
    </row>
    <row r="18" spans="1:23" x14ac:dyDescent="0.35">
      <c r="A18" s="1"/>
      <c r="B18" s="2"/>
      <c r="D18" s="21"/>
      <c r="P18" s="2"/>
      <c r="Q18" s="2"/>
      <c r="R18" s="2"/>
      <c r="S18" s="2"/>
      <c r="T18" s="2"/>
      <c r="U18" s="2"/>
      <c r="V18" s="2"/>
      <c r="W18" s="2"/>
    </row>
    <row r="19" spans="1:23" x14ac:dyDescent="0.35">
      <c r="A19" s="5" t="s">
        <v>15</v>
      </c>
      <c r="B19" s="14"/>
      <c r="D19" s="20"/>
      <c r="P19" s="2"/>
      <c r="Q19" s="2"/>
      <c r="R19" s="2"/>
      <c r="S19" s="2"/>
      <c r="T19" s="2"/>
      <c r="U19" s="2"/>
      <c r="V19" s="2"/>
      <c r="W19" s="2"/>
    </row>
    <row r="20" spans="1:23" x14ac:dyDescent="0.35">
      <c r="A20" s="5"/>
      <c r="B20" s="2"/>
      <c r="D20" s="21"/>
      <c r="P20" s="2"/>
      <c r="Q20" s="2"/>
      <c r="R20" s="2"/>
      <c r="S20" s="2"/>
      <c r="T20" s="2"/>
      <c r="U20" s="2"/>
      <c r="V20" s="2"/>
      <c r="W20" s="2"/>
    </row>
    <row r="21" spans="1:23" x14ac:dyDescent="0.35">
      <c r="A21" s="1"/>
      <c r="D21" s="21"/>
    </row>
    <row r="22" spans="1:23" x14ac:dyDescent="0.35">
      <c r="A22" s="3"/>
      <c r="D22" s="21"/>
    </row>
    <row r="23" spans="1:23" x14ac:dyDescent="0.35">
      <c r="A23" s="3"/>
      <c r="D23" s="20"/>
    </row>
    <row r="24" spans="1:23" x14ac:dyDescent="0.35">
      <c r="D24" s="21"/>
    </row>
    <row r="26" spans="1:23" x14ac:dyDescent="0.35">
      <c r="A26" s="3"/>
    </row>
  </sheetData>
  <dataValidations count="1">
    <dataValidation allowBlank="1" showInputMessage="1" showErrorMessage="1" error="Letters, numbers, &quot;_&quot;, &quot;-&quot;, and &quot;.&quot; only; no spaces." sqref="A5:A6" xr:uid="{00000000-0002-0000-0000-000000000000}">
      <formula1>0</formula1>
      <formula2>0</formula2>
    </dataValidation>
  </dataValidations>
  <pageMargins left="0.7" right="0.7" top="0.75" bottom="0.75" header="0.3" footer="0.3"/>
  <pageSetup scale="56"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7"/>
  <sheetViews>
    <sheetView topLeftCell="A4" workbookViewId="0">
      <selection activeCell="I2" sqref="I2"/>
    </sheetView>
  </sheetViews>
  <sheetFormatPr defaultRowHeight="14.5" x14ac:dyDescent="0.35"/>
  <cols>
    <col min="4" max="4" width="23.453125" bestFit="1" customWidth="1"/>
    <col min="5" max="5" width="29.36328125" bestFit="1" customWidth="1"/>
  </cols>
  <sheetData>
    <row r="1" spans="1:9" x14ac:dyDescent="0.35">
      <c r="A1" s="16" t="s">
        <v>33</v>
      </c>
      <c r="B1" s="16" t="s">
        <v>34</v>
      </c>
      <c r="C1" s="16" t="s">
        <v>35</v>
      </c>
      <c r="D1" s="16" t="s">
        <v>36</v>
      </c>
      <c r="E1" s="16" t="s">
        <v>0</v>
      </c>
      <c r="F1" s="16" t="s">
        <v>37</v>
      </c>
      <c r="G1" s="16" t="s">
        <v>21</v>
      </c>
      <c r="H1" s="16" t="s">
        <v>22</v>
      </c>
      <c r="I1" s="16" t="s">
        <v>23</v>
      </c>
    </row>
    <row r="2" spans="1:9" x14ac:dyDescent="0.35">
      <c r="A2" t="s">
        <v>38</v>
      </c>
      <c r="B2" t="s">
        <v>39</v>
      </c>
      <c r="C2">
        <v>75043</v>
      </c>
      <c r="D2" s="12" t="s">
        <v>40</v>
      </c>
      <c r="E2" s="12" t="s">
        <v>41</v>
      </c>
      <c r="F2" t="s">
        <v>42</v>
      </c>
      <c r="I2" s="12" t="s">
        <v>24</v>
      </c>
    </row>
    <row r="3" spans="1:9" x14ac:dyDescent="0.35">
      <c r="A3" t="s">
        <v>38</v>
      </c>
      <c r="B3" t="s">
        <v>43</v>
      </c>
      <c r="C3">
        <v>75044</v>
      </c>
      <c r="D3" s="12" t="s">
        <v>40</v>
      </c>
      <c r="E3" s="12" t="s">
        <v>41</v>
      </c>
      <c r="F3" t="s">
        <v>42</v>
      </c>
      <c r="I3" s="12" t="s">
        <v>24</v>
      </c>
    </row>
    <row r="4" spans="1:9" x14ac:dyDescent="0.35">
      <c r="A4" t="s">
        <v>38</v>
      </c>
      <c r="B4" t="s">
        <v>44</v>
      </c>
      <c r="C4">
        <v>75045</v>
      </c>
      <c r="D4" s="12" t="s">
        <v>40</v>
      </c>
      <c r="E4" s="12" t="s">
        <v>41</v>
      </c>
      <c r="F4" t="s">
        <v>42</v>
      </c>
      <c r="I4" s="12" t="s">
        <v>24</v>
      </c>
    </row>
    <row r="5" spans="1:9" x14ac:dyDescent="0.35">
      <c r="A5" t="s">
        <v>38</v>
      </c>
      <c r="B5" t="s">
        <v>45</v>
      </c>
      <c r="C5">
        <v>75046</v>
      </c>
      <c r="D5" s="12" t="s">
        <v>40</v>
      </c>
      <c r="E5" s="12" t="s">
        <v>41</v>
      </c>
      <c r="F5" t="s">
        <v>42</v>
      </c>
      <c r="I5" s="12" t="s">
        <v>24</v>
      </c>
    </row>
    <row r="6" spans="1:9" x14ac:dyDescent="0.35">
      <c r="A6" t="s">
        <v>38</v>
      </c>
      <c r="B6" t="s">
        <v>46</v>
      </c>
      <c r="C6">
        <v>75047</v>
      </c>
      <c r="D6" s="12" t="s">
        <v>40</v>
      </c>
      <c r="E6" s="12" t="s">
        <v>41</v>
      </c>
      <c r="F6" t="s">
        <v>42</v>
      </c>
      <c r="I6" s="12" t="s">
        <v>24</v>
      </c>
    </row>
    <row r="7" spans="1:9" x14ac:dyDescent="0.35">
      <c r="A7" t="s">
        <v>38</v>
      </c>
      <c r="B7" t="s">
        <v>47</v>
      </c>
      <c r="C7">
        <v>75048</v>
      </c>
      <c r="D7" s="12" t="s">
        <v>40</v>
      </c>
      <c r="E7" s="12" t="s">
        <v>41</v>
      </c>
      <c r="F7" t="s">
        <v>42</v>
      </c>
      <c r="I7" s="12" t="s">
        <v>24</v>
      </c>
    </row>
    <row r="8" spans="1:9" x14ac:dyDescent="0.35">
      <c r="A8" t="s">
        <v>38</v>
      </c>
      <c r="B8" t="s">
        <v>48</v>
      </c>
      <c r="C8">
        <v>75049</v>
      </c>
      <c r="D8" s="12" t="s">
        <v>40</v>
      </c>
      <c r="E8" s="12" t="s">
        <v>41</v>
      </c>
      <c r="F8" t="s">
        <v>42</v>
      </c>
      <c r="I8" s="12" t="s">
        <v>24</v>
      </c>
    </row>
    <row r="9" spans="1:9" x14ac:dyDescent="0.35">
      <c r="C9" t="s">
        <v>24</v>
      </c>
    </row>
    <row r="10" spans="1:9" x14ac:dyDescent="0.35">
      <c r="A10" s="10"/>
      <c r="C10" t="s">
        <v>24</v>
      </c>
    </row>
    <row r="11" spans="1:9" x14ac:dyDescent="0.35">
      <c r="A11" s="11"/>
      <c r="C11" t="s">
        <v>24</v>
      </c>
    </row>
    <row r="12" spans="1:9" x14ac:dyDescent="0.35">
      <c r="A12" s="11"/>
      <c r="C12" t="s">
        <v>24</v>
      </c>
    </row>
    <row r="13" spans="1:9" x14ac:dyDescent="0.35">
      <c r="C13" t="s">
        <v>24</v>
      </c>
    </row>
    <row r="14" spans="1:9" x14ac:dyDescent="0.35">
      <c r="C14" t="s">
        <v>24</v>
      </c>
    </row>
    <row r="15" spans="1:9" x14ac:dyDescent="0.35">
      <c r="C15" t="s">
        <v>24</v>
      </c>
    </row>
    <row r="16" spans="1:9" x14ac:dyDescent="0.35">
      <c r="A16" s="9" t="s">
        <v>27</v>
      </c>
      <c r="B16" t="s">
        <v>23</v>
      </c>
    </row>
    <row r="17" spans="1:1" x14ac:dyDescent="0.35">
      <c r="A17" s="10"/>
    </row>
    <row r="18" spans="1:1" x14ac:dyDescent="0.35">
      <c r="A18" s="9" t="s">
        <v>28</v>
      </c>
    </row>
    <row r="19" spans="1:1" x14ac:dyDescent="0.35">
      <c r="A19" s="12" t="s">
        <v>29</v>
      </c>
    </row>
    <row r="20" spans="1:1" x14ac:dyDescent="0.35">
      <c r="A20" s="10"/>
    </row>
    <row r="21" spans="1:1" x14ac:dyDescent="0.35">
      <c r="A21" s="11" t="s">
        <v>28</v>
      </c>
    </row>
    <row r="22" spans="1:1" x14ac:dyDescent="0.35">
      <c r="A22" s="9" t="s">
        <v>29</v>
      </c>
    </row>
    <row r="23" spans="1:1" x14ac:dyDescent="0.35">
      <c r="A23" s="10"/>
    </row>
    <row r="24" spans="1:1" x14ac:dyDescent="0.35">
      <c r="A24" s="11" t="s">
        <v>28</v>
      </c>
    </row>
    <row r="25" spans="1:1" x14ac:dyDescent="0.35">
      <c r="A25" s="9" t="s">
        <v>29</v>
      </c>
    </row>
    <row r="26" spans="1:1" x14ac:dyDescent="0.35">
      <c r="A26" s="10"/>
    </row>
    <row r="27" spans="1:1" x14ac:dyDescent="0.35">
      <c r="A27" s="11" t="s">
        <v>28</v>
      </c>
    </row>
    <row r="28" spans="1:1" x14ac:dyDescent="0.35">
      <c r="A28" s="10" t="s">
        <v>29</v>
      </c>
    </row>
    <row r="29" spans="1:1" x14ac:dyDescent="0.35">
      <c r="A29" s="10"/>
    </row>
    <row r="30" spans="1:1" x14ac:dyDescent="0.35">
      <c r="A30" t="s">
        <v>28</v>
      </c>
    </row>
    <row r="31" spans="1:1" x14ac:dyDescent="0.35">
      <c r="A31" t="s">
        <v>29</v>
      </c>
    </row>
    <row r="33" spans="1:1" x14ac:dyDescent="0.35">
      <c r="A33" t="s">
        <v>28</v>
      </c>
    </row>
    <row r="34" spans="1:1" x14ac:dyDescent="0.35">
      <c r="A34" t="s">
        <v>29</v>
      </c>
    </row>
    <row r="36" spans="1:1" x14ac:dyDescent="0.35">
      <c r="A36" t="s">
        <v>28</v>
      </c>
    </row>
    <row r="37" spans="1:1" x14ac:dyDescent="0.35">
      <c r="A37" t="s">
        <v>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SampleSheet</vt:lpstr>
      <vt:lpstr>Sheet1</vt:lpstr>
      <vt:lpstr>S_Trap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Tricia Ho</dc:creator>
  <cp:lastModifiedBy>Eric Whisnant</cp:lastModifiedBy>
  <cp:lastPrinted>2024-10-07T18:19:53Z</cp:lastPrinted>
  <dcterms:created xsi:type="dcterms:W3CDTF">2017-01-31T13:31:21Z</dcterms:created>
  <dcterms:modified xsi:type="dcterms:W3CDTF">2025-01-13T17:12:08Z</dcterms:modified>
</cp:coreProperties>
</file>