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ulane University\RCSE-6840 files\Yazoo\assessment\"/>
    </mc:Choice>
  </mc:AlternateContent>
  <xr:revisionPtr revIDLastSave="234" documentId="8_{A0494FE2-B678-4FBD-906A-95F0FF3260AD}" xr6:coauthVersionLast="43" xr6:coauthVersionMax="43" xr10:uidLastSave="{D00FC412-0025-4872-9BDD-8A2B7A0AD6E0}"/>
  <bookViews>
    <workbookView xWindow="-120" yWindow="-120" windowWidth="29040" windowHeight="15990" firstSheet="1" activeTab="2" xr2:uid="{0F89AE7D-9A9A-4F59-9831-90B5E5683353}"/>
  </bookViews>
  <sheets>
    <sheet name="All_sites_with_nutrient_data" sheetId="1" r:id="rId1"/>
    <sheet name="BluffHills_NoDamsUpstream" sheetId="2" r:id="rId2"/>
    <sheet name="BluffHills_DamsUpstream" sheetId="4" r:id="rId3"/>
    <sheet name="DeltaPlain_DamsUpstream" sheetId="6" r:id="rId4"/>
    <sheet name="DeltaPlain_NoDamsUpstream" sheetId="5" r:id="rId5"/>
    <sheet name="flow_sites_mapp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2" l="1"/>
  <c r="C15" i="2"/>
  <c r="D15" i="2"/>
  <c r="E15" i="2" s="1"/>
  <c r="F15" i="2"/>
  <c r="B5" i="4"/>
  <c r="C5" i="4"/>
  <c r="D5" i="4"/>
  <c r="E5" i="4" s="1"/>
  <c r="F5" i="4"/>
  <c r="F8" i="6" l="1"/>
  <c r="D8" i="6"/>
  <c r="E8" i="6" s="1"/>
  <c r="C8" i="6"/>
  <c r="B8" i="6"/>
  <c r="F7" i="6"/>
  <c r="D7" i="6"/>
  <c r="E7" i="6" s="1"/>
  <c r="C7" i="6"/>
  <c r="B7" i="6"/>
  <c r="F6" i="6"/>
  <c r="D6" i="6"/>
  <c r="E6" i="6" s="1"/>
  <c r="C6" i="6"/>
  <c r="B6" i="6"/>
  <c r="F5" i="6"/>
  <c r="D5" i="6"/>
  <c r="E5" i="6" s="1"/>
  <c r="C5" i="6"/>
  <c r="B5" i="6"/>
  <c r="F4" i="6"/>
  <c r="D4" i="6"/>
  <c r="E4" i="6" s="1"/>
  <c r="C4" i="6"/>
  <c r="B4" i="6"/>
  <c r="F3" i="6"/>
  <c r="D3" i="6"/>
  <c r="E3" i="6" s="1"/>
  <c r="C3" i="6"/>
  <c r="B3" i="6"/>
  <c r="F2" i="6"/>
  <c r="D2" i="6"/>
  <c r="E2" i="6" s="1"/>
  <c r="C2" i="6"/>
  <c r="B2" i="6"/>
  <c r="F12" i="5"/>
  <c r="D12" i="5"/>
  <c r="E12" i="5" s="1"/>
  <c r="C12" i="5"/>
  <c r="B12" i="5"/>
  <c r="F11" i="5"/>
  <c r="D11" i="5"/>
  <c r="E11" i="5" s="1"/>
  <c r="C11" i="5"/>
  <c r="B11" i="5"/>
  <c r="F10" i="5"/>
  <c r="D10" i="5"/>
  <c r="E10" i="5" s="1"/>
  <c r="C10" i="5"/>
  <c r="B10" i="5"/>
  <c r="F9" i="5"/>
  <c r="D9" i="5"/>
  <c r="E9" i="5" s="1"/>
  <c r="C9" i="5"/>
  <c r="B9" i="5"/>
  <c r="F8" i="5"/>
  <c r="D8" i="5"/>
  <c r="E8" i="5" s="1"/>
  <c r="C8" i="5"/>
  <c r="B8" i="5"/>
  <c r="F7" i="5"/>
  <c r="D7" i="5"/>
  <c r="E7" i="5" s="1"/>
  <c r="C7" i="5"/>
  <c r="B7" i="5"/>
  <c r="F6" i="5"/>
  <c r="D6" i="5"/>
  <c r="E6" i="5" s="1"/>
  <c r="C6" i="5"/>
  <c r="B6" i="5"/>
  <c r="F5" i="5"/>
  <c r="D5" i="5"/>
  <c r="E5" i="5" s="1"/>
  <c r="C5" i="5"/>
  <c r="B5" i="5"/>
  <c r="F4" i="5"/>
  <c r="D4" i="5"/>
  <c r="E4" i="5" s="1"/>
  <c r="C4" i="5"/>
  <c r="B4" i="5"/>
  <c r="F3" i="5"/>
  <c r="D3" i="5"/>
  <c r="E3" i="5" s="1"/>
  <c r="C3" i="5"/>
  <c r="B3" i="5"/>
  <c r="F2" i="5"/>
  <c r="D2" i="5"/>
  <c r="E2" i="5" s="1"/>
  <c r="C2" i="5"/>
  <c r="B2" i="5"/>
  <c r="F7" i="4"/>
  <c r="D7" i="4"/>
  <c r="E7" i="4" s="1"/>
  <c r="C7" i="4"/>
  <c r="B7" i="4"/>
  <c r="F6" i="4"/>
  <c r="D6" i="4"/>
  <c r="E6" i="4" s="1"/>
  <c r="C6" i="4"/>
  <c r="B6" i="4"/>
  <c r="F4" i="4"/>
  <c r="D4" i="4"/>
  <c r="E4" i="4" s="1"/>
  <c r="C4" i="4"/>
  <c r="B4" i="4"/>
  <c r="F3" i="4"/>
  <c r="D3" i="4"/>
  <c r="E3" i="4" s="1"/>
  <c r="C3" i="4"/>
  <c r="B3" i="4"/>
  <c r="F2" i="4"/>
  <c r="D2" i="4"/>
  <c r="E2" i="4" s="1"/>
  <c r="C2" i="4"/>
  <c r="B2" i="4"/>
  <c r="B3" i="2"/>
  <c r="C3" i="2"/>
  <c r="D3" i="2"/>
  <c r="E3" i="2" s="1"/>
  <c r="F3" i="2"/>
  <c r="B4" i="2"/>
  <c r="C4" i="2"/>
  <c r="D4" i="2"/>
  <c r="E4" i="2"/>
  <c r="F4" i="2"/>
  <c r="B5" i="2"/>
  <c r="C5" i="2"/>
  <c r="D5" i="2"/>
  <c r="E5" i="2" s="1"/>
  <c r="F5" i="2"/>
  <c r="B6" i="2"/>
  <c r="C6" i="2"/>
  <c r="D6" i="2"/>
  <c r="E6" i="2" s="1"/>
  <c r="F6" i="2"/>
  <c r="B7" i="2"/>
  <c r="C7" i="2"/>
  <c r="D7" i="2"/>
  <c r="E7" i="2" s="1"/>
  <c r="F7" i="2"/>
  <c r="B8" i="2"/>
  <c r="C8" i="2"/>
  <c r="D8" i="2"/>
  <c r="E8" i="2" s="1"/>
  <c r="F8" i="2"/>
  <c r="B9" i="2"/>
  <c r="C9" i="2"/>
  <c r="D9" i="2"/>
  <c r="E9" i="2" s="1"/>
  <c r="F9" i="2"/>
  <c r="B10" i="2"/>
  <c r="C10" i="2"/>
  <c r="D10" i="2"/>
  <c r="E10" i="2" s="1"/>
  <c r="F10" i="2"/>
  <c r="B11" i="2"/>
  <c r="C11" i="2"/>
  <c r="D11" i="2"/>
  <c r="E11" i="2" s="1"/>
  <c r="F11" i="2"/>
  <c r="B12" i="2"/>
  <c r="C12" i="2"/>
  <c r="D12" i="2"/>
  <c r="E12" i="2" s="1"/>
  <c r="F12" i="2"/>
  <c r="B13" i="2"/>
  <c r="C13" i="2"/>
  <c r="D13" i="2"/>
  <c r="E13" i="2" s="1"/>
  <c r="F13" i="2"/>
  <c r="B14" i="2"/>
  <c r="C14" i="2"/>
  <c r="D14" i="2"/>
  <c r="E14" i="2" s="1"/>
  <c r="F14" i="2"/>
  <c r="B16" i="2"/>
  <c r="C16" i="2"/>
  <c r="D16" i="2"/>
  <c r="E16" i="2" s="1"/>
  <c r="F16" i="2"/>
  <c r="B17" i="2"/>
  <c r="C17" i="2"/>
  <c r="D17" i="2"/>
  <c r="E17" i="2" s="1"/>
  <c r="F17" i="2"/>
  <c r="B18" i="2"/>
  <c r="C18" i="2"/>
  <c r="D18" i="2"/>
  <c r="E18" i="2" s="1"/>
  <c r="F18" i="2"/>
  <c r="B19" i="2"/>
  <c r="C19" i="2"/>
  <c r="D19" i="2"/>
  <c r="E19" i="2" s="1"/>
  <c r="F19" i="2"/>
  <c r="B20" i="2"/>
  <c r="C20" i="2"/>
  <c r="D20" i="2"/>
  <c r="E20" i="2" s="1"/>
  <c r="F20" i="2"/>
  <c r="B21" i="2"/>
  <c r="C21" i="2"/>
  <c r="D21" i="2"/>
  <c r="E21" i="2" s="1"/>
  <c r="F21" i="2"/>
  <c r="C2" i="2"/>
  <c r="B2" i="2"/>
  <c r="F2" i="2"/>
  <c r="D2" i="2"/>
  <c r="E2" i="2" s="1"/>
</calcChain>
</file>

<file path=xl/sharedStrings.xml><?xml version="1.0" encoding="utf-8"?>
<sst xmlns="http://schemas.openxmlformats.org/spreadsheetml/2006/main" count="124" uniqueCount="106">
  <si>
    <t>HUC -&gt;</t>
  </si>
  <si>
    <t>HUC name</t>
  </si>
  <si>
    <t>Little Tallahatchie</t>
  </si>
  <si>
    <t>Yocona</t>
  </si>
  <si>
    <t>Coldwater</t>
  </si>
  <si>
    <t>Tallahatchie</t>
  </si>
  <si>
    <t>Yalobusha</t>
  </si>
  <si>
    <t>Upper Yazoo</t>
  </si>
  <si>
    <t>Big Sunflower</t>
  </si>
  <si>
    <t>Deer-Steele</t>
  </si>
  <si>
    <t>Lower Yazoo</t>
  </si>
  <si>
    <t>Lower Mississippi-Greenville</t>
  </si>
  <si>
    <t>Bluff Hills Headwater - No Dams Upstream - With Nutrient Data</t>
  </si>
  <si>
    <t>Delta Plain Headwater - No Dams Upstream - With Nutrient Data</t>
  </si>
  <si>
    <t>USGS_gage</t>
  </si>
  <si>
    <t>HUC8</t>
  </si>
  <si>
    <t>Watershed</t>
  </si>
  <si>
    <t>Site_name</t>
  </si>
  <si>
    <t>Lat</t>
  </si>
  <si>
    <t>Long</t>
  </si>
  <si>
    <t>site</t>
  </si>
  <si>
    <t>huc_cd</t>
  </si>
  <si>
    <t>long</t>
  </si>
  <si>
    <t>lat</t>
  </si>
  <si>
    <t>flow_data_1998-2018</t>
  </si>
  <si>
    <t>temp_data_1998-2018</t>
  </si>
  <si>
    <t>gage_ht_data_1998-2018</t>
  </si>
  <si>
    <t>sed_mgl_data_1998-2018</t>
  </si>
  <si>
    <t>nutrient_data_1962-2019</t>
  </si>
  <si>
    <t>organics_data_1970-2019</t>
  </si>
  <si>
    <t>site_description</t>
  </si>
  <si>
    <t>Little Tallahatchie River near New Albany MS</t>
  </si>
  <si>
    <t xml:space="preserve">Hell Creek near New Albany MS </t>
  </si>
  <si>
    <t>Little Tallahatchie River at Etta MS</t>
  </si>
  <si>
    <t xml:space="preserve">Cypress Creek near Etta MS </t>
  </si>
  <si>
    <t xml:space="preserve">Sardis Lake near Sardis MS </t>
  </si>
  <si>
    <t xml:space="preserve">Little Tallahatchie River at Sardis Dam MS </t>
  </si>
  <si>
    <t xml:space="preserve">Tallahatchie River near Sardis MS </t>
  </si>
  <si>
    <t xml:space="preserve">Hotopha Creek near Batesville MS </t>
  </si>
  <si>
    <t xml:space="preserve">Little Tallahatchie River at Batesville MS </t>
  </si>
  <si>
    <t xml:space="preserve">Tallahatchie River near Batesville MS </t>
  </si>
  <si>
    <t xml:space="preserve">Yocona River near Oxford MS </t>
  </si>
  <si>
    <t xml:space="preserve">Otoucalofa Creek at Canal near Water Valley MS </t>
  </si>
  <si>
    <t xml:space="preserve">Enid Lake near Enid MS </t>
  </si>
  <si>
    <t xml:space="preserve">Yocona River at Enid Dam MS </t>
  </si>
  <si>
    <t xml:space="preserve">Long Creek at Courtland MS </t>
  </si>
  <si>
    <t xml:space="preserve">Peters (Long) Creek near Pope MS </t>
  </si>
  <si>
    <t xml:space="preserve">Coldwater River near Olive Branch MS </t>
  </si>
  <si>
    <t xml:space="preserve">Coldwater River near Lewisburg MS </t>
  </si>
  <si>
    <t>Pigeon Roost Creek near Byhalia MS</t>
  </si>
  <si>
    <t xml:space="preserve">Pigeonroost Creek near Lewisburg MS </t>
  </si>
  <si>
    <t>Coldwater River near Coldwater MS</t>
  </si>
  <si>
    <t xml:space="preserve">James Wolf Creek near Looxahoma MS </t>
  </si>
  <si>
    <t xml:space="preserve">Hickahala Creek near Senatobia MS </t>
  </si>
  <si>
    <t xml:space="preserve">Senatobia Creek near Senatobia MS </t>
  </si>
  <si>
    <t>Arkabutla Lake near Arkabutla MS</t>
  </si>
  <si>
    <t xml:space="preserve">Coldwater River at Arkabutla Dam MS </t>
  </si>
  <si>
    <t xml:space="preserve">Coldwater River at Savage MS </t>
  </si>
  <si>
    <t xml:space="preserve">Coldwater River (Pompey Ditch) near Sledge MS </t>
  </si>
  <si>
    <t xml:space="preserve">Old Coldwater River near Birdie MS </t>
  </si>
  <si>
    <t xml:space="preserve">David Bayou near Sledge MS </t>
  </si>
  <si>
    <t xml:space="preserve">Coldwater River at Marks MS </t>
  </si>
  <si>
    <t xml:space="preserve">Tallahatchie River near Lambert MS </t>
  </si>
  <si>
    <t xml:space="preserve">Tillatoba Creek below Oakland MS </t>
  </si>
  <si>
    <t xml:space="preserve">South Fork Tillatoba Creek near Charleston MS </t>
  </si>
  <si>
    <t xml:space="preserve">Tillatoba Creek at Charleston MS </t>
  </si>
  <si>
    <t xml:space="preserve">Tallahatchie River at Money MS </t>
  </si>
  <si>
    <t>Yalobusha River at Vardaman MS</t>
  </si>
  <si>
    <t>Yalobusha River at Derma MS</t>
  </si>
  <si>
    <t>Yalobusha River and Topashaw Creek Canal at Calhoun City MS</t>
  </si>
  <si>
    <t>Topashaw Creek Canal near Hohenlinden MS</t>
  </si>
  <si>
    <t>Topashaw Creek Canal near Derma MS</t>
  </si>
  <si>
    <t>Topashaw Creek Canal near Calhoun City MS</t>
  </si>
  <si>
    <t>Yalobusha River at Graysport MS</t>
  </si>
  <si>
    <t>Skuna River at Bruce MS</t>
  </si>
  <si>
    <t>Skuna River near Coffeeville MS</t>
  </si>
  <si>
    <t>Grenada Lake near Grenada MS</t>
  </si>
  <si>
    <t>Yalobusha R at Grenada Dam near Grenada MS</t>
  </si>
  <si>
    <t>Batupan Bogue at Grenada MS</t>
  </si>
  <si>
    <t>Yalobusha River at Grenada MS</t>
  </si>
  <si>
    <t>YALOBUSHA RIVER AT NSI INTAKE AT GRENADA MS--published under 07285500</t>
  </si>
  <si>
    <t>Askalmore Creek at Retention Dam near Cascilla MS</t>
  </si>
  <si>
    <t>Askalmore Creek near Charleston MS</t>
  </si>
  <si>
    <t>Yazoo River at Greenwood MS</t>
  </si>
  <si>
    <t>Yazoo River near Shell Bluff MS</t>
  </si>
  <si>
    <t>Abiaca Creek near Seven Pines MS</t>
  </si>
  <si>
    <t>Abiaca Creek at Cruger MS</t>
  </si>
  <si>
    <t>Fannegusha Creek near Howard MS</t>
  </si>
  <si>
    <t>Black Creek at Lexington MS</t>
  </si>
  <si>
    <t>Harland Creek near Howard MS</t>
  </si>
  <si>
    <t>Black Creek at Howard MS</t>
  </si>
  <si>
    <t>Big Sunflower River at Clarksdale MS</t>
  </si>
  <si>
    <t>Big Sunflower River near Lombardy MS</t>
  </si>
  <si>
    <t>Big Sunflower River near Merigold MS</t>
  </si>
  <si>
    <t>Big Sunflower River at Sunflower MS</t>
  </si>
  <si>
    <t>Quiver River Southeast Ruleville MS</t>
  </si>
  <si>
    <t>Bogue Phalia near Leland MS</t>
  </si>
  <si>
    <t>Big Sunflower River near Anguilla MS</t>
  </si>
  <si>
    <t>Steele Bayou Floodgate (Landside) near Redwood MS</t>
  </si>
  <si>
    <t>Yazoo River below Steele Bayou near Long Lake MS</t>
  </si>
  <si>
    <t>Browns Bayou near Inverness MS</t>
  </si>
  <si>
    <t>Deer Creek East of Leland MS</t>
  </si>
  <si>
    <t>Steele Bayou Tributary No 28 near Fitler MS</t>
  </si>
  <si>
    <t>Lake Washington Tributary at Stein Road near Chatham MS</t>
  </si>
  <si>
    <t>Bluff Hills - Dams Upstream - With Nutrient Data</t>
  </si>
  <si>
    <t>Delta Plain - Dams Upstream - With Nutrient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</si>
</sst>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6" xfId="0" applyBorder="1"/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1" fillId="0" borderId="1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17BC-93FD-4E6A-8EBE-8BA7AEB60CAC}">
  <dimension ref="A1:R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defaultRowHeight="15" x14ac:dyDescent="0.25"/>
  <cols>
    <col min="1" max="1" width="9" bestFit="1" customWidth="1"/>
    <col min="2" max="2" width="9.85546875" customWidth="1"/>
    <col min="3" max="3" width="8.5703125" bestFit="1" customWidth="1"/>
    <col min="4" max="4" width="8.7109375" bestFit="1" customWidth="1"/>
    <col min="5" max="5" width="10.140625" bestFit="1" customWidth="1"/>
    <col min="6" max="6" width="8.7109375" bestFit="1" customWidth="1"/>
    <col min="7" max="7" width="8.5703125" bestFit="1" customWidth="1"/>
    <col min="8" max="8" width="10" bestFit="1" customWidth="1"/>
    <col min="9" max="9" width="16.140625" bestFit="1" customWidth="1"/>
    <col min="10" max="10" width="8.5703125" bestFit="1" customWidth="1"/>
    <col min="11" max="11" width="16.140625" bestFit="1" customWidth="1"/>
  </cols>
  <sheetData>
    <row r="1" spans="1:18" ht="15.75" thickBot="1" x14ac:dyDescent="0.3">
      <c r="A1" s="1" t="s">
        <v>0</v>
      </c>
      <c r="B1" s="2">
        <v>8030201</v>
      </c>
      <c r="C1" s="3">
        <v>8030203</v>
      </c>
      <c r="D1" s="3">
        <v>8030204</v>
      </c>
      <c r="E1" s="3">
        <v>8030202</v>
      </c>
      <c r="F1" s="3">
        <v>8030205</v>
      </c>
      <c r="G1" s="3">
        <v>8030206</v>
      </c>
      <c r="H1" s="3">
        <v>8030207</v>
      </c>
      <c r="I1" s="3">
        <v>8030209</v>
      </c>
      <c r="J1" s="3">
        <v>8030208</v>
      </c>
      <c r="K1" s="4">
        <v>8030100</v>
      </c>
    </row>
    <row r="2" spans="1:18" ht="24.75" thickBot="1" x14ac:dyDescent="0.3">
      <c r="A2" s="14" t="s">
        <v>1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7" t="s">
        <v>11</v>
      </c>
    </row>
    <row r="3" spans="1:18" ht="15.75" thickBot="1" x14ac:dyDescent="0.3">
      <c r="B3" s="42" t="s">
        <v>12</v>
      </c>
      <c r="C3" s="43"/>
      <c r="D3" s="43"/>
      <c r="E3" s="43"/>
      <c r="F3" s="43"/>
      <c r="G3" s="43"/>
      <c r="H3" s="43"/>
      <c r="I3" s="43"/>
      <c r="J3" s="43"/>
      <c r="K3" s="44"/>
      <c r="M3" s="6"/>
    </row>
    <row r="4" spans="1:18" x14ac:dyDescent="0.25">
      <c r="A4" s="5"/>
      <c r="B4" s="6">
        <v>7268000</v>
      </c>
      <c r="C4" s="7">
        <v>7275000</v>
      </c>
      <c r="D4" s="7">
        <v>7275900</v>
      </c>
      <c r="E4" s="7">
        <v>7280270</v>
      </c>
      <c r="F4" s="7">
        <v>7282100</v>
      </c>
      <c r="G4" s="7">
        <v>7287355</v>
      </c>
      <c r="H4" s="7"/>
      <c r="I4" s="7"/>
      <c r="J4" s="7"/>
      <c r="K4" s="8"/>
      <c r="M4" s="6"/>
    </row>
    <row r="5" spans="1:18" x14ac:dyDescent="0.25">
      <c r="A5" s="5"/>
      <c r="B5" s="6">
        <v>7268500</v>
      </c>
      <c r="C5" s="7">
        <v>7274252</v>
      </c>
      <c r="D5" s="7">
        <v>7277000</v>
      </c>
      <c r="E5" s="7">
        <v>7280340</v>
      </c>
      <c r="F5" s="7">
        <v>7282500</v>
      </c>
      <c r="G5" s="7">
        <v>7287150</v>
      </c>
      <c r="H5" s="7"/>
      <c r="I5" s="7"/>
      <c r="J5" s="7"/>
      <c r="K5" s="9"/>
      <c r="M5" s="7"/>
    </row>
    <row r="6" spans="1:18" x14ac:dyDescent="0.25">
      <c r="A6" s="5"/>
      <c r="B6" s="7"/>
      <c r="C6" s="7"/>
      <c r="D6" s="7">
        <v>7277700</v>
      </c>
      <c r="E6" s="7">
        <v>7280400</v>
      </c>
      <c r="F6" s="7">
        <v>7283000</v>
      </c>
      <c r="G6" s="7">
        <v>7287160</v>
      </c>
      <c r="H6" s="7"/>
      <c r="I6" s="10"/>
      <c r="J6" s="7"/>
      <c r="K6" s="9"/>
      <c r="M6" s="7"/>
      <c r="R6" s="6">
        <v>7273100</v>
      </c>
    </row>
    <row r="7" spans="1:18" x14ac:dyDescent="0.25">
      <c r="A7" s="5"/>
      <c r="B7" s="7"/>
      <c r="C7" s="7"/>
      <c r="D7" s="7">
        <v>7277730</v>
      </c>
      <c r="E7" s="7"/>
      <c r="F7" s="7"/>
      <c r="G7" s="7">
        <v>7287400</v>
      </c>
      <c r="H7" s="7"/>
      <c r="I7" s="7"/>
      <c r="J7" s="7"/>
      <c r="K7" s="9"/>
      <c r="M7" s="7"/>
      <c r="R7" s="7">
        <v>7275530</v>
      </c>
    </row>
    <row r="8" spans="1:18" x14ac:dyDescent="0.25">
      <c r="A8" s="5"/>
      <c r="B8" s="6"/>
      <c r="C8" s="7"/>
      <c r="D8" s="7"/>
      <c r="E8" s="7"/>
      <c r="F8" s="7"/>
      <c r="G8" s="7">
        <v>7287404</v>
      </c>
      <c r="H8" s="7"/>
      <c r="I8" s="7"/>
      <c r="J8" s="7"/>
      <c r="K8" s="9"/>
      <c r="M8" s="7"/>
      <c r="R8" s="7">
        <v>7278500</v>
      </c>
    </row>
    <row r="9" spans="1:18" ht="15.75" thickBot="1" x14ac:dyDescent="0.3">
      <c r="A9" s="5"/>
      <c r="B9" s="6"/>
      <c r="C9" s="7"/>
      <c r="D9" s="7"/>
      <c r="E9" s="7"/>
      <c r="G9" s="27">
        <v>7287405</v>
      </c>
      <c r="H9" s="7"/>
      <c r="I9" s="7"/>
      <c r="J9" s="7"/>
      <c r="K9" s="9"/>
      <c r="M9" s="7"/>
      <c r="R9" s="7">
        <v>7280000</v>
      </c>
    </row>
    <row r="10" spans="1:18" ht="15.75" thickBot="1" x14ac:dyDescent="0.3">
      <c r="B10" s="42" t="s">
        <v>104</v>
      </c>
      <c r="C10" s="43"/>
      <c r="D10" s="43"/>
      <c r="E10" s="43"/>
      <c r="F10" s="43"/>
      <c r="G10" s="43"/>
      <c r="H10" s="43"/>
      <c r="I10" s="43"/>
      <c r="J10" s="43"/>
      <c r="K10" s="44"/>
      <c r="M10" s="7"/>
      <c r="R10" s="7">
        <v>7281600</v>
      </c>
    </row>
    <row r="11" spans="1:18" x14ac:dyDescent="0.25">
      <c r="A11" s="5"/>
      <c r="B11" s="6">
        <v>7273100</v>
      </c>
      <c r="C11" s="7">
        <v>7275530</v>
      </c>
      <c r="D11" s="7">
        <v>7278500</v>
      </c>
      <c r="E11" s="7">
        <v>7281600</v>
      </c>
      <c r="F11" s="7">
        <v>7285400</v>
      </c>
      <c r="H11" s="7"/>
      <c r="I11" s="7"/>
      <c r="J11" s="7"/>
      <c r="K11" s="8"/>
      <c r="M11" s="7"/>
      <c r="R11" s="7">
        <v>7285400</v>
      </c>
    </row>
    <row r="12" spans="1:18" ht="15.75" thickBot="1" x14ac:dyDescent="0.3">
      <c r="A12" s="5"/>
      <c r="B12" s="6"/>
      <c r="C12" s="7"/>
      <c r="D12" s="7"/>
      <c r="E12" s="7"/>
      <c r="F12" s="7">
        <v>7285500</v>
      </c>
      <c r="G12" s="7"/>
      <c r="H12" s="7"/>
      <c r="I12" s="7"/>
      <c r="J12" s="7"/>
      <c r="K12" s="9"/>
      <c r="M12" s="7"/>
      <c r="R12" s="7">
        <v>7285500</v>
      </c>
    </row>
    <row r="13" spans="1:18" ht="15.75" thickBot="1" x14ac:dyDescent="0.3">
      <c r="B13" s="42" t="s">
        <v>105</v>
      </c>
      <c r="C13" s="43"/>
      <c r="D13" s="43"/>
      <c r="E13" s="43"/>
      <c r="F13" s="43"/>
      <c r="G13" s="43"/>
      <c r="H13" s="43"/>
      <c r="I13" s="43"/>
      <c r="J13" s="43"/>
      <c r="K13" s="44"/>
      <c r="M13" s="7"/>
    </row>
    <row r="14" spans="1:18" x14ac:dyDescent="0.25">
      <c r="A14" s="5"/>
      <c r="B14" s="6"/>
      <c r="C14" s="7"/>
      <c r="D14" s="7">
        <v>7279800</v>
      </c>
      <c r="E14" s="7">
        <v>7280000</v>
      </c>
      <c r="F14" s="7"/>
      <c r="G14" s="7">
        <v>7287000</v>
      </c>
      <c r="H14" s="7"/>
      <c r="I14" s="7"/>
      <c r="J14" s="7">
        <v>7288955</v>
      </c>
      <c r="K14" s="8"/>
      <c r="M14" s="7"/>
    </row>
    <row r="15" spans="1:18" x14ac:dyDescent="0.25">
      <c r="A15" s="5"/>
      <c r="B15" s="6"/>
      <c r="C15" s="7"/>
      <c r="D15" s="7">
        <v>7279937</v>
      </c>
      <c r="E15" s="7"/>
      <c r="F15" s="7"/>
      <c r="G15" s="7">
        <v>7287120</v>
      </c>
      <c r="H15" s="7"/>
      <c r="I15" s="7"/>
      <c r="J15" s="7"/>
      <c r="K15" s="9"/>
      <c r="M15" s="7"/>
    </row>
    <row r="16" spans="1:18" x14ac:dyDescent="0.25">
      <c r="A16" s="5"/>
      <c r="B16" s="6"/>
      <c r="C16" s="7"/>
      <c r="D16" s="7">
        <v>7279950</v>
      </c>
      <c r="E16" s="7"/>
      <c r="F16" s="7"/>
      <c r="G16" s="7"/>
      <c r="H16" s="7"/>
      <c r="J16" s="24"/>
      <c r="K16" s="9"/>
      <c r="M16" s="7"/>
      <c r="N16" s="7">
        <v>7274000</v>
      </c>
    </row>
    <row r="17" spans="1:17" ht="15.75" thickBot="1" x14ac:dyDescent="0.3">
      <c r="A17" s="5"/>
      <c r="B17" s="6"/>
      <c r="C17" s="7"/>
      <c r="D17" s="7"/>
      <c r="E17" s="7"/>
      <c r="F17" s="7"/>
      <c r="H17" s="24"/>
      <c r="I17" s="7"/>
      <c r="J17" s="7"/>
      <c r="K17" s="9"/>
      <c r="M17" s="7"/>
      <c r="N17" s="7">
        <v>7274252</v>
      </c>
    </row>
    <row r="18" spans="1:17" x14ac:dyDescent="0.25">
      <c r="A18" s="5"/>
      <c r="B18" s="6"/>
      <c r="C18" s="7"/>
      <c r="D18" s="7"/>
      <c r="E18" s="7"/>
      <c r="F18" s="7"/>
      <c r="G18" s="7"/>
      <c r="H18" s="7"/>
      <c r="I18" s="7"/>
      <c r="J18" s="7"/>
      <c r="K18" s="9"/>
      <c r="M18" s="7"/>
      <c r="N18" s="7">
        <v>7274500</v>
      </c>
      <c r="Q18" s="21">
        <v>7288000</v>
      </c>
    </row>
    <row r="19" spans="1:17" ht="15.75" thickBot="1" x14ac:dyDescent="0.3">
      <c r="A19" s="5"/>
      <c r="B19" s="6"/>
      <c r="C19" s="7"/>
      <c r="D19" s="7"/>
      <c r="E19" s="7"/>
      <c r="F19" s="7"/>
      <c r="G19" s="7"/>
      <c r="H19" s="7"/>
      <c r="I19" s="7"/>
      <c r="J19" s="7"/>
      <c r="K19" s="9"/>
      <c r="M19" s="7"/>
      <c r="N19" s="7">
        <v>7275000</v>
      </c>
      <c r="Q19" s="7">
        <v>7288200</v>
      </c>
    </row>
    <row r="20" spans="1:17" ht="15.75" thickBot="1" x14ac:dyDescent="0.3">
      <c r="B20" s="42" t="s">
        <v>13</v>
      </c>
      <c r="C20" s="43"/>
      <c r="D20" s="43"/>
      <c r="E20" s="43"/>
      <c r="F20" s="43"/>
      <c r="G20" s="43"/>
      <c r="H20" s="43"/>
      <c r="I20" s="43"/>
      <c r="J20" s="43"/>
      <c r="K20" s="44"/>
      <c r="M20" s="7"/>
      <c r="N20" s="7">
        <v>7275500</v>
      </c>
      <c r="Q20" s="7">
        <v>7288280</v>
      </c>
    </row>
    <row r="21" spans="1:17" x14ac:dyDescent="0.25">
      <c r="A21" s="5"/>
      <c r="B21" s="20"/>
      <c r="C21" s="21"/>
      <c r="D21" s="21"/>
      <c r="E21" s="21"/>
      <c r="F21" s="21"/>
      <c r="G21" s="21"/>
      <c r="H21" s="21">
        <v>7288000</v>
      </c>
      <c r="I21" s="21">
        <v>728875070</v>
      </c>
      <c r="J21" s="21"/>
      <c r="K21" s="22">
        <v>324322091004700</v>
      </c>
      <c r="M21" s="7"/>
      <c r="N21" s="7">
        <v>7275530</v>
      </c>
      <c r="Q21" s="7">
        <v>7288500</v>
      </c>
    </row>
    <row r="22" spans="1:17" ht="15.75" thickBot="1" x14ac:dyDescent="0.3">
      <c r="A22" s="5"/>
      <c r="B22" s="7"/>
      <c r="C22" s="7"/>
      <c r="D22" s="7"/>
      <c r="E22" s="7"/>
      <c r="F22" s="7"/>
      <c r="G22" s="7"/>
      <c r="H22" s="7">
        <v>7288200</v>
      </c>
      <c r="I22" s="10">
        <v>330548091055100</v>
      </c>
      <c r="J22" s="7"/>
      <c r="K22" s="9"/>
      <c r="M22" s="27"/>
      <c r="N22" s="7">
        <v>7279800</v>
      </c>
      <c r="Q22" s="7">
        <v>7288555</v>
      </c>
    </row>
    <row r="23" spans="1:17" x14ac:dyDescent="0.25">
      <c r="A23" s="5"/>
      <c r="B23" s="7"/>
      <c r="C23" s="24"/>
      <c r="D23" s="7"/>
      <c r="E23" s="7"/>
      <c r="F23" s="7"/>
      <c r="G23" s="7"/>
      <c r="H23" s="7">
        <v>7288280</v>
      </c>
      <c r="I23" s="10"/>
      <c r="J23" s="7"/>
      <c r="K23" s="9"/>
      <c r="N23" s="7">
        <v>7279937</v>
      </c>
      <c r="Q23" s="7">
        <v>728862211</v>
      </c>
    </row>
    <row r="24" spans="1:17" x14ac:dyDescent="0.25">
      <c r="A24" s="5"/>
      <c r="B24" s="23"/>
      <c r="C24" s="25"/>
      <c r="D24" s="7"/>
      <c r="E24" s="7"/>
      <c r="F24" s="7"/>
      <c r="G24" s="7"/>
      <c r="H24" s="7">
        <v>7288500</v>
      </c>
      <c r="I24" s="7"/>
      <c r="J24" s="7"/>
      <c r="K24" s="9"/>
      <c r="N24" s="7">
        <v>7279950</v>
      </c>
      <c r="Q24" s="7">
        <v>7288650</v>
      </c>
    </row>
    <row r="25" spans="1:17" ht="15.75" thickBot="1" x14ac:dyDescent="0.3">
      <c r="A25" s="5"/>
      <c r="B25" s="6"/>
      <c r="C25" s="24"/>
      <c r="D25" s="7"/>
      <c r="E25" s="7"/>
      <c r="F25" s="24"/>
      <c r="G25" s="7"/>
      <c r="H25" s="7">
        <v>7288555</v>
      </c>
      <c r="I25" s="7"/>
      <c r="J25" s="7"/>
      <c r="K25" s="9"/>
      <c r="N25" s="7">
        <v>7280000</v>
      </c>
      <c r="Q25" s="12">
        <v>7288700</v>
      </c>
    </row>
    <row r="26" spans="1:17" x14ac:dyDescent="0.25">
      <c r="A26" s="5"/>
      <c r="B26" s="6"/>
      <c r="C26" s="24"/>
      <c r="D26" s="24"/>
      <c r="E26" s="7"/>
      <c r="F26" s="25"/>
      <c r="G26" s="24"/>
      <c r="H26" s="7">
        <v>728862211</v>
      </c>
      <c r="I26" s="7"/>
      <c r="J26" s="7"/>
      <c r="K26" s="9"/>
      <c r="N26" s="7">
        <v>7287000</v>
      </c>
      <c r="Q26" s="21">
        <v>728875070</v>
      </c>
    </row>
    <row r="27" spans="1:17" ht="15.75" thickBot="1" x14ac:dyDescent="0.3">
      <c r="A27" s="5"/>
      <c r="B27" s="6"/>
      <c r="C27" s="7"/>
      <c r="D27" s="25"/>
      <c r="E27" s="7"/>
      <c r="F27" s="25"/>
      <c r="G27" s="25"/>
      <c r="H27" s="7">
        <v>7288650</v>
      </c>
      <c r="I27" s="7"/>
      <c r="J27" s="7"/>
      <c r="K27" s="9"/>
      <c r="N27" s="7">
        <v>7287120</v>
      </c>
      <c r="Q27" s="10">
        <v>330548091055100</v>
      </c>
    </row>
    <row r="28" spans="1:17" ht="15.75" thickBot="1" x14ac:dyDescent="0.3">
      <c r="A28" s="5"/>
      <c r="B28" s="11"/>
      <c r="C28" s="12"/>
      <c r="D28" s="26"/>
      <c r="E28" s="12"/>
      <c r="F28" s="26"/>
      <c r="G28" s="26"/>
      <c r="H28" s="12">
        <v>7288700</v>
      </c>
      <c r="I28" s="12"/>
      <c r="J28" s="12"/>
      <c r="K28" s="13"/>
      <c r="N28" s="7">
        <v>7288955</v>
      </c>
      <c r="Q28" s="22">
        <v>324322091004700</v>
      </c>
    </row>
  </sheetData>
  <mergeCells count="4">
    <mergeCell ref="B3:K3"/>
    <mergeCell ref="B13:K13"/>
    <mergeCell ref="B20:K20"/>
    <mergeCell ref="B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01C2-70C4-461B-932C-E6F88E341B23}">
  <dimension ref="A1:F21"/>
  <sheetViews>
    <sheetView workbookViewId="0">
      <selection activeCell="B27" sqref="B27"/>
    </sheetView>
  </sheetViews>
  <sheetFormatPr defaultRowHeight="15" x14ac:dyDescent="0.25"/>
  <cols>
    <col min="1" max="1" width="11" bestFit="1" customWidth="1"/>
    <col min="2" max="2" width="10" style="18" customWidth="1"/>
    <col min="3" max="3" width="10.85546875" style="18" customWidth="1"/>
    <col min="4" max="4" width="12" style="18" customWidth="1"/>
    <col min="5" max="5" width="20.5703125" style="18" customWidth="1"/>
    <col min="6" max="6" width="44.7109375" style="18" bestFit="1" customWidth="1"/>
  </cols>
  <sheetData>
    <row r="1" spans="1:6" ht="15.75" thickBot="1" x14ac:dyDescent="0.3">
      <c r="A1" s="28" t="s">
        <v>14</v>
      </c>
      <c r="B1" s="31" t="s">
        <v>19</v>
      </c>
      <c r="C1" s="32" t="s">
        <v>18</v>
      </c>
      <c r="D1" s="33" t="s">
        <v>15</v>
      </c>
      <c r="E1" s="33" t="s">
        <v>16</v>
      </c>
      <c r="F1" s="32" t="s">
        <v>17</v>
      </c>
    </row>
    <row r="2" spans="1:6" x14ac:dyDescent="0.25">
      <c r="A2" s="29">
        <v>7268000</v>
      </c>
      <c r="B2" s="34">
        <f>VLOOKUP($A2,flow_sites_mapping!$A$2:$K$74,3,)</f>
        <v>-89.224444399999996</v>
      </c>
      <c r="C2" s="35">
        <f>VLOOKUP($A2,flow_sites_mapping!$A$2:$K$74,4,)</f>
        <v>34.482500000000002</v>
      </c>
      <c r="D2" s="36">
        <f>VLOOKUP($A2,flow_sites_mapping!$A$2:$K$74,2,)</f>
        <v>8030201</v>
      </c>
      <c r="E2" s="36" t="str">
        <f>HLOOKUP(D2,All_sites_with_nutrient_data!$B$1:$K$2,2,)</f>
        <v>Little Tallahatchie</v>
      </c>
      <c r="F2" s="35" t="str">
        <f>VLOOKUP($A2,flow_sites_mapping!$A$2:$K$74,11,)</f>
        <v>Little Tallahatchie River at Etta MS</v>
      </c>
    </row>
    <row r="3" spans="1:6" x14ac:dyDescent="0.25">
      <c r="A3" s="29">
        <v>7268500</v>
      </c>
      <c r="B3" s="37">
        <f>VLOOKUP($A3,flow_sites_mapping!$A$2:$K$74,3,)</f>
        <v>-89.290277799999998</v>
      </c>
      <c r="C3" s="9">
        <f>VLOOKUP($A3,flow_sites_mapping!$A$2:$K$74,4,)</f>
        <v>34.44194444</v>
      </c>
      <c r="D3" s="19">
        <f>VLOOKUP($A3,flow_sites_mapping!$A$2:$K$74,2,)</f>
        <v>8030201</v>
      </c>
      <c r="E3" s="19" t="str">
        <f>HLOOKUP(D3,All_sites_with_nutrient_data!$B$1:$K$2,2,)</f>
        <v>Little Tallahatchie</v>
      </c>
      <c r="F3" s="9" t="str">
        <f>VLOOKUP($A3,flow_sites_mapping!$A$2:$K$74,11,)</f>
        <v xml:space="preserve">Cypress Creek near Etta MS </v>
      </c>
    </row>
    <row r="4" spans="1:6" x14ac:dyDescent="0.25">
      <c r="A4" s="29">
        <v>7274252</v>
      </c>
      <c r="B4" s="37">
        <f>VLOOKUP($A4,flow_sites_mapping!$A$2:$K$74,3,)</f>
        <v>-89.652500000000003</v>
      </c>
      <c r="C4" s="9">
        <f>VLOOKUP($A4,flow_sites_mapping!$A$2:$K$74,4,)</f>
        <v>34.144166669999997</v>
      </c>
      <c r="D4" s="19">
        <f>VLOOKUP($A4,flow_sites_mapping!$A$2:$K$74,2,)</f>
        <v>8030203</v>
      </c>
      <c r="E4" s="19" t="str">
        <f>HLOOKUP(D4,All_sites_with_nutrient_data!$B$1:$K$2,2,)</f>
        <v>Yocona</v>
      </c>
      <c r="F4" s="9" t="str">
        <f>VLOOKUP($A4,flow_sites_mapping!$A$2:$K$74,11,)</f>
        <v xml:space="preserve">Otoucalofa Creek at Canal near Water Valley MS </v>
      </c>
    </row>
    <row r="5" spans="1:6" x14ac:dyDescent="0.25">
      <c r="A5" s="29">
        <v>7275900</v>
      </c>
      <c r="B5" s="37">
        <f>VLOOKUP($A5,flow_sites_mapping!$A$2:$K$74,3,)</f>
        <v>-89.753333299999994</v>
      </c>
      <c r="C5" s="9">
        <f>VLOOKUP($A5,flow_sites_mapping!$A$2:$K$74,4,)</f>
        <v>34.907499999999999</v>
      </c>
      <c r="D5" s="19">
        <f>VLOOKUP($A5,flow_sites_mapping!$A$2:$K$74,2,)</f>
        <v>8030204</v>
      </c>
      <c r="E5" s="19" t="str">
        <f>HLOOKUP(D5,All_sites_with_nutrient_data!$B$1:$K$2,2,)</f>
        <v>Coldwater</v>
      </c>
      <c r="F5" s="9" t="str">
        <f>VLOOKUP($A5,flow_sites_mapping!$A$2:$K$74,11,)</f>
        <v xml:space="preserve">Coldwater River near Olive Branch MS </v>
      </c>
    </row>
    <row r="6" spans="1:6" x14ac:dyDescent="0.25">
      <c r="A6" s="29">
        <v>7277000</v>
      </c>
      <c r="B6" s="37">
        <f>VLOOKUP($A6,flow_sites_mapping!$A$2:$K$74,3,)</f>
        <v>-89.822420600000001</v>
      </c>
      <c r="C6" s="9">
        <f>VLOOKUP($A6,flow_sites_mapping!$A$2:$K$74,4,)</f>
        <v>34.830319549999999</v>
      </c>
      <c r="D6" s="19">
        <f>VLOOKUP($A6,flow_sites_mapping!$A$2:$K$74,2,)</f>
        <v>8030204</v>
      </c>
      <c r="E6" s="19" t="str">
        <f>HLOOKUP(D6,All_sites_with_nutrient_data!$B$1:$K$2,2,)</f>
        <v>Coldwater</v>
      </c>
      <c r="F6" s="9" t="str">
        <f>VLOOKUP($A6,flow_sites_mapping!$A$2:$K$74,11,)</f>
        <v xml:space="preserve">Pigeonroost Creek near Lewisburg MS </v>
      </c>
    </row>
    <row r="7" spans="1:6" x14ac:dyDescent="0.25">
      <c r="A7" s="29">
        <v>7277700</v>
      </c>
      <c r="B7" s="37">
        <f>VLOOKUP($A7,flow_sites_mapping!$A$2:$K$74,3,)</f>
        <v>-89.924444399999999</v>
      </c>
      <c r="C7" s="9">
        <f>VLOOKUP($A7,flow_sites_mapping!$A$2:$K$74,4,)</f>
        <v>34.631944439999998</v>
      </c>
      <c r="D7" s="19">
        <f>VLOOKUP($A7,flow_sites_mapping!$A$2:$K$74,2,)</f>
        <v>8030204</v>
      </c>
      <c r="E7" s="19" t="str">
        <f>HLOOKUP(D7,All_sites_with_nutrient_data!$B$1:$K$2,2,)</f>
        <v>Coldwater</v>
      </c>
      <c r="F7" s="9" t="str">
        <f>VLOOKUP($A7,flow_sites_mapping!$A$2:$K$74,11,)</f>
        <v xml:space="preserve">Hickahala Creek near Senatobia MS </v>
      </c>
    </row>
    <row r="8" spans="1:6" x14ac:dyDescent="0.25">
      <c r="A8" s="29">
        <v>7277730</v>
      </c>
      <c r="B8" s="37">
        <f>VLOOKUP($A8,flow_sites_mapping!$A$2:$K$74,3,)</f>
        <v>-89.941388900000007</v>
      </c>
      <c r="C8" s="9">
        <f>VLOOKUP($A8,flow_sites_mapping!$A$2:$K$74,4,)</f>
        <v>34.616666670000001</v>
      </c>
      <c r="D8" s="19">
        <f>VLOOKUP($A8,flow_sites_mapping!$A$2:$K$74,2,)</f>
        <v>8030204</v>
      </c>
      <c r="E8" s="19" t="str">
        <f>HLOOKUP(D8,All_sites_with_nutrient_data!$B$1:$K$2,2,)</f>
        <v>Coldwater</v>
      </c>
      <c r="F8" s="9" t="str">
        <f>VLOOKUP($A8,flow_sites_mapping!$A$2:$K$74,11,)</f>
        <v xml:space="preserve">Senatobia Creek near Senatobia MS </v>
      </c>
    </row>
    <row r="9" spans="1:6" x14ac:dyDescent="0.25">
      <c r="A9" s="29">
        <v>7280270</v>
      </c>
      <c r="B9" s="37">
        <f>VLOOKUP($A9,flow_sites_mapping!$A$2:$K$74,3,)</f>
        <v>-89.953422500000002</v>
      </c>
      <c r="C9" s="9">
        <f>VLOOKUP($A9,flow_sites_mapping!$A$2:$K$74,4,)</f>
        <v>33.994557579999999</v>
      </c>
      <c r="D9" s="19">
        <f>VLOOKUP($A9,flow_sites_mapping!$A$2:$K$74,2,)</f>
        <v>8030202</v>
      </c>
      <c r="E9" s="19" t="str">
        <f>HLOOKUP(D9,All_sites_with_nutrient_data!$B$1:$K$2,2,)</f>
        <v>Tallahatchie</v>
      </c>
      <c r="F9" s="9" t="str">
        <f>VLOOKUP($A9,flow_sites_mapping!$A$2:$K$74,11,)</f>
        <v xml:space="preserve">Tillatoba Creek below Oakland MS </v>
      </c>
    </row>
    <row r="10" spans="1:6" x14ac:dyDescent="0.25">
      <c r="A10" s="29">
        <v>7280340</v>
      </c>
      <c r="B10" s="37">
        <f>VLOOKUP($A10,flow_sites_mapping!$A$2:$K$74,3,)</f>
        <v>-89.979255800000004</v>
      </c>
      <c r="C10" s="9">
        <f>VLOOKUP($A10,flow_sites_mapping!$A$2:$K$74,4,)</f>
        <v>33.978446759999997</v>
      </c>
      <c r="D10" s="19">
        <f>VLOOKUP($A10,flow_sites_mapping!$A$2:$K$74,2,)</f>
        <v>8030202</v>
      </c>
      <c r="E10" s="19" t="str">
        <f>HLOOKUP(D10,All_sites_with_nutrient_data!$B$1:$K$2,2,)</f>
        <v>Tallahatchie</v>
      </c>
      <c r="F10" s="9" t="str">
        <f>VLOOKUP($A10,flow_sites_mapping!$A$2:$K$74,11,)</f>
        <v xml:space="preserve">South Fork Tillatoba Creek near Charleston MS </v>
      </c>
    </row>
    <row r="11" spans="1:6" x14ac:dyDescent="0.25">
      <c r="A11" s="29">
        <v>7280400</v>
      </c>
      <c r="B11" s="37">
        <f>VLOOKUP($A11,flow_sites_mapping!$A$2:$K$74,3,)</f>
        <v>-90.064999999999998</v>
      </c>
      <c r="C11" s="9">
        <f>VLOOKUP($A11,flow_sites_mapping!$A$2:$K$74,4,)</f>
        <v>34</v>
      </c>
      <c r="D11" s="19">
        <f>VLOOKUP($A11,flow_sites_mapping!$A$2:$K$74,2,)</f>
        <v>8030202</v>
      </c>
      <c r="E11" s="19" t="str">
        <f>HLOOKUP(D11,All_sites_with_nutrient_data!$B$1:$K$2,2,)</f>
        <v>Tallahatchie</v>
      </c>
      <c r="F11" s="9" t="str">
        <f>VLOOKUP($A11,flow_sites_mapping!$A$2:$K$74,11,)</f>
        <v xml:space="preserve">Tillatoba Creek at Charleston MS </v>
      </c>
    </row>
    <row r="12" spans="1:6" x14ac:dyDescent="0.25">
      <c r="A12" s="29">
        <v>7282100</v>
      </c>
      <c r="B12" s="37">
        <f>VLOOKUP($A12,flow_sites_mapping!$A$2:$K$74,3,)</f>
        <v>-89.345833299999995</v>
      </c>
      <c r="C12" s="9">
        <f>VLOOKUP($A12,flow_sites_mapping!$A$2:$K$74,4,)</f>
        <v>33.814722199999999</v>
      </c>
      <c r="D12" s="19">
        <f>VLOOKUP($A12,flow_sites_mapping!$A$2:$K$74,2,)</f>
        <v>8030205</v>
      </c>
      <c r="E12" s="19" t="str">
        <f>HLOOKUP(D12,All_sites_with_nutrient_data!$B$1:$K$2,2,)</f>
        <v>Yalobusha</v>
      </c>
      <c r="F12" s="9" t="str">
        <f>VLOOKUP($A12,flow_sites_mapping!$A$2:$K$74,11,)</f>
        <v>Topashaw Creek Canal near Calhoun City MS</v>
      </c>
    </row>
    <row r="13" spans="1:6" x14ac:dyDescent="0.25">
      <c r="A13" s="29">
        <v>7282500</v>
      </c>
      <c r="B13" s="37">
        <f>VLOOKUP($A13,flow_sites_mapping!$A$2:$K$74,3,)</f>
        <v>-89.615081700000005</v>
      </c>
      <c r="C13" s="9">
        <f>VLOOKUP($A13,flow_sites_mapping!$A$2:$K$74,4,)</f>
        <v>33.816226870000001</v>
      </c>
      <c r="D13" s="19">
        <f>VLOOKUP($A13,flow_sites_mapping!$A$2:$K$74,2,)</f>
        <v>8030205</v>
      </c>
      <c r="E13" s="19" t="str">
        <f>HLOOKUP(D13,All_sites_with_nutrient_data!$B$1:$K$2,2,)</f>
        <v>Yalobusha</v>
      </c>
      <c r="F13" s="9" t="str">
        <f>VLOOKUP($A13,flow_sites_mapping!$A$2:$K$74,11,)</f>
        <v>Yalobusha River at Graysport MS</v>
      </c>
    </row>
    <row r="14" spans="1:6" x14ac:dyDescent="0.25">
      <c r="A14" s="29">
        <v>7283000</v>
      </c>
      <c r="B14" s="37">
        <f>VLOOKUP($A14,flow_sites_mapping!$A$2:$K$74,3,)</f>
        <v>-89.347777800000003</v>
      </c>
      <c r="C14" s="9">
        <f>VLOOKUP($A14,flow_sites_mapping!$A$2:$K$74,4,)</f>
        <v>33.973611099999999</v>
      </c>
      <c r="D14" s="19">
        <f>VLOOKUP($A14,flow_sites_mapping!$A$2:$K$74,2,)</f>
        <v>8030205</v>
      </c>
      <c r="E14" s="19" t="str">
        <f>HLOOKUP(D14,All_sites_with_nutrient_data!$B$1:$K$2,2,)</f>
        <v>Yalobusha</v>
      </c>
      <c r="F14" s="9" t="str">
        <f>VLOOKUP($A14,flow_sites_mapping!$A$2:$K$74,11,)</f>
        <v>Skuna River at Bruce MS</v>
      </c>
    </row>
    <row r="15" spans="1:6" x14ac:dyDescent="0.25">
      <c r="A15" s="6">
        <v>7285400</v>
      </c>
      <c r="B15" s="37">
        <f>VLOOKUP($A15,flow_sites_mapping!$A$2:$K$74,3,)</f>
        <v>-89.787585899999996</v>
      </c>
      <c r="C15" s="9">
        <f>VLOOKUP($A15,flow_sites_mapping!$A$2:$K$74,4,)</f>
        <v>33.774004849999997</v>
      </c>
      <c r="D15" s="19">
        <f>VLOOKUP($A15,flow_sites_mapping!$A$2:$K$74,2,)</f>
        <v>8030205</v>
      </c>
      <c r="E15" s="19" t="str">
        <f>HLOOKUP(D15,All_sites_with_nutrient_data!$B$1:$K$2,2,)</f>
        <v>Yalobusha</v>
      </c>
      <c r="F15" s="9" t="str">
        <f>VLOOKUP($A15,flow_sites_mapping!$A$2:$K$74,11,)</f>
        <v>Batupan Bogue at Grenada MS</v>
      </c>
    </row>
    <row r="16" spans="1:6" x14ac:dyDescent="0.25">
      <c r="A16" s="29">
        <v>7287355</v>
      </c>
      <c r="B16" s="37">
        <f>VLOOKUP($A16,flow_sites_mapping!$A$2:$K$74,3,)</f>
        <v>-90.196111099999996</v>
      </c>
      <c r="C16" s="9">
        <f>VLOOKUP($A16,flow_sites_mapping!$A$2:$K$74,4,)</f>
        <v>33.138055559999998</v>
      </c>
      <c r="D16" s="19">
        <f>VLOOKUP($A16,flow_sites_mapping!$A$2:$K$74,2,)</f>
        <v>8030206</v>
      </c>
      <c r="E16" s="19" t="str">
        <f>HLOOKUP(D16,All_sites_with_nutrient_data!$B$1:$K$2,2,)</f>
        <v>Upper Yazoo</v>
      </c>
      <c r="F16" s="9" t="str">
        <f>VLOOKUP($A16,flow_sites_mapping!$A$2:$K$74,11,)</f>
        <v>Fannegusha Creek near Howard MS</v>
      </c>
    </row>
    <row r="17" spans="1:6" x14ac:dyDescent="0.25">
      <c r="A17" s="29">
        <v>7287150</v>
      </c>
      <c r="B17" s="37">
        <f>VLOOKUP($A17,flow_sites_mapping!$A$2:$K$74,3,)</f>
        <v>-90.151388900000001</v>
      </c>
      <c r="C17" s="9">
        <f>VLOOKUP($A17,flow_sites_mapping!$A$2:$K$74,4,)</f>
        <v>33.340000000000003</v>
      </c>
      <c r="D17" s="19">
        <f>VLOOKUP($A17,flow_sites_mapping!$A$2:$K$74,2,)</f>
        <v>8030206</v>
      </c>
      <c r="E17" s="19" t="str">
        <f>HLOOKUP(D17,All_sites_with_nutrient_data!$B$1:$K$2,2,)</f>
        <v>Upper Yazoo</v>
      </c>
      <c r="F17" s="9" t="str">
        <f>VLOOKUP($A17,flow_sites_mapping!$A$2:$K$74,11,)</f>
        <v>Abiaca Creek near Seven Pines MS</v>
      </c>
    </row>
    <row r="18" spans="1:6" x14ac:dyDescent="0.25">
      <c r="A18" s="29">
        <v>7287160</v>
      </c>
      <c r="B18" s="37">
        <f>VLOOKUP($A18,flow_sites_mapping!$A$2:$K$74,3,)</f>
        <v>-90.237222200000005</v>
      </c>
      <c r="C18" s="9">
        <f>VLOOKUP($A18,flow_sites_mapping!$A$2:$K$74,4,)</f>
        <v>33.341666670000002</v>
      </c>
      <c r="D18" s="19">
        <f>VLOOKUP($A18,flow_sites_mapping!$A$2:$K$74,2,)</f>
        <v>8030206</v>
      </c>
      <c r="E18" s="19" t="str">
        <f>HLOOKUP(D18,All_sites_with_nutrient_data!$B$1:$K$2,2,)</f>
        <v>Upper Yazoo</v>
      </c>
      <c r="F18" s="9" t="str">
        <f>VLOOKUP($A18,flow_sites_mapping!$A$2:$K$74,11,)</f>
        <v>Abiaca Creek at Cruger MS</v>
      </c>
    </row>
    <row r="19" spans="1:6" x14ac:dyDescent="0.25">
      <c r="A19" s="29">
        <v>7287400</v>
      </c>
      <c r="B19" s="37">
        <f>VLOOKUP($A19,flow_sites_mapping!$A$2:$K$74,3,)</f>
        <v>-90.053333300000006</v>
      </c>
      <c r="C19" s="9">
        <f>VLOOKUP($A19,flow_sites_mapping!$A$2:$K$74,4,)</f>
        <v>33.105277780000002</v>
      </c>
      <c r="D19" s="19">
        <f>VLOOKUP($A19,flow_sites_mapping!$A$2:$K$74,2,)</f>
        <v>8030206</v>
      </c>
      <c r="E19" s="19" t="str">
        <f>HLOOKUP(D19,All_sites_with_nutrient_data!$B$1:$K$2,2,)</f>
        <v>Upper Yazoo</v>
      </c>
      <c r="F19" s="9" t="str">
        <f>VLOOKUP($A19,flow_sites_mapping!$A$2:$K$74,11,)</f>
        <v>Black Creek at Lexington MS</v>
      </c>
    </row>
    <row r="20" spans="1:6" x14ac:dyDescent="0.25">
      <c r="A20" s="29">
        <v>7287404</v>
      </c>
      <c r="B20" s="37">
        <f>VLOOKUP($A20,flow_sites_mapping!$A$2:$K$74,3,)</f>
        <v>-90.1734194</v>
      </c>
      <c r="C20" s="9">
        <f>VLOOKUP($A20,flow_sites_mapping!$A$2:$K$74,4,)</f>
        <v>33.10179419</v>
      </c>
      <c r="D20" s="19">
        <f>VLOOKUP($A20,flow_sites_mapping!$A$2:$K$74,2,)</f>
        <v>8030206</v>
      </c>
      <c r="E20" s="19" t="str">
        <f>HLOOKUP(D20,All_sites_with_nutrient_data!$B$1:$K$2,2,)</f>
        <v>Upper Yazoo</v>
      </c>
      <c r="F20" s="9" t="str">
        <f>VLOOKUP($A20,flow_sites_mapping!$A$2:$K$74,11,)</f>
        <v>Harland Creek near Howard MS</v>
      </c>
    </row>
    <row r="21" spans="1:6" ht="15.75" thickBot="1" x14ac:dyDescent="0.3">
      <c r="A21" s="30">
        <v>7287405</v>
      </c>
      <c r="B21" s="38">
        <f>VLOOKUP($A21,flow_sites_mapping!$A$2:$K$74,3,)</f>
        <v>-90.191197000000003</v>
      </c>
      <c r="C21" s="13">
        <f>VLOOKUP($A21,flow_sites_mapping!$A$2:$K$74,4,)</f>
        <v>33.119571499999999</v>
      </c>
      <c r="D21" s="39">
        <f>VLOOKUP($A21,flow_sites_mapping!$A$2:$K$74,2,)</f>
        <v>8030206</v>
      </c>
      <c r="E21" s="39" t="str">
        <f>HLOOKUP(D21,All_sites_with_nutrient_data!$B$1:$K$2,2,)</f>
        <v>Upper Yazoo</v>
      </c>
      <c r="F21" s="13" t="str">
        <f>VLOOKUP($A21,flow_sites_mapping!$A$2:$K$74,11,)</f>
        <v>Black Creek at Howard MS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541F-8FA2-44C5-8EE4-6D966D13F645}">
  <dimension ref="A1:F21"/>
  <sheetViews>
    <sheetView tabSelected="1" workbookViewId="0">
      <selection activeCell="F16" sqref="F16"/>
    </sheetView>
  </sheetViews>
  <sheetFormatPr defaultRowHeight="15" x14ac:dyDescent="0.25"/>
  <cols>
    <col min="1" max="1" width="11.140625" customWidth="1"/>
    <col min="2" max="2" width="10" style="18" customWidth="1"/>
    <col min="3" max="3" width="10.85546875" style="18" customWidth="1"/>
    <col min="4" max="4" width="12" style="18" customWidth="1"/>
    <col min="5" max="5" width="20.5703125" style="18" customWidth="1"/>
    <col min="6" max="6" width="44.7109375" style="18" bestFit="1" customWidth="1"/>
  </cols>
  <sheetData>
    <row r="1" spans="1:6" ht="15.75" thickBot="1" x14ac:dyDescent="0.3">
      <c r="A1" s="28" t="s">
        <v>14</v>
      </c>
      <c r="B1" s="31" t="s">
        <v>19</v>
      </c>
      <c r="C1" s="32" t="s">
        <v>18</v>
      </c>
      <c r="D1" s="33" t="s">
        <v>15</v>
      </c>
      <c r="E1" s="33" t="s">
        <v>16</v>
      </c>
      <c r="F1" s="32" t="s">
        <v>17</v>
      </c>
    </row>
    <row r="2" spans="1:6" x14ac:dyDescent="0.25">
      <c r="A2" s="6">
        <v>7273100</v>
      </c>
      <c r="B2" s="34">
        <f>VLOOKUP($A2,flow_sites_mapping!$A$2:$K$74,3,)</f>
        <v>-89.878611100000001</v>
      </c>
      <c r="C2" s="35">
        <f>VLOOKUP($A2,flow_sites_mapping!$A$2:$K$74,4,)</f>
        <v>34.363888889999998</v>
      </c>
      <c r="D2" s="36">
        <f>VLOOKUP($A2,flow_sites_mapping!$A$2:$K$74,2,)</f>
        <v>8030201</v>
      </c>
      <c r="E2" s="36" t="str">
        <f>HLOOKUP(D2,All_sites_with_nutrient_data!$B$1:$K$2,2,)</f>
        <v>Little Tallahatchie</v>
      </c>
      <c r="F2" s="35" t="str">
        <f>VLOOKUP($A2,flow_sites_mapping!$A$2:$K$74,11,)</f>
        <v xml:space="preserve">Hotopha Creek near Batesville MS </v>
      </c>
    </row>
    <row r="3" spans="1:6" x14ac:dyDescent="0.25">
      <c r="A3" s="6">
        <v>7275530</v>
      </c>
      <c r="B3" s="37">
        <f>VLOOKUP($A3,flow_sites_mapping!$A$2:$K$74,3,)</f>
        <v>-89.981944400000003</v>
      </c>
      <c r="C3" s="9">
        <f>VLOOKUP($A3,flow_sites_mapping!$A$2:$K$74,4,)</f>
        <v>34.21388889</v>
      </c>
      <c r="D3" s="19">
        <f>VLOOKUP($A3,flow_sites_mapping!$A$2:$K$74,2,)</f>
        <v>8030203</v>
      </c>
      <c r="E3" s="19" t="str">
        <f>HLOOKUP(D3,All_sites_with_nutrient_data!$B$1:$K$2,2,)</f>
        <v>Yocona</v>
      </c>
      <c r="F3" s="9" t="str">
        <f>VLOOKUP($A3,flow_sites_mapping!$A$2:$K$74,11,)</f>
        <v xml:space="preserve">Peters (Long) Creek near Pope MS </v>
      </c>
    </row>
    <row r="4" spans="1:6" x14ac:dyDescent="0.25">
      <c r="A4" s="6">
        <v>7278500</v>
      </c>
      <c r="B4" s="37">
        <f>VLOOKUP($A4,flow_sites_mapping!$A$2:$K$74,3,)</f>
        <v>-90.124260000000007</v>
      </c>
      <c r="C4" s="9">
        <f>VLOOKUP($A4,flow_sites_mapping!$A$2:$K$74,4,)</f>
        <v>34.757322440000003</v>
      </c>
      <c r="D4" s="19">
        <f>VLOOKUP($A4,flow_sites_mapping!$A$2:$K$74,2,)</f>
        <v>8030204</v>
      </c>
      <c r="E4" s="19" t="str">
        <f>HLOOKUP(D4,All_sites_with_nutrient_data!$B$1:$K$2,2,)</f>
        <v>Coldwater</v>
      </c>
      <c r="F4" s="9" t="str">
        <f>VLOOKUP($A4,flow_sites_mapping!$A$2:$K$74,11,)</f>
        <v xml:space="preserve">Coldwater River at Arkabutla Dam MS </v>
      </c>
    </row>
    <row r="5" spans="1:6" x14ac:dyDescent="0.25">
      <c r="A5" s="29">
        <v>7275000</v>
      </c>
      <c r="B5" s="37">
        <f>VLOOKUP($A5,flow_sites_mapping!$A$2:$K$74,3,)</f>
        <v>-89.903978300000006</v>
      </c>
      <c r="C5" s="9">
        <f>VLOOKUP($A5,flow_sites_mapping!$A$2:$K$74,4,)</f>
        <v>34.158166649999998</v>
      </c>
      <c r="D5" s="19">
        <f>VLOOKUP($A5,flow_sites_mapping!$A$2:$K$74,2,)</f>
        <v>8030203</v>
      </c>
      <c r="E5" s="19" t="str">
        <f>HLOOKUP(D5,All_sites_with_nutrient_data!$B$1:$K$2,2,)</f>
        <v>Yocona</v>
      </c>
      <c r="F5" s="9" t="str">
        <f>VLOOKUP($A5,flow_sites_mapping!$A$2:$K$74,11,)</f>
        <v xml:space="preserve">Yocona River at Enid Dam MS </v>
      </c>
    </row>
    <row r="6" spans="1:6" x14ac:dyDescent="0.25">
      <c r="A6" s="6">
        <v>7281600</v>
      </c>
      <c r="B6" s="37">
        <f>VLOOKUP($A6,flow_sites_mapping!$A$2:$K$74,3,)</f>
        <v>-90.211111099999997</v>
      </c>
      <c r="C6" s="9">
        <f>VLOOKUP($A6,flow_sites_mapping!$A$2:$K$74,4,)</f>
        <v>33.65138889</v>
      </c>
      <c r="D6" s="19">
        <f>VLOOKUP($A6,flow_sites_mapping!$A$2:$K$74,2,)</f>
        <v>8030202</v>
      </c>
      <c r="E6" s="19" t="str">
        <f>HLOOKUP(D6,All_sites_with_nutrient_data!$B$1:$K$2,2,)</f>
        <v>Tallahatchie</v>
      </c>
      <c r="F6" s="9" t="str">
        <f>VLOOKUP($A6,flow_sites_mapping!$A$2:$K$74,11,)</f>
        <v xml:space="preserve">Tallahatchie River at Money MS </v>
      </c>
    </row>
    <row r="7" spans="1:6" ht="15.75" thickBot="1" x14ac:dyDescent="0.3">
      <c r="A7" s="11">
        <v>7285500</v>
      </c>
      <c r="B7" s="38">
        <f>VLOOKUP($A7,flow_sites_mapping!$A$2:$K$74,3,)</f>
        <v>-89.809722199999996</v>
      </c>
      <c r="C7" s="13">
        <f>VLOOKUP($A7,flow_sites_mapping!$A$2:$K$74,4,)</f>
        <v>33.787777779999999</v>
      </c>
      <c r="D7" s="39">
        <f>VLOOKUP($A7,flow_sites_mapping!$A$2:$K$74,2,)</f>
        <v>8030205</v>
      </c>
      <c r="E7" s="39" t="str">
        <f>HLOOKUP(D7,All_sites_with_nutrient_data!$B$1:$K$2,2,)</f>
        <v>Yalobusha</v>
      </c>
      <c r="F7" s="13" t="str">
        <f>VLOOKUP($A7,flow_sites_mapping!$A$2:$K$74,11,)</f>
        <v>Yalobusha River at Grenada MS</v>
      </c>
    </row>
    <row r="8" spans="1:6" x14ac:dyDescent="0.25">
      <c r="B8"/>
      <c r="C8"/>
      <c r="D8"/>
      <c r="E8"/>
      <c r="F8"/>
    </row>
    <row r="9" spans="1:6" x14ac:dyDescent="0.25">
      <c r="B9"/>
      <c r="C9"/>
      <c r="D9"/>
      <c r="E9"/>
      <c r="F9"/>
    </row>
    <row r="10" spans="1:6" x14ac:dyDescent="0.25">
      <c r="B10"/>
      <c r="C10"/>
      <c r="D10"/>
      <c r="E10"/>
      <c r="F10"/>
    </row>
    <row r="11" spans="1:6" x14ac:dyDescent="0.25">
      <c r="B11"/>
      <c r="C11"/>
      <c r="D11"/>
      <c r="E11"/>
      <c r="F11"/>
    </row>
    <row r="12" spans="1:6" x14ac:dyDescent="0.25">
      <c r="B12"/>
      <c r="C12"/>
      <c r="D12"/>
      <c r="E12"/>
      <c r="F12"/>
    </row>
    <row r="13" spans="1:6" x14ac:dyDescent="0.25">
      <c r="B13"/>
      <c r="C13"/>
      <c r="D13"/>
      <c r="E13"/>
      <c r="F13"/>
    </row>
    <row r="14" spans="1:6" x14ac:dyDescent="0.25">
      <c r="B14"/>
      <c r="C14"/>
      <c r="D14"/>
      <c r="E14"/>
      <c r="F14"/>
    </row>
    <row r="15" spans="1:6" x14ac:dyDescent="0.25">
      <c r="B15"/>
      <c r="C15"/>
      <c r="D15"/>
      <c r="E15"/>
      <c r="F15"/>
    </row>
    <row r="16" spans="1:6" x14ac:dyDescent="0.25">
      <c r="B16"/>
      <c r="C16"/>
      <c r="D16"/>
      <c r="E16"/>
      <c r="F16"/>
    </row>
    <row r="17" spans="2:6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5DB9-ECC2-44A1-BBC8-51E5AB978D37}">
  <dimension ref="A1:F8"/>
  <sheetViews>
    <sheetView workbookViewId="0">
      <selection activeCell="M27" sqref="M27"/>
    </sheetView>
  </sheetViews>
  <sheetFormatPr defaultRowHeight="15" x14ac:dyDescent="0.25"/>
  <cols>
    <col min="1" max="1" width="11.140625" customWidth="1"/>
    <col min="2" max="2" width="10" style="18" customWidth="1"/>
    <col min="3" max="3" width="10.85546875" style="18" customWidth="1"/>
    <col min="4" max="4" width="12" style="18" customWidth="1"/>
    <col min="5" max="5" width="20.5703125" style="18" customWidth="1"/>
    <col min="6" max="6" width="47" style="18" bestFit="1" customWidth="1"/>
  </cols>
  <sheetData>
    <row r="1" spans="1:6" ht="15.75" thickBot="1" x14ac:dyDescent="0.3">
      <c r="A1" s="28" t="s">
        <v>14</v>
      </c>
      <c r="B1" s="31" t="s">
        <v>19</v>
      </c>
      <c r="C1" s="32" t="s">
        <v>18</v>
      </c>
      <c r="D1" s="33" t="s">
        <v>15</v>
      </c>
      <c r="E1" s="33" t="s">
        <v>16</v>
      </c>
      <c r="F1" s="32" t="s">
        <v>17</v>
      </c>
    </row>
    <row r="2" spans="1:6" x14ac:dyDescent="0.25">
      <c r="A2" s="7">
        <v>7279800</v>
      </c>
      <c r="B2" s="37">
        <f>VLOOKUP($A2,flow_sites_mapping!$A$2:$K$74,3,)</f>
        <v>-90.258149399999994</v>
      </c>
      <c r="C2" s="9">
        <f>VLOOKUP($A2,flow_sites_mapping!$A$2:$K$74,4,)</f>
        <v>34.438996199999998</v>
      </c>
      <c r="D2" s="19">
        <f>VLOOKUP($A2,flow_sites_mapping!$A$2:$K$74,2,)</f>
        <v>8030204</v>
      </c>
      <c r="E2" s="19" t="str">
        <f>HLOOKUP(D2,All_sites_with_nutrient_data!$B$1:$K$2,2,)</f>
        <v>Coldwater</v>
      </c>
      <c r="F2" s="9" t="str">
        <f>VLOOKUP($A2,flow_sites_mapping!$A$2:$K$74,11,)</f>
        <v xml:space="preserve">Coldwater River (Pompey Ditch) near Sledge MS </v>
      </c>
    </row>
    <row r="3" spans="1:6" x14ac:dyDescent="0.25">
      <c r="A3" s="7">
        <v>7279937</v>
      </c>
      <c r="B3" s="37">
        <f>VLOOKUP($A3,flow_sites_mapping!$A$2:$K$74,3,)</f>
        <v>-90.2339822</v>
      </c>
      <c r="C3" s="9">
        <f>VLOOKUP($A3,flow_sites_mapping!$A$2:$K$74,4,)</f>
        <v>34.420663300000001</v>
      </c>
      <c r="D3" s="19">
        <f>VLOOKUP($A3,flow_sites_mapping!$A$2:$K$74,2,)</f>
        <v>8030204</v>
      </c>
      <c r="E3" s="19" t="str">
        <f>HLOOKUP(D3,All_sites_with_nutrient_data!$B$1:$K$2,2,)</f>
        <v>Coldwater</v>
      </c>
      <c r="F3" s="9" t="str">
        <f>VLOOKUP($A3,flow_sites_mapping!$A$2:$K$74,11,)</f>
        <v xml:space="preserve">David Bayou near Sledge MS </v>
      </c>
    </row>
    <row r="4" spans="1:6" x14ac:dyDescent="0.25">
      <c r="A4" s="7">
        <v>7279950</v>
      </c>
      <c r="B4" s="37">
        <f>VLOOKUP($A4,flow_sites_mapping!$A$2:$K$74,3,)</f>
        <v>-90.265926300000004</v>
      </c>
      <c r="C4" s="9">
        <f>VLOOKUP($A4,flow_sites_mapping!$A$2:$K$74,4,)</f>
        <v>34.256222399999999</v>
      </c>
      <c r="D4" s="19">
        <f>VLOOKUP($A4,flow_sites_mapping!$A$2:$K$74,2,)</f>
        <v>8030204</v>
      </c>
      <c r="E4" s="19" t="str">
        <f>HLOOKUP(D4,All_sites_with_nutrient_data!$B$1:$K$2,2,)</f>
        <v>Coldwater</v>
      </c>
      <c r="F4" s="9" t="str">
        <f>VLOOKUP($A4,flow_sites_mapping!$A$2:$K$74,11,)</f>
        <v xml:space="preserve">Coldwater River at Marks MS </v>
      </c>
    </row>
    <row r="5" spans="1:6" x14ac:dyDescent="0.25">
      <c r="A5" s="7">
        <v>7280000</v>
      </c>
      <c r="B5" s="37">
        <f>VLOOKUP($A5,flow_sites_mapping!$A$2:$K$74,3,)</f>
        <v>-90.2153694</v>
      </c>
      <c r="C5" s="9">
        <f>VLOOKUP($A5,flow_sites_mapping!$A$2:$K$74,4,)</f>
        <v>34.1806676</v>
      </c>
      <c r="D5" s="19">
        <f>VLOOKUP($A5,flow_sites_mapping!$A$2:$K$74,2,)</f>
        <v>8030202</v>
      </c>
      <c r="E5" s="19" t="str">
        <f>HLOOKUP(D5,All_sites_with_nutrient_data!$B$1:$K$2,2,)</f>
        <v>Tallahatchie</v>
      </c>
      <c r="F5" s="9" t="str">
        <f>VLOOKUP($A5,flow_sites_mapping!$A$2:$K$74,11,)</f>
        <v xml:space="preserve">Tallahatchie River near Lambert MS </v>
      </c>
    </row>
    <row r="6" spans="1:6" x14ac:dyDescent="0.25">
      <c r="A6" s="7">
        <v>7287000</v>
      </c>
      <c r="B6" s="37">
        <f>VLOOKUP($A6,flow_sites_mapping!$A$2:$K$74,3,)</f>
        <v>-90.181666699999994</v>
      </c>
      <c r="C6" s="9">
        <f>VLOOKUP($A6,flow_sites_mapping!$A$2:$K$74,4,)</f>
        <v>33.524444440000003</v>
      </c>
      <c r="D6" s="19">
        <f>VLOOKUP($A6,flow_sites_mapping!$A$2:$K$74,2,)</f>
        <v>8030206</v>
      </c>
      <c r="E6" s="19" t="str">
        <f>HLOOKUP(D6,All_sites_with_nutrient_data!$B$1:$K$2,2,)</f>
        <v>Upper Yazoo</v>
      </c>
      <c r="F6" s="9" t="str">
        <f>VLOOKUP($A6,flow_sites_mapping!$A$2:$K$74,11,)</f>
        <v>Yazoo River at Greenwood MS</v>
      </c>
    </row>
    <row r="7" spans="1:6" x14ac:dyDescent="0.25">
      <c r="A7" s="7">
        <v>7287120</v>
      </c>
      <c r="B7" s="37">
        <f>VLOOKUP($A7,flow_sites_mapping!$A$2:$K$74,3,)</f>
        <v>-90.272028599999999</v>
      </c>
      <c r="C7" s="9">
        <f>VLOOKUP($A7,flow_sites_mapping!$A$2:$K$74,4,)</f>
        <v>33.396788460000003</v>
      </c>
      <c r="D7" s="19">
        <f>VLOOKUP($A7,flow_sites_mapping!$A$2:$K$74,2,)</f>
        <v>8030206</v>
      </c>
      <c r="E7" s="19" t="str">
        <f>HLOOKUP(D7,All_sites_with_nutrient_data!$B$1:$K$2,2,)</f>
        <v>Upper Yazoo</v>
      </c>
      <c r="F7" s="9" t="str">
        <f>VLOOKUP($A7,flow_sites_mapping!$A$2:$K$74,11,)</f>
        <v>Yazoo River near Shell Bluff MS</v>
      </c>
    </row>
    <row r="8" spans="1:6" ht="15.75" thickBot="1" x14ac:dyDescent="0.3">
      <c r="A8" s="30">
        <v>7288955</v>
      </c>
      <c r="B8" s="38">
        <f>VLOOKUP($A8,flow_sites_mapping!$A$2:$K$74,3,)</f>
        <v>-90.914166699999996</v>
      </c>
      <c r="C8" s="13">
        <f>VLOOKUP($A8,flow_sites_mapping!$A$2:$K$74,4,)</f>
        <v>32.444166670000001</v>
      </c>
      <c r="D8" s="39">
        <f>VLOOKUP($A8,flow_sites_mapping!$A$2:$K$74,2,)</f>
        <v>8030208</v>
      </c>
      <c r="E8" s="39" t="str">
        <f>HLOOKUP(D8,All_sites_with_nutrient_data!$B$1:$K$2,2,)</f>
        <v>Lower Yazoo</v>
      </c>
      <c r="F8" s="13" t="str">
        <f>VLOOKUP($A8,flow_sites_mapping!$A$2:$K$74,11,)</f>
        <v>Yazoo River below Steele Bayou near Long Lake MS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511D-C97A-4BDF-A5C5-82FC8040F821}">
  <dimension ref="A1:F12"/>
  <sheetViews>
    <sheetView workbookViewId="0">
      <selection activeCell="A25" sqref="A25"/>
    </sheetView>
  </sheetViews>
  <sheetFormatPr defaultRowHeight="15" x14ac:dyDescent="0.25"/>
  <cols>
    <col min="1" max="1" width="22.85546875" customWidth="1"/>
    <col min="2" max="2" width="10" style="18" customWidth="1"/>
    <col min="3" max="3" width="10.85546875" style="18" customWidth="1"/>
    <col min="4" max="4" width="12" style="18" customWidth="1"/>
    <col min="5" max="5" width="27.140625" style="18" bestFit="1" customWidth="1"/>
    <col min="6" max="6" width="53.7109375" style="18" bestFit="1" customWidth="1"/>
  </cols>
  <sheetData>
    <row r="1" spans="1:6" ht="15.75" thickBot="1" x14ac:dyDescent="0.3">
      <c r="A1" s="28" t="s">
        <v>14</v>
      </c>
      <c r="B1" s="31" t="s">
        <v>19</v>
      </c>
      <c r="C1" s="32" t="s">
        <v>18</v>
      </c>
      <c r="D1" s="33" t="s">
        <v>15</v>
      </c>
      <c r="E1" s="33" t="s">
        <v>16</v>
      </c>
      <c r="F1" s="32" t="s">
        <v>17</v>
      </c>
    </row>
    <row r="2" spans="1:6" x14ac:dyDescent="0.25">
      <c r="A2" s="40">
        <v>7288000</v>
      </c>
      <c r="B2" s="34">
        <f>VLOOKUP($A2,flow_sites_mapping!$A$2:$K$74,3,)</f>
        <v>-90.575098999999994</v>
      </c>
      <c r="C2" s="35">
        <f>VLOOKUP($A2,flow_sites_mapping!$A$2:$K$74,4,)</f>
        <v>34.197330860000001</v>
      </c>
      <c r="D2" s="36">
        <f>VLOOKUP($A2,flow_sites_mapping!$A$2:$K$74,2,)</f>
        <v>8030207</v>
      </c>
      <c r="E2" s="36" t="str">
        <f>HLOOKUP(D2,All_sites_with_nutrient_data!$B$1:$K$2,2,)</f>
        <v>Big Sunflower</v>
      </c>
      <c r="F2" s="35" t="str">
        <f>VLOOKUP($A2,flow_sites_mapping!$A$2:$K$74,11,)</f>
        <v>Big Sunflower River at Clarksdale MS</v>
      </c>
    </row>
    <row r="3" spans="1:6" x14ac:dyDescent="0.25">
      <c r="A3" s="40">
        <v>7288200</v>
      </c>
      <c r="B3" s="37">
        <f>VLOOKUP($A3,flow_sites_mapping!$A$2:$K$74,3,)</f>
        <v>-90.610651000000004</v>
      </c>
      <c r="C3" s="9">
        <f>VLOOKUP($A3,flow_sites_mapping!$A$2:$K$74,4,)</f>
        <v>33.881779160000001</v>
      </c>
      <c r="D3" s="19">
        <f>VLOOKUP($A3,flow_sites_mapping!$A$2:$K$74,2,)</f>
        <v>8030207</v>
      </c>
      <c r="E3" s="19" t="str">
        <f>HLOOKUP(D3,All_sites_with_nutrient_data!$B$1:$K$2,2,)</f>
        <v>Big Sunflower</v>
      </c>
      <c r="F3" s="9" t="str">
        <f>VLOOKUP($A3,flow_sites_mapping!$A$2:$K$74,11,)</f>
        <v>Big Sunflower River near Lombardy MS</v>
      </c>
    </row>
    <row r="4" spans="1:6" x14ac:dyDescent="0.25">
      <c r="A4" s="40">
        <v>7288280</v>
      </c>
      <c r="B4" s="37">
        <f>VLOOKUP($A4,flow_sites_mapping!$A$2:$K$74,3,)</f>
        <v>-90.67</v>
      </c>
      <c r="C4" s="9">
        <f>VLOOKUP($A4,flow_sites_mapping!$A$2:$K$74,4,)</f>
        <v>33.832500000000003</v>
      </c>
      <c r="D4" s="19">
        <f>VLOOKUP($A4,flow_sites_mapping!$A$2:$K$74,2,)</f>
        <v>8030207</v>
      </c>
      <c r="E4" s="19" t="str">
        <f>HLOOKUP(D4,All_sites_with_nutrient_data!$B$1:$K$2,2,)</f>
        <v>Big Sunflower</v>
      </c>
      <c r="F4" s="9" t="str">
        <f>VLOOKUP($A4,flow_sites_mapping!$A$2:$K$74,11,)</f>
        <v>Big Sunflower River near Merigold MS</v>
      </c>
    </row>
    <row r="5" spans="1:6" x14ac:dyDescent="0.25">
      <c r="A5" s="40">
        <v>7288500</v>
      </c>
      <c r="B5" s="37">
        <f>VLOOKUP($A5,flow_sites_mapping!$A$2:$K$74,3,)</f>
        <v>-90.543144100000006</v>
      </c>
      <c r="C5" s="9">
        <f>VLOOKUP($A5,flow_sites_mapping!$A$2:$K$74,4,)</f>
        <v>33.547339700000002</v>
      </c>
      <c r="D5" s="19">
        <f>VLOOKUP($A5,flow_sites_mapping!$A$2:$K$74,2,)</f>
        <v>8030207</v>
      </c>
      <c r="E5" s="19" t="str">
        <f>HLOOKUP(D5,All_sites_with_nutrient_data!$B$1:$K$2,2,)</f>
        <v>Big Sunflower</v>
      </c>
      <c r="F5" s="9" t="str">
        <f>VLOOKUP($A5,flow_sites_mapping!$A$2:$K$74,11,)</f>
        <v>Big Sunflower River at Sunflower MS</v>
      </c>
    </row>
    <row r="6" spans="1:6" x14ac:dyDescent="0.25">
      <c r="A6" s="40">
        <v>7288555</v>
      </c>
      <c r="B6" s="37">
        <f>VLOOKUP($A6,flow_sites_mapping!$A$2:$K$74,3,)</f>
        <v>-90.519444399999998</v>
      </c>
      <c r="C6" s="9">
        <f>VLOOKUP($A6,flow_sites_mapping!$A$2:$K$74,4,)</f>
        <v>33.713333300000002</v>
      </c>
      <c r="D6" s="19">
        <f>VLOOKUP($A6,flow_sites_mapping!$A$2:$K$74,2,)</f>
        <v>8030207</v>
      </c>
      <c r="E6" s="19" t="str">
        <f>HLOOKUP(D6,All_sites_with_nutrient_data!$B$1:$K$2,2,)</f>
        <v>Big Sunflower</v>
      </c>
      <c r="F6" s="9" t="str">
        <f>VLOOKUP($A6,flow_sites_mapping!$A$2:$K$74,11,)</f>
        <v>Quiver River Southeast Ruleville MS</v>
      </c>
    </row>
    <row r="7" spans="1:6" x14ac:dyDescent="0.25">
      <c r="A7" s="40">
        <v>728862211</v>
      </c>
      <c r="B7" s="37">
        <f>VLOOKUP($A7,flow_sites_mapping!$A$2:$K$74,3,)</f>
        <v>-90.510277799999997</v>
      </c>
      <c r="C7" s="9">
        <f>VLOOKUP($A7,flow_sites_mapping!$A$2:$K$74,4,)</f>
        <v>33.357777779999999</v>
      </c>
      <c r="D7" s="19">
        <f>VLOOKUP($A7,flow_sites_mapping!$A$2:$K$74,2,)</f>
        <v>8030207</v>
      </c>
      <c r="E7" s="19" t="str">
        <f>HLOOKUP(D7,All_sites_with_nutrient_data!$B$1:$K$2,2,)</f>
        <v>Big Sunflower</v>
      </c>
      <c r="F7" s="9" t="str">
        <f>VLOOKUP($A7,flow_sites_mapping!$A$2:$K$74,11,)</f>
        <v>Browns Bayou near Inverness MS</v>
      </c>
    </row>
    <row r="8" spans="1:6" x14ac:dyDescent="0.25">
      <c r="A8" s="40">
        <v>7288650</v>
      </c>
      <c r="B8" s="37">
        <f>VLOOKUP($A8,flow_sites_mapping!$A$2:$K$74,3,)</f>
        <v>-90.847777800000003</v>
      </c>
      <c r="C8" s="9">
        <f>VLOOKUP($A8,flow_sites_mapping!$A$2:$K$74,4,)</f>
        <v>33.396666670000002</v>
      </c>
      <c r="D8" s="19">
        <f>VLOOKUP($A8,flow_sites_mapping!$A$2:$K$74,2,)</f>
        <v>8030207</v>
      </c>
      <c r="E8" s="19" t="str">
        <f>HLOOKUP(D8,All_sites_with_nutrient_data!$B$1:$K$2,2,)</f>
        <v>Big Sunflower</v>
      </c>
      <c r="F8" s="9" t="str">
        <f>VLOOKUP($A8,flow_sites_mapping!$A$2:$K$74,11,)</f>
        <v>Bogue Phalia near Leland MS</v>
      </c>
    </row>
    <row r="9" spans="1:6" x14ac:dyDescent="0.25">
      <c r="A9" s="40">
        <v>7288700</v>
      </c>
      <c r="B9" s="37">
        <f>VLOOKUP($A9,flow_sites_mapping!$A$2:$K$74,3,)</f>
        <v>-90.777875800000004</v>
      </c>
      <c r="C9" s="9">
        <f>VLOOKUP($A9,flow_sites_mapping!$A$2:$K$74,4,)</f>
        <v>32.971793599999998</v>
      </c>
      <c r="D9" s="19">
        <f>VLOOKUP($A9,flow_sites_mapping!$A$2:$K$74,2,)</f>
        <v>8030207</v>
      </c>
      <c r="E9" s="19" t="str">
        <f>HLOOKUP(D9,All_sites_with_nutrient_data!$B$1:$K$2,2,)</f>
        <v>Big Sunflower</v>
      </c>
      <c r="F9" s="9" t="str">
        <f>VLOOKUP($A9,flow_sites_mapping!$A$2:$K$74,11,)</f>
        <v>Big Sunflower River near Anguilla MS</v>
      </c>
    </row>
    <row r="10" spans="1:6" x14ac:dyDescent="0.25">
      <c r="A10" s="40">
        <v>728875070</v>
      </c>
      <c r="B10" s="37">
        <f>VLOOKUP($A10,flow_sites_mapping!$A$2:$K$74,3,)</f>
        <v>-90.8919444</v>
      </c>
      <c r="C10" s="9">
        <f>VLOOKUP($A10,flow_sites_mapping!$A$2:$K$74,4,)</f>
        <v>33.401111100000001</v>
      </c>
      <c r="D10" s="19">
        <f>VLOOKUP($A10,flow_sites_mapping!$A$2:$K$74,2,)</f>
        <v>8030209</v>
      </c>
      <c r="E10" s="19" t="str">
        <f>HLOOKUP(D10,All_sites_with_nutrient_data!$B$1:$K$2,2,)</f>
        <v>Deer-Steele</v>
      </c>
      <c r="F10" s="9" t="str">
        <f>VLOOKUP($A10,flow_sites_mapping!$A$2:$K$74,11,)</f>
        <v>Deer Creek East of Leland MS</v>
      </c>
    </row>
    <row r="11" spans="1:6" x14ac:dyDescent="0.25">
      <c r="A11" s="40">
        <v>330548091055100</v>
      </c>
      <c r="B11" s="37">
        <f>VLOOKUP($A11,flow_sites_mapping!$A$2:$K$74,3,)</f>
        <v>-91.097499999999997</v>
      </c>
      <c r="C11" s="9">
        <f>VLOOKUP($A11,flow_sites_mapping!$A$2:$K$74,4,)</f>
        <v>33.096666669999998</v>
      </c>
      <c r="D11" s="19">
        <f>VLOOKUP($A11,flow_sites_mapping!$A$2:$K$74,2,)</f>
        <v>8030209</v>
      </c>
      <c r="E11" s="19" t="str">
        <f>HLOOKUP(D11,All_sites_with_nutrient_data!$B$1:$K$2,2,)</f>
        <v>Deer-Steele</v>
      </c>
      <c r="F11" s="9" t="str">
        <f>VLOOKUP($A11,flow_sites_mapping!$A$2:$K$74,11,)</f>
        <v>Lake Washington Tributary at Stein Road near Chatham MS</v>
      </c>
    </row>
    <row r="12" spans="1:6" ht="15.75" thickBot="1" x14ac:dyDescent="0.3">
      <c r="A12" s="41">
        <v>324322091004700</v>
      </c>
      <c r="B12" s="38">
        <f>VLOOKUP($A12,flow_sites_mapping!$A$2:$K$74,3,)</f>
        <v>-91.013055600000001</v>
      </c>
      <c r="C12" s="13">
        <f>VLOOKUP($A12,flow_sites_mapping!$A$2:$K$74,4,)</f>
        <v>32.722777780000001</v>
      </c>
      <c r="D12" s="39">
        <f>VLOOKUP($A12,flow_sites_mapping!$A$2:$K$74,2,)</f>
        <v>8030100</v>
      </c>
      <c r="E12" s="39" t="str">
        <f>HLOOKUP(D12,All_sites_with_nutrient_data!$B$1:$K$2,2,)</f>
        <v>Lower Mississippi-Greenville</v>
      </c>
      <c r="F12" s="13" t="str">
        <f>VLOOKUP($A12,flow_sites_mapping!$A$2:$K$74,11,)</f>
        <v>Steele Bayou Tributary No 28 near Fitler MS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6293-6260-462C-8197-0863A2DC274E}">
  <dimension ref="A1:K74"/>
  <sheetViews>
    <sheetView topLeftCell="A61" workbookViewId="0">
      <selection activeCell="A73" sqref="A73:A74"/>
    </sheetView>
  </sheetViews>
  <sheetFormatPr defaultRowHeight="15" x14ac:dyDescent="0.25"/>
  <sheetData>
    <row r="1" spans="1:11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 x14ac:dyDescent="0.25">
      <c r="A2">
        <v>7265500</v>
      </c>
      <c r="B2">
        <v>8030201</v>
      </c>
      <c r="C2">
        <v>-88.9292284</v>
      </c>
      <c r="D2">
        <v>34.555933199999998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31</v>
      </c>
    </row>
    <row r="3" spans="1:11" x14ac:dyDescent="0.25">
      <c r="A3">
        <v>7267000</v>
      </c>
      <c r="B3">
        <v>8030201</v>
      </c>
      <c r="C3">
        <v>-89.050555599999996</v>
      </c>
      <c r="D3">
        <v>34.518055560000001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32</v>
      </c>
    </row>
    <row r="4" spans="1:11" x14ac:dyDescent="0.25">
      <c r="A4">
        <v>7268000</v>
      </c>
      <c r="B4">
        <v>8030201</v>
      </c>
      <c r="C4">
        <v>-89.224444399999996</v>
      </c>
      <c r="D4">
        <v>34.482500000000002</v>
      </c>
      <c r="E4">
        <v>7651</v>
      </c>
      <c r="F4">
        <v>0</v>
      </c>
      <c r="G4">
        <v>6422</v>
      </c>
      <c r="H4">
        <v>0</v>
      </c>
      <c r="I4">
        <v>4</v>
      </c>
      <c r="J4">
        <v>66</v>
      </c>
      <c r="K4" t="s">
        <v>33</v>
      </c>
    </row>
    <row r="5" spans="1:11" x14ac:dyDescent="0.25">
      <c r="A5">
        <v>7268500</v>
      </c>
      <c r="B5">
        <v>8030201</v>
      </c>
      <c r="C5">
        <v>-89.290277799999998</v>
      </c>
      <c r="D5">
        <v>34.44194444</v>
      </c>
      <c r="E5">
        <v>0</v>
      </c>
      <c r="F5">
        <v>0</v>
      </c>
      <c r="G5">
        <v>0</v>
      </c>
      <c r="H5">
        <v>0</v>
      </c>
      <c r="I5">
        <v>5</v>
      </c>
      <c r="J5">
        <v>1</v>
      </c>
      <c r="K5" t="s">
        <v>34</v>
      </c>
    </row>
    <row r="6" spans="1:11" x14ac:dyDescent="0.25">
      <c r="A6">
        <v>7272000</v>
      </c>
      <c r="B6">
        <v>8030201</v>
      </c>
      <c r="C6">
        <v>-89.786199199999999</v>
      </c>
      <c r="D6">
        <v>34.399273200000003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35</v>
      </c>
    </row>
    <row r="7" spans="1:11" x14ac:dyDescent="0.25">
      <c r="A7">
        <v>7272500</v>
      </c>
      <c r="B7">
        <v>8030201</v>
      </c>
      <c r="C7">
        <v>-89.786199199999999</v>
      </c>
      <c r="D7">
        <v>34.399273200000003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36</v>
      </c>
    </row>
    <row r="8" spans="1:11" x14ac:dyDescent="0.25">
      <c r="A8">
        <v>7273000</v>
      </c>
      <c r="B8">
        <v>8030201</v>
      </c>
      <c r="C8">
        <v>-89.881755799999993</v>
      </c>
      <c r="D8">
        <v>34.387051800000002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37</v>
      </c>
    </row>
    <row r="9" spans="1:11" x14ac:dyDescent="0.25">
      <c r="A9">
        <v>7273100</v>
      </c>
      <c r="B9">
        <v>8030201</v>
      </c>
      <c r="C9">
        <v>-89.878611100000001</v>
      </c>
      <c r="D9">
        <v>34.363888889999998</v>
      </c>
      <c r="E9">
        <v>1901</v>
      </c>
      <c r="F9">
        <v>0</v>
      </c>
      <c r="G9">
        <v>0</v>
      </c>
      <c r="H9">
        <v>0</v>
      </c>
      <c r="I9">
        <v>1464</v>
      </c>
      <c r="J9">
        <v>844</v>
      </c>
      <c r="K9" t="s">
        <v>38</v>
      </c>
    </row>
    <row r="10" spans="1:11" x14ac:dyDescent="0.25">
      <c r="A10">
        <v>7273500</v>
      </c>
      <c r="B10">
        <v>8030201</v>
      </c>
      <c r="C10">
        <v>-89.966756899999993</v>
      </c>
      <c r="D10">
        <v>34.332053469999998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39</v>
      </c>
    </row>
    <row r="11" spans="1:11" x14ac:dyDescent="0.25">
      <c r="A11">
        <v>7273550</v>
      </c>
      <c r="B11">
        <v>8030201</v>
      </c>
      <c r="C11">
        <v>-90.055091099999999</v>
      </c>
      <c r="D11">
        <v>34.29566569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40</v>
      </c>
    </row>
    <row r="12" spans="1:11" x14ac:dyDescent="0.25">
      <c r="A12">
        <v>7274000</v>
      </c>
      <c r="B12">
        <v>8030203</v>
      </c>
      <c r="C12">
        <v>-89.521388900000005</v>
      </c>
      <c r="D12">
        <v>34.273333299999997</v>
      </c>
      <c r="E12">
        <v>7662</v>
      </c>
      <c r="F12">
        <v>0</v>
      </c>
      <c r="G12">
        <v>7224</v>
      </c>
      <c r="H12">
        <v>0</v>
      </c>
      <c r="I12">
        <v>74</v>
      </c>
      <c r="J12">
        <v>104</v>
      </c>
      <c r="K12" t="s">
        <v>41</v>
      </c>
    </row>
    <row r="13" spans="1:11" x14ac:dyDescent="0.25">
      <c r="A13">
        <v>7274252</v>
      </c>
      <c r="B13">
        <v>8030203</v>
      </c>
      <c r="C13">
        <v>-89.652500000000003</v>
      </c>
      <c r="D13">
        <v>34.144166669999997</v>
      </c>
      <c r="E13">
        <v>1905</v>
      </c>
      <c r="F13">
        <v>0</v>
      </c>
      <c r="G13">
        <v>0</v>
      </c>
      <c r="H13">
        <v>0</v>
      </c>
      <c r="I13">
        <v>2589</v>
      </c>
      <c r="J13">
        <v>1054</v>
      </c>
      <c r="K13" t="s">
        <v>42</v>
      </c>
    </row>
    <row r="14" spans="1:11" x14ac:dyDescent="0.25">
      <c r="A14">
        <v>7274500</v>
      </c>
      <c r="B14">
        <v>8030203</v>
      </c>
      <c r="C14">
        <v>-89.903978300000006</v>
      </c>
      <c r="D14">
        <v>34.158166649999998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43</v>
      </c>
    </row>
    <row r="15" spans="1:11" x14ac:dyDescent="0.25">
      <c r="A15">
        <v>7275000</v>
      </c>
      <c r="B15">
        <v>8030203</v>
      </c>
      <c r="C15">
        <v>-89.903978300000006</v>
      </c>
      <c r="D15">
        <v>34.158166649999998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 t="s">
        <v>44</v>
      </c>
    </row>
    <row r="16" spans="1:11" x14ac:dyDescent="0.25">
      <c r="A16">
        <v>7275500</v>
      </c>
      <c r="B16">
        <v>8030203</v>
      </c>
      <c r="C16">
        <v>-89.939166700000001</v>
      </c>
      <c r="D16">
        <v>34.228333300000003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45</v>
      </c>
    </row>
    <row r="17" spans="1:11" x14ac:dyDescent="0.25">
      <c r="A17">
        <v>7275530</v>
      </c>
      <c r="B17">
        <v>8030203</v>
      </c>
      <c r="C17">
        <v>-89.981944400000003</v>
      </c>
      <c r="D17">
        <v>34.21388889</v>
      </c>
      <c r="E17">
        <v>1460</v>
      </c>
      <c r="F17">
        <v>0</v>
      </c>
      <c r="G17">
        <v>0</v>
      </c>
      <c r="H17">
        <v>0</v>
      </c>
      <c r="I17">
        <v>1471</v>
      </c>
      <c r="J17">
        <v>867</v>
      </c>
      <c r="K17" t="s">
        <v>46</v>
      </c>
    </row>
    <row r="18" spans="1:11" x14ac:dyDescent="0.25">
      <c r="A18">
        <v>7275900</v>
      </c>
      <c r="B18">
        <v>8030204</v>
      </c>
      <c r="C18">
        <v>-89.753333299999994</v>
      </c>
      <c r="D18">
        <v>34.907499999999999</v>
      </c>
      <c r="E18">
        <v>6183</v>
      </c>
      <c r="F18">
        <v>0</v>
      </c>
      <c r="G18">
        <v>5959</v>
      </c>
      <c r="H18">
        <v>0</v>
      </c>
      <c r="I18">
        <v>3</v>
      </c>
      <c r="J18">
        <v>0</v>
      </c>
      <c r="K18" t="s">
        <v>47</v>
      </c>
    </row>
    <row r="19" spans="1:11" x14ac:dyDescent="0.25">
      <c r="A19">
        <v>7276000</v>
      </c>
      <c r="B19">
        <v>8030204</v>
      </c>
      <c r="C19">
        <v>-89.825642900000005</v>
      </c>
      <c r="D19">
        <v>34.840930380000003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48</v>
      </c>
    </row>
    <row r="20" spans="1:11" x14ac:dyDescent="0.25">
      <c r="A20">
        <v>7276500</v>
      </c>
      <c r="B20">
        <v>8030204</v>
      </c>
      <c r="C20">
        <v>-89.686195600000005</v>
      </c>
      <c r="D20">
        <v>34.759820570000002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49</v>
      </c>
    </row>
    <row r="21" spans="1:11" x14ac:dyDescent="0.25">
      <c r="A21">
        <v>7277000</v>
      </c>
      <c r="B21">
        <v>8030204</v>
      </c>
      <c r="C21">
        <v>-89.822420600000001</v>
      </c>
      <c r="D21">
        <v>34.830319549999999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 t="s">
        <v>50</v>
      </c>
    </row>
    <row r="22" spans="1:11" x14ac:dyDescent="0.25">
      <c r="A22">
        <v>7277500</v>
      </c>
      <c r="B22">
        <v>8030204</v>
      </c>
      <c r="C22">
        <v>-89.988979400000005</v>
      </c>
      <c r="D22">
        <v>34.720656669999997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51</v>
      </c>
    </row>
    <row r="23" spans="1:11" x14ac:dyDescent="0.25">
      <c r="A23">
        <v>7277548</v>
      </c>
      <c r="B23">
        <v>8030204</v>
      </c>
      <c r="C23">
        <v>-89.821476700000005</v>
      </c>
      <c r="D23">
        <v>34.616769099999999</v>
      </c>
      <c r="E23">
        <v>0</v>
      </c>
      <c r="F23">
        <v>0</v>
      </c>
      <c r="G23">
        <v>0</v>
      </c>
      <c r="H23">
        <v>0</v>
      </c>
      <c r="I23">
        <v>1156</v>
      </c>
      <c r="J23">
        <v>156</v>
      </c>
      <c r="K23" t="s">
        <v>52</v>
      </c>
    </row>
    <row r="24" spans="1:11" x14ac:dyDescent="0.25">
      <c r="A24">
        <v>7277700</v>
      </c>
      <c r="B24">
        <v>8030204</v>
      </c>
      <c r="C24">
        <v>-89.924444399999999</v>
      </c>
      <c r="D24">
        <v>34.631944439999998</v>
      </c>
      <c r="E24">
        <v>4747</v>
      </c>
      <c r="F24">
        <v>0</v>
      </c>
      <c r="G24">
        <v>2176</v>
      </c>
      <c r="H24">
        <v>2190</v>
      </c>
      <c r="I24">
        <v>2718</v>
      </c>
      <c r="J24">
        <v>1161</v>
      </c>
      <c r="K24" t="s">
        <v>53</v>
      </c>
    </row>
    <row r="25" spans="1:11" x14ac:dyDescent="0.25">
      <c r="A25">
        <v>7277730</v>
      </c>
      <c r="B25">
        <v>8030204</v>
      </c>
      <c r="C25">
        <v>-89.941388900000007</v>
      </c>
      <c r="D25">
        <v>34.616666670000001</v>
      </c>
      <c r="E25">
        <v>1460</v>
      </c>
      <c r="F25">
        <v>0</v>
      </c>
      <c r="G25">
        <v>0</v>
      </c>
      <c r="H25">
        <v>0</v>
      </c>
      <c r="I25">
        <v>2721</v>
      </c>
      <c r="J25">
        <v>1067</v>
      </c>
      <c r="K25" t="s">
        <v>54</v>
      </c>
    </row>
    <row r="26" spans="1:11" x14ac:dyDescent="0.25">
      <c r="A26">
        <v>7278000</v>
      </c>
      <c r="B26">
        <v>8030204</v>
      </c>
      <c r="C26">
        <v>-90.124260000000007</v>
      </c>
      <c r="D26">
        <v>34.757322440000003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55</v>
      </c>
    </row>
    <row r="27" spans="1:11" x14ac:dyDescent="0.25">
      <c r="A27">
        <v>7278500</v>
      </c>
      <c r="B27">
        <v>8030204</v>
      </c>
      <c r="C27">
        <v>-90.124260000000007</v>
      </c>
      <c r="D27">
        <v>34.757322440000003</v>
      </c>
      <c r="E27">
        <v>0</v>
      </c>
      <c r="F27">
        <v>0</v>
      </c>
      <c r="G27">
        <v>0</v>
      </c>
      <c r="H27">
        <v>0</v>
      </c>
      <c r="I27">
        <v>36</v>
      </c>
      <c r="J27">
        <v>0</v>
      </c>
      <c r="K27" t="s">
        <v>56</v>
      </c>
    </row>
    <row r="28" spans="1:11" x14ac:dyDescent="0.25">
      <c r="A28">
        <v>7279500</v>
      </c>
      <c r="B28">
        <v>8030204</v>
      </c>
      <c r="C28">
        <v>-90.230361099999996</v>
      </c>
      <c r="D28">
        <v>34.630722200000001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57</v>
      </c>
    </row>
    <row r="29" spans="1:11" x14ac:dyDescent="0.25">
      <c r="A29">
        <v>7279800</v>
      </c>
      <c r="B29">
        <v>8030204</v>
      </c>
      <c r="C29">
        <v>-90.258149399999994</v>
      </c>
      <c r="D29">
        <v>34.438996199999998</v>
      </c>
      <c r="E29">
        <v>0</v>
      </c>
      <c r="F29">
        <v>0</v>
      </c>
      <c r="G29">
        <v>0</v>
      </c>
      <c r="H29">
        <v>0</v>
      </c>
      <c r="I29">
        <v>52</v>
      </c>
      <c r="J29">
        <v>94</v>
      </c>
      <c r="K29" t="s">
        <v>58</v>
      </c>
    </row>
    <row r="30" spans="1:11" x14ac:dyDescent="0.25">
      <c r="A30">
        <v>7279850</v>
      </c>
      <c r="B30">
        <v>8030204</v>
      </c>
      <c r="C30">
        <v>-90.289816500000001</v>
      </c>
      <c r="D30">
        <v>34.360942100000003</v>
      </c>
      <c r="E30">
        <v>287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59</v>
      </c>
    </row>
    <row r="31" spans="1:11" x14ac:dyDescent="0.25">
      <c r="A31">
        <v>7279937</v>
      </c>
      <c r="B31">
        <v>8030204</v>
      </c>
      <c r="C31">
        <v>-90.2339822</v>
      </c>
      <c r="D31">
        <v>34.420663300000001</v>
      </c>
      <c r="E31">
        <v>0</v>
      </c>
      <c r="F31">
        <v>0</v>
      </c>
      <c r="G31">
        <v>0</v>
      </c>
      <c r="H31">
        <v>0</v>
      </c>
      <c r="I31">
        <v>122</v>
      </c>
      <c r="J31">
        <v>99</v>
      </c>
      <c r="K31" t="s">
        <v>60</v>
      </c>
    </row>
    <row r="32" spans="1:11" x14ac:dyDescent="0.25">
      <c r="A32">
        <v>7279950</v>
      </c>
      <c r="B32">
        <v>8030204</v>
      </c>
      <c r="C32">
        <v>-90.265926300000004</v>
      </c>
      <c r="D32">
        <v>34.256222399999999</v>
      </c>
      <c r="E32">
        <v>0</v>
      </c>
      <c r="F32">
        <v>0</v>
      </c>
      <c r="G32">
        <v>0</v>
      </c>
      <c r="H32">
        <v>0</v>
      </c>
      <c r="I32">
        <v>269</v>
      </c>
      <c r="J32">
        <v>189</v>
      </c>
      <c r="K32" t="s">
        <v>61</v>
      </c>
    </row>
    <row r="33" spans="1:11" x14ac:dyDescent="0.25">
      <c r="A33">
        <v>7280000</v>
      </c>
      <c r="B33">
        <v>8030202</v>
      </c>
      <c r="C33">
        <v>-90.2153694</v>
      </c>
      <c r="D33">
        <v>34.1806676</v>
      </c>
      <c r="E33">
        <v>0</v>
      </c>
      <c r="F33">
        <v>0</v>
      </c>
      <c r="G33">
        <v>0</v>
      </c>
      <c r="H33">
        <v>0</v>
      </c>
      <c r="I33">
        <v>42</v>
      </c>
      <c r="J33">
        <v>0</v>
      </c>
      <c r="K33" t="s">
        <v>62</v>
      </c>
    </row>
    <row r="34" spans="1:11" x14ac:dyDescent="0.25">
      <c r="A34">
        <v>7280270</v>
      </c>
      <c r="B34">
        <v>8030202</v>
      </c>
      <c r="C34">
        <v>-89.953422500000002</v>
      </c>
      <c r="D34">
        <v>33.994557579999999</v>
      </c>
      <c r="E34">
        <v>0</v>
      </c>
      <c r="F34">
        <v>0</v>
      </c>
      <c r="G34">
        <v>0</v>
      </c>
      <c r="H34">
        <v>0</v>
      </c>
      <c r="I34">
        <v>56</v>
      </c>
      <c r="J34">
        <v>0</v>
      </c>
      <c r="K34" t="s">
        <v>63</v>
      </c>
    </row>
    <row r="35" spans="1:11" x14ac:dyDescent="0.25">
      <c r="A35">
        <v>7280340</v>
      </c>
      <c r="B35">
        <v>8030202</v>
      </c>
      <c r="C35">
        <v>-89.979255800000004</v>
      </c>
      <c r="D35">
        <v>33.978446759999997</v>
      </c>
      <c r="E35">
        <v>0</v>
      </c>
      <c r="F35">
        <v>0</v>
      </c>
      <c r="G35">
        <v>0</v>
      </c>
      <c r="H35">
        <v>0</v>
      </c>
      <c r="I35">
        <v>36</v>
      </c>
      <c r="J35">
        <v>0</v>
      </c>
      <c r="K35" t="s">
        <v>64</v>
      </c>
    </row>
    <row r="36" spans="1:11" x14ac:dyDescent="0.25">
      <c r="A36">
        <v>7280400</v>
      </c>
      <c r="B36">
        <v>8030202</v>
      </c>
      <c r="C36">
        <v>-90.064999999999998</v>
      </c>
      <c r="D36">
        <v>34</v>
      </c>
      <c r="E36">
        <v>3652</v>
      </c>
      <c r="F36">
        <v>0</v>
      </c>
      <c r="G36">
        <v>3626</v>
      </c>
      <c r="H36">
        <v>0</v>
      </c>
      <c r="I36">
        <v>56</v>
      </c>
      <c r="J36">
        <v>0</v>
      </c>
      <c r="K36" t="s">
        <v>65</v>
      </c>
    </row>
    <row r="37" spans="1:11" x14ac:dyDescent="0.25">
      <c r="A37">
        <v>7281600</v>
      </c>
      <c r="B37">
        <v>8030202</v>
      </c>
      <c r="C37">
        <v>-90.211111099999997</v>
      </c>
      <c r="D37">
        <v>33.65138889</v>
      </c>
      <c r="E37">
        <v>7651</v>
      </c>
      <c r="F37">
        <v>1752</v>
      </c>
      <c r="G37">
        <v>7594</v>
      </c>
      <c r="H37">
        <v>0</v>
      </c>
      <c r="I37">
        <v>266</v>
      </c>
      <c r="J37">
        <v>22</v>
      </c>
      <c r="K37" t="s">
        <v>66</v>
      </c>
    </row>
    <row r="38" spans="1:11" x14ac:dyDescent="0.25">
      <c r="A38">
        <v>7281960</v>
      </c>
      <c r="B38">
        <v>8030205</v>
      </c>
      <c r="C38">
        <v>-89.173055599999998</v>
      </c>
      <c r="D38">
        <v>33.866111099999998</v>
      </c>
      <c r="E38">
        <v>4881</v>
      </c>
      <c r="F38">
        <v>0</v>
      </c>
      <c r="G38">
        <v>4743</v>
      </c>
      <c r="H38">
        <v>1458</v>
      </c>
      <c r="I38">
        <v>0</v>
      </c>
      <c r="J38">
        <v>0</v>
      </c>
      <c r="K38" t="s">
        <v>67</v>
      </c>
    </row>
    <row r="39" spans="1:11" x14ac:dyDescent="0.25">
      <c r="A39">
        <v>7281977</v>
      </c>
      <c r="B39">
        <v>8030205</v>
      </c>
      <c r="C39">
        <v>-89.275833300000002</v>
      </c>
      <c r="D39">
        <v>33.838055560000001</v>
      </c>
      <c r="E39">
        <v>4531</v>
      </c>
      <c r="F39">
        <v>0</v>
      </c>
      <c r="G39">
        <v>0</v>
      </c>
      <c r="H39">
        <v>1974</v>
      </c>
      <c r="I39">
        <v>0</v>
      </c>
      <c r="J39">
        <v>0</v>
      </c>
      <c r="K39" t="s">
        <v>68</v>
      </c>
    </row>
    <row r="40" spans="1:11" x14ac:dyDescent="0.25">
      <c r="A40">
        <v>7282000</v>
      </c>
      <c r="B40">
        <v>8030205</v>
      </c>
      <c r="C40">
        <v>-89.315555599999996</v>
      </c>
      <c r="D40">
        <v>33.838611100000001</v>
      </c>
      <c r="E40">
        <v>4230</v>
      </c>
      <c r="F40">
        <v>0</v>
      </c>
      <c r="G40">
        <v>6955</v>
      </c>
      <c r="H40">
        <v>99</v>
      </c>
      <c r="I40">
        <v>0</v>
      </c>
      <c r="J40">
        <v>0</v>
      </c>
      <c r="K40" t="s">
        <v>69</v>
      </c>
    </row>
    <row r="41" spans="1:11" x14ac:dyDescent="0.25">
      <c r="A41">
        <v>7282075</v>
      </c>
      <c r="B41">
        <v>8030205</v>
      </c>
      <c r="C41">
        <v>-89.178611099999998</v>
      </c>
      <c r="D41">
        <v>33.758055560000003</v>
      </c>
      <c r="E41">
        <v>4880</v>
      </c>
      <c r="F41">
        <v>0</v>
      </c>
      <c r="G41">
        <v>0</v>
      </c>
      <c r="H41">
        <v>1365</v>
      </c>
      <c r="I41">
        <v>0</v>
      </c>
      <c r="J41">
        <v>0</v>
      </c>
      <c r="K41" t="s">
        <v>70</v>
      </c>
    </row>
    <row r="42" spans="1:11" x14ac:dyDescent="0.25">
      <c r="A42">
        <v>7282090</v>
      </c>
      <c r="B42">
        <v>8030205</v>
      </c>
      <c r="C42">
        <v>-89.246944400000004</v>
      </c>
      <c r="D42">
        <v>33.78</v>
      </c>
      <c r="E42">
        <v>4897</v>
      </c>
      <c r="F42">
        <v>0</v>
      </c>
      <c r="G42">
        <v>4487</v>
      </c>
      <c r="H42">
        <v>1975</v>
      </c>
      <c r="I42">
        <v>0</v>
      </c>
      <c r="J42">
        <v>0</v>
      </c>
      <c r="K42" t="s">
        <v>71</v>
      </c>
    </row>
    <row r="43" spans="1:11" x14ac:dyDescent="0.25">
      <c r="A43">
        <v>7282100</v>
      </c>
      <c r="B43">
        <v>8030205</v>
      </c>
      <c r="C43">
        <v>-89.345833299999995</v>
      </c>
      <c r="D43">
        <v>33.814722199999999</v>
      </c>
      <c r="E43">
        <v>4361</v>
      </c>
      <c r="F43">
        <v>0</v>
      </c>
      <c r="G43">
        <v>6737</v>
      </c>
      <c r="H43">
        <v>99</v>
      </c>
      <c r="I43">
        <v>130</v>
      </c>
      <c r="J43">
        <v>82</v>
      </c>
      <c r="K43" t="s">
        <v>72</v>
      </c>
    </row>
    <row r="44" spans="1:11" x14ac:dyDescent="0.25">
      <c r="A44">
        <v>7282500</v>
      </c>
      <c r="B44">
        <v>8030205</v>
      </c>
      <c r="C44">
        <v>-89.615081700000005</v>
      </c>
      <c r="D44">
        <v>33.816226870000001</v>
      </c>
      <c r="E44">
        <v>0</v>
      </c>
      <c r="F44">
        <v>0</v>
      </c>
      <c r="G44">
        <v>0</v>
      </c>
      <c r="H44">
        <v>0</v>
      </c>
      <c r="I44">
        <v>3</v>
      </c>
      <c r="J44">
        <v>0</v>
      </c>
      <c r="K44" t="s">
        <v>73</v>
      </c>
    </row>
    <row r="45" spans="1:11" x14ac:dyDescent="0.25">
      <c r="A45">
        <v>7283000</v>
      </c>
      <c r="B45">
        <v>8030205</v>
      </c>
      <c r="C45">
        <v>-89.347777800000003</v>
      </c>
      <c r="D45">
        <v>33.973611099999999</v>
      </c>
      <c r="E45">
        <v>7668</v>
      </c>
      <c r="F45">
        <v>641</v>
      </c>
      <c r="G45">
        <v>7574</v>
      </c>
      <c r="H45">
        <v>0</v>
      </c>
      <c r="I45">
        <v>465</v>
      </c>
      <c r="J45">
        <v>711</v>
      </c>
      <c r="K45" t="s">
        <v>74</v>
      </c>
    </row>
    <row r="46" spans="1:11" x14ac:dyDescent="0.25">
      <c r="A46">
        <v>7283500</v>
      </c>
      <c r="B46">
        <v>8030205</v>
      </c>
      <c r="C46">
        <v>-89.641750299999998</v>
      </c>
      <c r="D46">
        <v>33.909836140000003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75</v>
      </c>
    </row>
    <row r="47" spans="1:11" x14ac:dyDescent="0.25">
      <c r="A47">
        <v>7284500</v>
      </c>
      <c r="B47">
        <v>8030205</v>
      </c>
      <c r="C47">
        <v>-89.770641699999999</v>
      </c>
      <c r="D47">
        <v>33.808726499999999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76</v>
      </c>
    </row>
    <row r="48" spans="1:11" x14ac:dyDescent="0.25">
      <c r="A48">
        <v>7285000</v>
      </c>
      <c r="B48">
        <v>8030205</v>
      </c>
      <c r="C48">
        <v>-89.770641699999999</v>
      </c>
      <c r="D48">
        <v>33.808726499999999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77</v>
      </c>
    </row>
    <row r="49" spans="1:11" x14ac:dyDescent="0.25">
      <c r="A49">
        <v>7285400</v>
      </c>
      <c r="B49">
        <v>8030205</v>
      </c>
      <c r="C49">
        <v>-89.787585899999996</v>
      </c>
      <c r="D49">
        <v>33.774004849999997</v>
      </c>
      <c r="E49">
        <v>520</v>
      </c>
      <c r="F49">
        <v>0</v>
      </c>
      <c r="G49">
        <v>0</v>
      </c>
      <c r="H49">
        <v>0</v>
      </c>
      <c r="I49">
        <v>1471</v>
      </c>
      <c r="J49">
        <v>833</v>
      </c>
      <c r="K49" t="s">
        <v>78</v>
      </c>
    </row>
    <row r="50" spans="1:11" x14ac:dyDescent="0.25">
      <c r="A50">
        <v>7285500</v>
      </c>
      <c r="B50">
        <v>8030205</v>
      </c>
      <c r="C50">
        <v>-89.809722199999996</v>
      </c>
      <c r="D50">
        <v>33.787777779999999</v>
      </c>
      <c r="E50">
        <v>7627</v>
      </c>
      <c r="F50">
        <v>0</v>
      </c>
      <c r="G50">
        <v>4625</v>
      </c>
      <c r="H50">
        <v>0</v>
      </c>
      <c r="I50">
        <v>72</v>
      </c>
      <c r="J50">
        <v>104</v>
      </c>
      <c r="K50" t="s">
        <v>79</v>
      </c>
    </row>
    <row r="51" spans="1:11" x14ac:dyDescent="0.25">
      <c r="A51">
        <v>7285510</v>
      </c>
      <c r="B51">
        <v>8030205</v>
      </c>
      <c r="C51">
        <v>-89.809722199999996</v>
      </c>
      <c r="D51">
        <v>33.787777779999999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80</v>
      </c>
    </row>
    <row r="52" spans="1:11" x14ac:dyDescent="0.25">
      <c r="A52">
        <v>7285900</v>
      </c>
      <c r="B52">
        <v>8030205</v>
      </c>
      <c r="C52">
        <v>-89.996755199999996</v>
      </c>
      <c r="D52">
        <v>33.917058570000002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81</v>
      </c>
    </row>
    <row r="53" spans="1:11" x14ac:dyDescent="0.25">
      <c r="A53">
        <v>7286000</v>
      </c>
      <c r="B53">
        <v>8030205</v>
      </c>
      <c r="C53">
        <v>-90.069533000000007</v>
      </c>
      <c r="D53">
        <v>33.918169749999997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82</v>
      </c>
    </row>
    <row r="54" spans="1:11" x14ac:dyDescent="0.25">
      <c r="A54">
        <v>7287000</v>
      </c>
      <c r="B54">
        <v>8030206</v>
      </c>
      <c r="C54">
        <v>-90.181666699999994</v>
      </c>
      <c r="D54">
        <v>33.524444440000003</v>
      </c>
      <c r="E54">
        <v>0</v>
      </c>
      <c r="F54">
        <v>0</v>
      </c>
      <c r="G54">
        <v>0</v>
      </c>
      <c r="H54">
        <v>0</v>
      </c>
      <c r="I54">
        <v>90</v>
      </c>
      <c r="J54">
        <v>162</v>
      </c>
      <c r="K54" t="s">
        <v>83</v>
      </c>
    </row>
    <row r="55" spans="1:11" x14ac:dyDescent="0.25">
      <c r="A55">
        <v>7287120</v>
      </c>
      <c r="B55">
        <v>8030206</v>
      </c>
      <c r="C55">
        <v>-90.272028599999999</v>
      </c>
      <c r="D55">
        <v>33.396788460000003</v>
      </c>
      <c r="E55">
        <v>0</v>
      </c>
      <c r="F55">
        <v>0</v>
      </c>
      <c r="G55">
        <v>0</v>
      </c>
      <c r="H55">
        <v>0</v>
      </c>
      <c r="I55">
        <v>1112</v>
      </c>
      <c r="J55">
        <v>920</v>
      </c>
      <c r="K55" t="s">
        <v>84</v>
      </c>
    </row>
    <row r="56" spans="1:11" x14ac:dyDescent="0.25">
      <c r="A56">
        <v>7287150</v>
      </c>
      <c r="B56">
        <v>8030206</v>
      </c>
      <c r="C56">
        <v>-90.151388900000001</v>
      </c>
      <c r="D56">
        <v>33.340000000000003</v>
      </c>
      <c r="E56">
        <v>4381</v>
      </c>
      <c r="F56">
        <v>0</v>
      </c>
      <c r="G56">
        <v>4272</v>
      </c>
      <c r="H56">
        <v>2190</v>
      </c>
      <c r="I56">
        <v>1505</v>
      </c>
      <c r="J56">
        <v>543</v>
      </c>
      <c r="K56" t="s">
        <v>85</v>
      </c>
    </row>
    <row r="57" spans="1:11" x14ac:dyDescent="0.25">
      <c r="A57">
        <v>7287160</v>
      </c>
      <c r="B57">
        <v>8030206</v>
      </c>
      <c r="C57">
        <v>-90.237222200000005</v>
      </c>
      <c r="D57">
        <v>33.341666670000002</v>
      </c>
      <c r="E57">
        <v>0</v>
      </c>
      <c r="F57">
        <v>0</v>
      </c>
      <c r="G57">
        <v>5357</v>
      </c>
      <c r="H57">
        <v>2190</v>
      </c>
      <c r="I57">
        <v>1497</v>
      </c>
      <c r="J57">
        <v>588</v>
      </c>
      <c r="K57" t="s">
        <v>86</v>
      </c>
    </row>
    <row r="58" spans="1:11" x14ac:dyDescent="0.25">
      <c r="A58">
        <v>7287355</v>
      </c>
      <c r="B58">
        <v>8030206</v>
      </c>
      <c r="C58">
        <v>-90.196111099999996</v>
      </c>
      <c r="D58">
        <v>33.138055559999998</v>
      </c>
      <c r="E58">
        <v>1460</v>
      </c>
      <c r="F58">
        <v>0</v>
      </c>
      <c r="G58">
        <v>0</v>
      </c>
      <c r="H58">
        <v>365</v>
      </c>
      <c r="I58">
        <v>2517</v>
      </c>
      <c r="J58">
        <v>1009</v>
      </c>
      <c r="K58" t="s">
        <v>87</v>
      </c>
    </row>
    <row r="59" spans="1:11" x14ac:dyDescent="0.25">
      <c r="A59">
        <v>7287400</v>
      </c>
      <c r="B59">
        <v>8030206</v>
      </c>
      <c r="C59">
        <v>-90.053333300000006</v>
      </c>
      <c r="D59">
        <v>33.105277780000002</v>
      </c>
      <c r="E59">
        <v>4747</v>
      </c>
      <c r="F59">
        <v>0</v>
      </c>
      <c r="G59">
        <v>0</v>
      </c>
      <c r="H59">
        <v>0</v>
      </c>
      <c r="I59">
        <v>948</v>
      </c>
      <c r="J59">
        <v>131</v>
      </c>
      <c r="K59" t="s">
        <v>88</v>
      </c>
    </row>
    <row r="60" spans="1:11" x14ac:dyDescent="0.25">
      <c r="A60">
        <v>7287404</v>
      </c>
      <c r="B60">
        <v>8030206</v>
      </c>
      <c r="C60">
        <v>-90.1734194</v>
      </c>
      <c r="D60">
        <v>33.10179419</v>
      </c>
      <c r="E60">
        <v>1598</v>
      </c>
      <c r="F60">
        <v>0</v>
      </c>
      <c r="G60">
        <v>0</v>
      </c>
      <c r="H60">
        <v>1095</v>
      </c>
      <c r="I60">
        <v>2514</v>
      </c>
      <c r="J60">
        <v>1017</v>
      </c>
      <c r="K60" t="s">
        <v>89</v>
      </c>
    </row>
    <row r="61" spans="1:11" x14ac:dyDescent="0.25">
      <c r="A61">
        <v>7287405</v>
      </c>
      <c r="B61">
        <v>8030206</v>
      </c>
      <c r="C61">
        <v>-90.191197000000003</v>
      </c>
      <c r="D61">
        <v>33.119571499999999</v>
      </c>
      <c r="E61">
        <v>730</v>
      </c>
      <c r="F61">
        <v>0</v>
      </c>
      <c r="G61">
        <v>0</v>
      </c>
      <c r="H61">
        <v>365</v>
      </c>
      <c r="I61">
        <v>964</v>
      </c>
      <c r="J61">
        <v>134</v>
      </c>
      <c r="K61" t="s">
        <v>90</v>
      </c>
    </row>
    <row r="62" spans="1:11" x14ac:dyDescent="0.25">
      <c r="A62">
        <v>7288000</v>
      </c>
      <c r="B62">
        <v>8030207</v>
      </c>
      <c r="C62">
        <v>-90.575098999999994</v>
      </c>
      <c r="D62">
        <v>34.197330860000001</v>
      </c>
      <c r="E62">
        <v>727</v>
      </c>
      <c r="F62">
        <v>772</v>
      </c>
      <c r="G62">
        <v>0</v>
      </c>
      <c r="H62">
        <v>0</v>
      </c>
      <c r="I62">
        <v>404</v>
      </c>
      <c r="J62">
        <v>169</v>
      </c>
      <c r="K62" t="s">
        <v>91</v>
      </c>
    </row>
    <row r="63" spans="1:11" x14ac:dyDescent="0.25">
      <c r="A63">
        <v>7288200</v>
      </c>
      <c r="B63">
        <v>8030207</v>
      </c>
      <c r="C63">
        <v>-90.610651000000004</v>
      </c>
      <c r="D63">
        <v>33.881779160000001</v>
      </c>
      <c r="E63">
        <v>0</v>
      </c>
      <c r="F63">
        <v>0</v>
      </c>
      <c r="G63">
        <v>0</v>
      </c>
      <c r="H63">
        <v>0</v>
      </c>
      <c r="I63">
        <v>29</v>
      </c>
      <c r="J63">
        <v>0</v>
      </c>
      <c r="K63" t="s">
        <v>92</v>
      </c>
    </row>
    <row r="64" spans="1:11" x14ac:dyDescent="0.25">
      <c r="A64">
        <v>7288280</v>
      </c>
      <c r="B64">
        <v>8030207</v>
      </c>
      <c r="C64">
        <v>-90.67</v>
      </c>
      <c r="D64">
        <v>33.832500000000003</v>
      </c>
      <c r="E64">
        <v>7662</v>
      </c>
      <c r="F64">
        <v>730</v>
      </c>
      <c r="G64">
        <v>7518</v>
      </c>
      <c r="H64">
        <v>0</v>
      </c>
      <c r="I64">
        <v>189</v>
      </c>
      <c r="J64">
        <v>49</v>
      </c>
      <c r="K64" t="s">
        <v>93</v>
      </c>
    </row>
    <row r="65" spans="1:11" x14ac:dyDescent="0.25">
      <c r="A65">
        <v>7288500</v>
      </c>
      <c r="B65">
        <v>8030207</v>
      </c>
      <c r="C65">
        <v>-90.543144100000006</v>
      </c>
      <c r="D65">
        <v>33.547339700000002</v>
      </c>
      <c r="E65">
        <v>5843</v>
      </c>
      <c r="F65">
        <v>3005</v>
      </c>
      <c r="G65">
        <v>5807</v>
      </c>
      <c r="H65">
        <v>0</v>
      </c>
      <c r="I65">
        <v>427</v>
      </c>
      <c r="J65">
        <v>168</v>
      </c>
      <c r="K65" t="s">
        <v>94</v>
      </c>
    </row>
    <row r="66" spans="1:11" x14ac:dyDescent="0.25">
      <c r="A66">
        <v>7288555</v>
      </c>
      <c r="B66">
        <v>8030207</v>
      </c>
      <c r="C66">
        <v>-90.519444399999998</v>
      </c>
      <c r="D66">
        <v>33.713333300000002</v>
      </c>
      <c r="E66">
        <v>0</v>
      </c>
      <c r="F66">
        <v>0</v>
      </c>
      <c r="G66">
        <v>0</v>
      </c>
      <c r="H66">
        <v>0</v>
      </c>
      <c r="I66">
        <v>230</v>
      </c>
      <c r="J66">
        <v>22</v>
      </c>
      <c r="K66" t="s">
        <v>95</v>
      </c>
    </row>
    <row r="67" spans="1:11" x14ac:dyDescent="0.25">
      <c r="A67">
        <v>7288650</v>
      </c>
      <c r="B67">
        <v>8030207</v>
      </c>
      <c r="C67">
        <v>-90.847777800000003</v>
      </c>
      <c r="D67">
        <v>33.396666670000002</v>
      </c>
      <c r="E67">
        <v>7269</v>
      </c>
      <c r="F67">
        <v>2896</v>
      </c>
      <c r="G67">
        <v>7258</v>
      </c>
      <c r="H67">
        <v>0</v>
      </c>
      <c r="I67">
        <v>6270</v>
      </c>
      <c r="J67">
        <v>50107</v>
      </c>
      <c r="K67" t="s">
        <v>96</v>
      </c>
    </row>
    <row r="68" spans="1:11" x14ac:dyDescent="0.25">
      <c r="A68">
        <v>7288700</v>
      </c>
      <c r="B68">
        <v>8030207</v>
      </c>
      <c r="C68">
        <v>-90.777875800000004</v>
      </c>
      <c r="D68">
        <v>32.971793599999998</v>
      </c>
      <c r="E68">
        <v>779</v>
      </c>
      <c r="F68">
        <v>0</v>
      </c>
      <c r="G68">
        <v>0</v>
      </c>
      <c r="H68">
        <v>0</v>
      </c>
      <c r="I68">
        <v>378</v>
      </c>
      <c r="J68">
        <v>1812</v>
      </c>
      <c r="K68" t="s">
        <v>97</v>
      </c>
    </row>
    <row r="69" spans="1:11" x14ac:dyDescent="0.25">
      <c r="A69">
        <v>7288938</v>
      </c>
      <c r="B69">
        <v>8030209</v>
      </c>
      <c r="C69">
        <v>-90.890333299999995</v>
      </c>
      <c r="D69">
        <v>32.457166669999999</v>
      </c>
      <c r="E69">
        <v>0</v>
      </c>
      <c r="F69">
        <v>0</v>
      </c>
      <c r="G69">
        <v>0</v>
      </c>
      <c r="H69">
        <v>0</v>
      </c>
      <c r="I69">
        <v>20</v>
      </c>
      <c r="J69">
        <v>1</v>
      </c>
      <c r="K69" t="s">
        <v>98</v>
      </c>
    </row>
    <row r="70" spans="1:11" x14ac:dyDescent="0.25">
      <c r="A70">
        <v>7288955</v>
      </c>
      <c r="B70">
        <v>8030208</v>
      </c>
      <c r="C70">
        <v>-90.914166699999996</v>
      </c>
      <c r="D70">
        <v>32.444166670000001</v>
      </c>
      <c r="E70">
        <v>6849</v>
      </c>
      <c r="F70">
        <v>0</v>
      </c>
      <c r="G70">
        <v>2487</v>
      </c>
      <c r="H70">
        <v>0</v>
      </c>
      <c r="I70">
        <v>7895</v>
      </c>
      <c r="J70">
        <v>51036</v>
      </c>
      <c r="K70" t="s">
        <v>99</v>
      </c>
    </row>
    <row r="71" spans="1:11" x14ac:dyDescent="0.25">
      <c r="A71">
        <v>728862211</v>
      </c>
      <c r="B71">
        <v>8030207</v>
      </c>
      <c r="C71">
        <v>-90.510277799999997</v>
      </c>
      <c r="D71">
        <v>33.357777779999999</v>
      </c>
      <c r="E71">
        <v>0</v>
      </c>
      <c r="F71">
        <v>0</v>
      </c>
      <c r="G71">
        <v>0</v>
      </c>
      <c r="H71">
        <v>0</v>
      </c>
      <c r="I71">
        <v>754</v>
      </c>
      <c r="J71">
        <v>1151</v>
      </c>
      <c r="K71" t="s">
        <v>100</v>
      </c>
    </row>
    <row r="72" spans="1:11" x14ac:dyDescent="0.25">
      <c r="A72">
        <v>728875070</v>
      </c>
      <c r="B72">
        <v>8030209</v>
      </c>
      <c r="C72">
        <v>-90.8919444</v>
      </c>
      <c r="D72">
        <v>33.401111100000001</v>
      </c>
      <c r="E72">
        <v>4315</v>
      </c>
      <c r="F72">
        <v>5953</v>
      </c>
      <c r="G72">
        <v>5956</v>
      </c>
      <c r="H72">
        <v>0</v>
      </c>
      <c r="I72">
        <v>26</v>
      </c>
      <c r="J72">
        <v>169</v>
      </c>
      <c r="K72" t="s">
        <v>101</v>
      </c>
    </row>
    <row r="73" spans="1:11" x14ac:dyDescent="0.25">
      <c r="A73">
        <v>324322091004700</v>
      </c>
      <c r="B73">
        <v>8030100</v>
      </c>
      <c r="C73">
        <v>-91.013055600000001</v>
      </c>
      <c r="D73">
        <v>32.722777780000001</v>
      </c>
      <c r="E73">
        <v>0</v>
      </c>
      <c r="F73">
        <v>0</v>
      </c>
      <c r="G73">
        <v>0</v>
      </c>
      <c r="H73">
        <v>0</v>
      </c>
      <c r="I73">
        <v>78</v>
      </c>
      <c r="J73">
        <v>0</v>
      </c>
      <c r="K73" t="s">
        <v>102</v>
      </c>
    </row>
    <row r="74" spans="1:11" x14ac:dyDescent="0.25">
      <c r="A74">
        <v>330548091055100</v>
      </c>
      <c r="B74">
        <v>8030209</v>
      </c>
      <c r="C74">
        <v>-91.097499999999997</v>
      </c>
      <c r="D74">
        <v>33.096666669999998</v>
      </c>
      <c r="E74">
        <v>0</v>
      </c>
      <c r="F74">
        <v>0</v>
      </c>
      <c r="G74">
        <v>0</v>
      </c>
      <c r="H74">
        <v>0</v>
      </c>
      <c r="I74">
        <v>2372</v>
      </c>
      <c r="J74">
        <v>280</v>
      </c>
      <c r="K7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All_sites_with_nutrient_data</vt:lpstr>
      <vt:lpstr>BluffHills_NoDamsUpstream</vt:lpstr>
      <vt:lpstr>BluffHills_DamsUpstream</vt:lpstr>
      <vt:lpstr>DeltaPlain_DamsUpstream</vt:lpstr>
      <vt:lpstr>DeltaPlain_NoDamsUpstream</vt:lpstr>
      <vt:lpstr>flow_sites_mapping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EricPad</dc:creator>
  <cp:lastModifiedBy>EricPad</cp:lastModifiedBy>
  <dcterms:created xsi:type="dcterms:W3CDTF">2019-04-17T01:49:49Z</dcterms:created>
  <dcterms:modified xsi:type="dcterms:W3CDTF">2019-04-17T04:11:03Z</dcterms:modified>
</cp:coreProperties>
</file>