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AA6FAACE-672B-4EE5-AF6B-687CFB53F9B6}" xr6:coauthVersionLast="47" xr6:coauthVersionMax="47" xr10:uidLastSave="{00000000-0000-0000-0000-000000000000}"/>
  <bookViews>
    <workbookView xWindow="20370" yWindow="-2070" windowWidth="21840" windowHeight="13140" tabRatio="747" xr2:uid="{00000000-000D-0000-FFFF-FFFF00000000}"/>
  </bookViews>
  <sheets>
    <sheet name="sales" sheetId="25" r:id="rId1"/>
    <sheet name="facturas" sheetId="37" r:id="rId2"/>
    <sheet name="transacciones_NOMINA" sheetId="35" r:id="rId3"/>
    <sheet name="transacciones_PATRI-SERVICIOS" sheetId="39" r:id="rId4"/>
    <sheet name="transacciones_GASTOS" sheetId="38" r:id="rId5"/>
    <sheet name="transacciones_EGRESO" sheetId="34" r:id="rId6"/>
    <sheet name="inf_Libro Auxiliar" sheetId="33" r:id="rId7"/>
    <sheet name="entradas" sheetId="27" r:id="rId8"/>
    <sheet name="Informe" sheetId="14" r:id="rId9"/>
    <sheet name="historial de venta" sheetId="20" r:id="rId10"/>
    <sheet name="Informe_ventas" sheetId="28" r:id="rId11"/>
    <sheet name="Informe_dto" sheetId="30" r:id="rId12"/>
    <sheet name="Informe_dto_dia" sheetId="32" r:id="rId13"/>
    <sheet name="urls" sheetId="24" state="hidden" r:id="rId14"/>
  </sheets>
  <definedNames>
    <definedName name="_xlnm._FilterDatabase" localSheetId="12" hidden="1">Informe_dto_dia!$E$4:$F$299</definedName>
    <definedName name="_xlnm._FilterDatabase" localSheetId="10" hidden="1">Informe_ventas!$F$3:$F$25</definedName>
    <definedName name="_xlnm._FilterDatabase" localSheetId="2" hidden="1">transacciones_NOMINA!$H$3:$K$21</definedName>
    <definedName name="DatosExternos_1" localSheetId="4" hidden="1">transacciones_GASTOS!$A$1:$E$4</definedName>
    <definedName name="DatosExternos_1" localSheetId="2" hidden="1">transacciones_NOMINA!$A$3:$E$57</definedName>
    <definedName name="DatosExternos_2" localSheetId="2" hidden="1">transacciones_NOMINA!$O$3:$Q$38</definedName>
    <definedName name="DatosExternos_2" localSheetId="3" hidden="1">'transacciones_PATRI-SERVICIOS'!$A$1:$E$13</definedName>
  </definedNames>
  <calcPr calcId="191029"/>
  <pivotCaches>
    <pivotCache cacheId="83" r:id="rId15"/>
    <pivotCache cacheId="86" r:id="rId16"/>
    <pivotCache cacheId="89" r:id="rId17"/>
    <pivotCache cacheId="92" r:id="rId18"/>
    <pivotCache cacheId="95" r:id="rId19"/>
    <pivotCache cacheId="98" r:id="rId20"/>
    <pivotCache cacheId="101" r:id="rId21"/>
    <pivotCache cacheId="104" r:id="rId22"/>
    <pivotCache cacheId="107" r:id="rId23"/>
    <pivotCache cacheId="110" r:id="rId24"/>
    <pivotCache cacheId="113" r:id="rId25"/>
    <pivotCache cacheId="116" r:id="rId26"/>
    <pivotCache cacheId="119" r:id="rId27"/>
    <pivotCache cacheId="123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" i="35" l="1"/>
  <c r="AA4" i="35"/>
  <c r="AA5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AA37" i="35"/>
  <c r="AA38" i="35"/>
  <c r="AA39" i="35"/>
  <c r="AA40" i="35"/>
  <c r="AA41" i="35"/>
  <c r="AB41" i="35" s="1"/>
  <c r="U41" i="35"/>
  <c r="X41" i="35"/>
  <c r="Y41" i="35" s="1"/>
  <c r="AA2" i="35" l="1"/>
  <c r="AE1" i="35"/>
  <c r="AE2" i="35" s="1"/>
  <c r="AF2" i="35" s="1"/>
  <c r="AB4" i="35"/>
  <c r="AB5" i="35"/>
  <c r="AB6" i="35"/>
  <c r="AB7" i="35"/>
  <c r="AB8" i="35"/>
  <c r="AB9" i="35"/>
  <c r="AB10" i="35"/>
  <c r="AB11" i="35"/>
  <c r="AB12" i="35"/>
  <c r="AB13" i="35"/>
  <c r="AB14" i="35"/>
  <c r="AB15" i="35"/>
  <c r="AB16" i="35"/>
  <c r="AB17" i="35"/>
  <c r="AB18" i="35"/>
  <c r="AB19" i="35"/>
  <c r="AB20" i="35"/>
  <c r="AB21" i="35"/>
  <c r="AB22" i="35"/>
  <c r="AB23" i="35"/>
  <c r="AB24" i="35"/>
  <c r="AB25" i="35"/>
  <c r="AB26" i="35"/>
  <c r="AB27" i="35"/>
  <c r="AB28" i="35"/>
  <c r="AB29" i="35"/>
  <c r="AB30" i="35"/>
  <c r="AB31" i="35"/>
  <c r="AB32" i="35"/>
  <c r="AB33" i="35"/>
  <c r="AB34" i="35"/>
  <c r="AB35" i="35"/>
  <c r="AB36" i="35"/>
  <c r="AB37" i="35"/>
  <c r="AB38" i="35"/>
  <c r="AB39" i="35"/>
  <c r="AB40" i="35"/>
  <c r="X4" i="35"/>
  <c r="W2" i="35"/>
  <c r="X5" i="35"/>
  <c r="Y5" i="35" s="1"/>
  <c r="X6" i="35"/>
  <c r="Y6" i="35" s="1"/>
  <c r="X7" i="35"/>
  <c r="Y7" i="35" s="1"/>
  <c r="X8" i="35"/>
  <c r="Y8" i="35" s="1"/>
  <c r="X9" i="35"/>
  <c r="Y9" i="35" s="1"/>
  <c r="X10" i="35"/>
  <c r="Y10" i="35" s="1"/>
  <c r="X11" i="35"/>
  <c r="Y11" i="35" s="1"/>
  <c r="X12" i="35"/>
  <c r="Y12" i="35" s="1"/>
  <c r="X13" i="35"/>
  <c r="Y13" i="35" s="1"/>
  <c r="X14" i="35"/>
  <c r="Y14" i="35" s="1"/>
  <c r="X15" i="35"/>
  <c r="Y15" i="35" s="1"/>
  <c r="X16" i="35"/>
  <c r="Y16" i="35" s="1"/>
  <c r="X17" i="35"/>
  <c r="Y17" i="35" s="1"/>
  <c r="X18" i="35"/>
  <c r="Y18" i="35" s="1"/>
  <c r="X19" i="35"/>
  <c r="Y19" i="35" s="1"/>
  <c r="X20" i="35"/>
  <c r="Y20" i="35" s="1"/>
  <c r="X21" i="35"/>
  <c r="Y21" i="35" s="1"/>
  <c r="X22" i="35"/>
  <c r="Y22" i="35" s="1"/>
  <c r="X23" i="35"/>
  <c r="Y23" i="35" s="1"/>
  <c r="X24" i="35"/>
  <c r="X25" i="35"/>
  <c r="Y25" i="35" s="1"/>
  <c r="X26" i="35"/>
  <c r="Y26" i="35" s="1"/>
  <c r="X27" i="35"/>
  <c r="Y27" i="35" s="1"/>
  <c r="X28" i="35"/>
  <c r="Y28" i="35" s="1"/>
  <c r="X29" i="35"/>
  <c r="Y29" i="35" s="1"/>
  <c r="X30" i="35"/>
  <c r="Y30" i="35" s="1"/>
  <c r="X31" i="35"/>
  <c r="Y31" i="35" s="1"/>
  <c r="X32" i="35"/>
  <c r="Y32" i="35" s="1"/>
  <c r="X33" i="35"/>
  <c r="Y33" i="35" s="1"/>
  <c r="X34" i="35"/>
  <c r="Y34" i="35" s="1"/>
  <c r="X35" i="35"/>
  <c r="Y35" i="35" s="1"/>
  <c r="X36" i="35"/>
  <c r="Y36" i="35" s="1"/>
  <c r="X37" i="35"/>
  <c r="Y37" i="35" s="1"/>
  <c r="X38" i="35"/>
  <c r="Y38" i="35" s="1"/>
  <c r="X39" i="35"/>
  <c r="Y39" i="35" s="1"/>
  <c r="X40" i="35"/>
  <c r="Y40" i="35" s="1"/>
  <c r="U9" i="35"/>
  <c r="Y24" i="35"/>
  <c r="U5" i="35"/>
  <c r="U6" i="35"/>
  <c r="U7" i="35"/>
  <c r="U8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22" i="35"/>
  <c r="U23" i="35"/>
  <c r="U24" i="35"/>
  <c r="U25" i="35"/>
  <c r="U26" i="35"/>
  <c r="U27" i="35"/>
  <c r="U28" i="35"/>
  <c r="U29" i="35"/>
  <c r="U30" i="35"/>
  <c r="U31" i="35"/>
  <c r="U32" i="35"/>
  <c r="U33" i="35"/>
  <c r="U34" i="35"/>
  <c r="U35" i="35"/>
  <c r="U36" i="35"/>
  <c r="U37" i="35"/>
  <c r="U38" i="35"/>
  <c r="U39" i="35"/>
  <c r="U40" i="35"/>
  <c r="U4" i="35"/>
  <c r="Y4" i="35" l="1"/>
  <c r="Y2" i="35" s="1"/>
  <c r="X2" i="35"/>
  <c r="AB2" i="35"/>
  <c r="F49" i="33" l="1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G5" i="33" l="1"/>
  <c r="E3" i="32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G6" i="33" l="1"/>
  <c r="I4" i="20"/>
  <c r="G7" i="33" l="1"/>
  <c r="Z24" i="14"/>
  <c r="Z23" i="14"/>
  <c r="Z22" i="14"/>
  <c r="Z20" i="14"/>
  <c r="Z19" i="14"/>
  <c r="Z18" i="14"/>
  <c r="Z17" i="14"/>
  <c r="Z16" i="14"/>
  <c r="Z15" i="14"/>
  <c r="G8" i="33" l="1"/>
  <c r="AB20" i="14"/>
  <c r="G9" i="33" l="1"/>
  <c r="AA17" i="14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G10" i="33" l="1"/>
  <c r="G11" i="33" s="1"/>
  <c r="AA15" i="14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  <c r="G12" i="33" l="1"/>
  <c r="G13" i="33" s="1"/>
  <c r="G14" i="33" l="1"/>
  <c r="G15" i="33" l="1"/>
  <c r="G16" i="33" l="1"/>
  <c r="G17" i="33" l="1"/>
  <c r="G18" i="33" s="1"/>
  <c r="G19" i="33" l="1"/>
  <c r="G20" i="33" s="1"/>
  <c r="G21" i="33" s="1"/>
  <c r="G22" i="33" l="1"/>
  <c r="G23" i="33" l="1"/>
  <c r="G24" i="33" l="1"/>
  <c r="G25" i="33" l="1"/>
  <c r="G26" i="33" l="1"/>
  <c r="G27" i="33" l="1"/>
  <c r="G28" i="33" s="1"/>
  <c r="G29" i="33" s="1"/>
  <c r="G30" i="33" l="1"/>
  <c r="G31" i="33" s="1"/>
  <c r="G32" i="33" s="1"/>
  <c r="G33" i="33" s="1"/>
  <c r="G34" i="33" s="1"/>
  <c r="G35" i="33" s="1"/>
  <c r="G36" i="33" s="1"/>
  <c r="G37" i="33" s="1"/>
  <c r="G38" i="33" s="1"/>
  <c r="G39" i="33" l="1"/>
  <c r="G40" i="33" s="1"/>
  <c r="G41" i="33" s="1"/>
  <c r="G42" i="33" s="1"/>
  <c r="G43" i="33" l="1"/>
  <c r="G44" i="33" s="1"/>
  <c r="G45" i="33" s="1"/>
  <c r="G46" i="33" s="1"/>
  <c r="G47" i="33" l="1"/>
  <c r="G48" i="33" l="1"/>
  <c r="G49" i="3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9B34D8-0815-4948-B4F7-EE11C584DDB5}" keepAlive="1" name="Consulta - AuthToken(1)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00000000-0015-0000-FFFF-FFFF03000000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>
          <x15:oledbPr connection="Provider=Microsoft.Mashup.OleDb.1;Data Source=$Workbook$;Location=mps;Extended Properties=&quot;&quot;">
            <x15:dbTables>
              <x15:dbTable name="mps"/>
            </x15:dbTables>
          </x15:oledbPr>
        </x15:connection>
      </ext>
    </extLst>
  </connection>
  <connection id="5" xr16:uid="{6F053D71-5544-48BF-9A41-384ED7D80638}" keepAlive="1" name="Consulta - NOMINA_FECHA_Manual" description="Conexión a la consulta 'NOMINA_FECHA_Manual' en el libro." type="5" refreshedVersion="8" background="1" saveData="1">
    <dbPr connection="Provider=Microsoft.Mashup.OleDb.1;Data Source=$Workbook$;Location=NOMINA_FECHA_Manual;Extended Properties=&quot;&quot;" command="SELECT * FROM [NOMINA_FECHA_Manual]"/>
  </connection>
  <connection id="6" xr16:uid="{00000000-0015-0000-FFFF-FFFF04000000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7" xr16:uid="{00000000-0015-0000-FFFF-FFFF05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8" xr16:uid="{00000000-0015-0000-FFFF-FFFF06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9" xr16:uid="{00000000-0015-0000-FFFF-FFFF07000000}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10" xr16:uid="{F8C1944B-16D2-4DBF-865C-48F9AAC3E27A}" keepAlive="1" name="Consulta - transacciones_egreso_nomina" description="Conexión a la consulta 'transacciones_egreso_nomina' en el libro." type="5" refreshedVersion="8" background="1" saveData="1">
    <dbPr connection="Provider=Microsoft.Mashup.OleDb.1;Data Source=$Workbook$;Location=transacciones_egreso_nomina;Extended Properties=&quot;&quot;" command="SELECT * FROM [transacciones_egreso_nomina]"/>
  </connection>
  <connection id="11" xr16:uid="{1221300F-16D0-40BA-9687-8654A4A8E246}" keepAlive="1" name="Consulta - transacciones_GASTOS" description="Conexión a la consulta 'transacciones_GASTOS' en el libro." type="5" refreshedVersion="8" background="1" saveData="1">
    <dbPr connection="Provider=Microsoft.Mashup.OleDb.1;Data Source=$Workbook$;Location=transacciones_GASTOS;Extended Properties=&quot;&quot;" command="SELECT * FROM [transacciones_GASTOS]"/>
  </connection>
  <connection id="12" xr16:uid="{56D742E0-718D-4517-B4DC-7CB93EBD9C43}" keepAlive="1" name="Consulta - transacciones_GASTOS1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3" xr16:uid="{8D7701C3-FD61-4F36-B738-D6E9A1D1E60E}" keepAlive="1" name="Consulta - transacciones_MATERIA PRIMA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4" xr16:uid="{254ABDDA-B347-4896-8219-9573D2D9AFDC}" keepAlive="1" name="Consulta - transacciones_MATERIA PRIMA1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5" xr16:uid="{A6C57956-A9D9-44B4-8071-043771325273}" keepAlive="1" name="Consulta - transacciones_NOMINA" description="Conexión a la consulta 'transacciones_NOMINA' en el libro." type="5" refreshedVersion="8" background="1" saveData="1">
    <dbPr connection="Provider=Microsoft.Mashup.OleDb.1;Data Source=$Workbook$;Location=transacciones_NOMINA;Extended Properties=&quot;&quot;" command="SELECT * FROM [transacciones_NOMINA]"/>
  </connection>
  <connection id="16" xr16:uid="{537A9FE6-5D93-4CFE-883E-495FE4E284F8}" keepAlive="1" name="Consulta - transacciones_NOMINA (2)1" description="Conexión a la consulta 'transacciones_NOMINA (2)' en el libro." type="5" refreshedVersion="0" background="1">
    <dbPr connection="Provider=Microsoft.Mashup.OleDb.1;Data Source=$Workbook$;Location=&quot;transacciones_NOMINA (2)&quot;;Extended Properties=&quot;&quot;" command="SELECT * FROM [transacciones_NOMINA (2)]"/>
  </connection>
  <connection id="17" xr16:uid="{6C1411CF-FA0E-45FD-BE16-C65009E894F5}" keepAlive="1" name="Consulta - transacciones_PATRI-SERVICIOS" description="Conexión a la consulta 'transacciones_PATRI-SERVICIOS' en el libro." type="5" refreshedVersion="8" background="1" saveData="1">
    <dbPr connection="Provider=Microsoft.Mashup.OleDb.1;Data Source=$Workbook$;Location=transacciones_PATRI-SERVICIOS;Extended Properties=&quot;&quot;" command="SELECT * FROM [transacciones_PATRI-SERVICIOS]"/>
  </connection>
  <connection id="18" xr16:uid="{B6E223FE-5106-483C-8F59-728E918ED787}" keepAlive="1" name="Consulta - transacciones_PATRI-SERVICIOS1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9" xr16:uid="{00000000-0015-0000-FFFF-FFFF08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20" xr16:uid="{00000000-0015-0000-FFFF-FFFF09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21" xr16:uid="{00000000-0015-0000-FFFF-FFFF0A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<sst xmlns="http://schemas.openxmlformats.org/spreadsheetml/2006/main" count="4220" uniqueCount="238">
  <si>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</si>
  <si>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</si>
  <si>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</si>
  <si>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</si>
  <si>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</si>
  <si>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</si>
  <si>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</si>
  <si>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</si>
  <si>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</si>
  <si>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</si>
  <si>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</si>
  <si>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</si>
  <si>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</si>
  <si>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</si>
  <si>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</si>
  <si>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</si>
  <si>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</si>
  <si>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</si>
  <si>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</si>
  <si>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</si>
  <si>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</si>
  <si>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</si>
  <si>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</si>
  <si>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</si>
  <si>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</si>
  <si>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</si>
  <si>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</si>
  <si>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</si>
  <si>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</si>
  <si>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</si>
  <si>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</si>
  <si>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</si>
  <si>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</si>
  <si>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</si>
  <si>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</si>
  <si>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</si>
  <si>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</si>
  <si>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</si>
  <si>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</si>
  <si>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</si>
  <si>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</si>
  <si>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</si>
  <si>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</si>
  <si>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</si>
  <si>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</si>
  <si>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</si>
  <si>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</si>
  <si>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</si>
  <si>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</si>
  <si>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</si>
  <si>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</si>
  <si>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</si>
  <si>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</si>
  <si>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</si>
  <si>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</si>
  <si>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</si>
  <si>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</si>
  <si>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</si>
  <si>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</si>
  <si>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</si>
  <si>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</si>
  <si>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</si>
  <si>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</si>
  <si>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</si>
  <si>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</si>
  <si>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</si>
  <si>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</si>
  <si>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</si>
  <si>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</si>
  <si>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</si>
  <si>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</si>
  <si>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</si>
  <si>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</si>
  <si>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</si>
  <si>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</si>
  <si>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</si>
  <si>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</si>
  <si>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Carne asada 23</t>
  </si>
  <si>
    <t>CARNES  - Carne asada  - 20</t>
  </si>
  <si>
    <t>15-mar</t>
  </si>
  <si>
    <t>17-mar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</si>
  <si>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</si>
  <si>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</si>
  <si>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</si>
  <si>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</si>
  <si>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</si>
  <si>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</si>
  <si>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</si>
  <si>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</si>
  <si>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</si>
  <si>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</si>
  <si>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</si>
  <si>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</si>
  <si>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</si>
  <si>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</si>
  <si>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</si>
  <si>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</si>
  <si>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</si>
  <si>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</si>
  <si>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</si>
  <si>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</si>
  <si>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</si>
  <si>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PATRIMONIO: Banners de publicidad: 40+20</t>
  </si>
  <si>
    <t>IMPREVISTO: llave destapadoda y ganchos de colgal</t>
  </si>
  <si>
    <t>PATRIMONIO: copia llaves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</si>
  <si>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</si>
  <si>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</si>
  <si>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</si>
  <si>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</si>
  <si>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</si>
  <si>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</si>
  <si>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</si>
  <si>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</si>
  <si>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</si>
  <si>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</si>
  <si>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</si>
  <si>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</si>
  <si>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</si>
  <si>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</si>
  <si>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</si>
  <si>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</si>
  <si>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</si>
  <si>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</si>
  <si>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</si>
  <si>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</si>
  <si>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</si>
  <si>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</si>
  <si>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</si>
  <si>
    <t>ADMON: TRANSFERENCIA DESDE EFECTIVO</t>
  </si>
  <si>
    <t>CASINO: 2 bolsas de agua</t>
  </si>
  <si>
    <t>CASINO: Leche</t>
  </si>
  <si>
    <t>CASINO: Melón, Guayaba</t>
  </si>
  <si>
    <t>EPS: Pastas y cura</t>
  </si>
  <si>
    <t>MATERIA PRIMA: Pan perro</t>
  </si>
  <si>
    <t>MERCADO: cebolla, aji, bolsas negras</t>
  </si>
  <si>
    <t>MERCADO: platano limòn</t>
  </si>
  <si>
    <t>SERVICIOS: Energia - 28 de marzo</t>
  </si>
  <si>
    <t>Parrillada de 50</t>
  </si>
  <si>
    <t>Ham. combo - 22</t>
  </si>
  <si>
    <t>Ham. sencilla - 17</t>
  </si>
  <si>
    <t>CARNES - Media carne - 15</t>
  </si>
  <si>
    <t>CARNES - Mojarra - 30</t>
  </si>
  <si>
    <t>Parrillada de 80</t>
  </si>
  <si>
    <t>CARNES - Media carne - 10</t>
  </si>
  <si>
    <t>parrillero</t>
  </si>
  <si>
    <t>auxiliar_operativo</t>
  </si>
  <si>
    <t>NOMINA: Edwin 17 de marzo</t>
  </si>
  <si>
    <t>NOMINA: José Gustavo</t>
  </si>
  <si>
    <t>NOMINA: José Gustavo - 17 de marzo</t>
  </si>
  <si>
    <t>NOMINA: Edwin 3 +5</t>
  </si>
  <si>
    <t>NOMINA: José Gustavo 13</t>
  </si>
  <si>
    <t>nombre_trabajador</t>
  </si>
  <si>
    <t xml:space="preserve"> José Gustavo</t>
  </si>
  <si>
    <t xml:space="preserve"> Magnolia</t>
  </si>
  <si>
    <t xml:space="preserve"> Sarai</t>
  </si>
  <si>
    <t xml:space="preserve"> José Gustavo 13</t>
  </si>
  <si>
    <t xml:space="preserve"> Edwin 3 +5</t>
  </si>
  <si>
    <t xml:space="preserve"> Edwin</t>
  </si>
  <si>
    <t xml:space="preserve"> José Gustavo - 17 de marzo</t>
  </si>
  <si>
    <t xml:space="preserve"> Edwin 17 de marzo</t>
  </si>
  <si>
    <t xml:space="preserve"> José Gustavo -  3 de marzo</t>
  </si>
  <si>
    <t xml:space="preserve"> Dayanna</t>
  </si>
  <si>
    <t xml:space="preserve"> José Gustavo - 24 de febrero</t>
  </si>
  <si>
    <t xml:space="preserve"> Mayerli</t>
  </si>
  <si>
    <t>fecha2</t>
  </si>
  <si>
    <t>fecha_egreso</t>
  </si>
  <si>
    <t>BEBIDA - Cerveza Aguila</t>
  </si>
  <si>
    <t>BEBIDA - Cerveza Club Colombia</t>
  </si>
  <si>
    <t>estado_dia</t>
  </si>
  <si>
    <t>dia_sem</t>
  </si>
  <si>
    <t>Cerrado</t>
  </si>
  <si>
    <t>pagado_parrillero</t>
  </si>
  <si>
    <t>faltante_parrillero</t>
  </si>
  <si>
    <t>Reasignación de fechas</t>
  </si>
  <si>
    <t>Pagos de nomina: de la base de datos</t>
  </si>
  <si>
    <t>Data transformada</t>
  </si>
  <si>
    <t>Reasignación de pagos</t>
  </si>
  <si>
    <t>pagado_auxiliar_operativo</t>
  </si>
  <si>
    <t>faltante_auxiliar_operativo</t>
  </si>
  <si>
    <t>30-mar</t>
  </si>
  <si>
    <t>31-mar</t>
  </si>
  <si>
    <t>1-abr</t>
  </si>
  <si>
    <t xml:space="preserve"> José Gustavo - 23 de marzo</t>
  </si>
  <si>
    <t xml:space="preserve"> José Gustavo - 24 de marzo</t>
  </si>
  <si>
    <t xml:space="preserve"> José Gustavo - 25 de marzo</t>
  </si>
  <si>
    <t xml:space="preserve"> José Gustavo - 28 de marzo</t>
  </si>
  <si>
    <t xml:space="preserve"> José Gustavo - 29 de marzo</t>
  </si>
  <si>
    <t>NOMINA: José Gustavo -  30 de marzo</t>
  </si>
  <si>
    <t>NOMINA: José Gustavo - 10 de marzo</t>
  </si>
  <si>
    <t>NOMINA: José Gustavo - 12 de marzo</t>
  </si>
  <si>
    <t>NOMINA: José Gustavo - 13 de marzo</t>
  </si>
  <si>
    <t>NOMINA: José Gustavo - 15 de marzo</t>
  </si>
  <si>
    <t>NOMINA: José Gustavo - 22 de marzo</t>
  </si>
  <si>
    <t>NOMINA: José Gustavo - 31 de marzo</t>
  </si>
  <si>
    <t>NOMINA: José Gustavo - 9 de marzo</t>
  </si>
  <si>
    <t xml:space="preserve"> José Gustavo -  30 de marzo</t>
  </si>
  <si>
    <t xml:space="preserve"> José Gustavo - 31 de marzo</t>
  </si>
  <si>
    <t xml:space="preserve"> José Gustavo - 22 de marzo</t>
  </si>
  <si>
    <t xml:space="preserve"> José Gustavo - 15 de marzo</t>
  </si>
  <si>
    <t xml:space="preserve"> José Gustavo - 13 de marzo</t>
  </si>
  <si>
    <t xml:space="preserve"> José Gustavo - 12 de marzo</t>
  </si>
  <si>
    <t xml:space="preserve"> José Gustavo - 10 de marzo</t>
  </si>
  <si>
    <t xml:space="preserve"> José Gustavo - 9 de marzo</t>
  </si>
  <si>
    <t>2-abr</t>
  </si>
  <si>
    <t>NOMINA: Edwin 25 de marzo</t>
  </si>
  <si>
    <t xml:space="preserve"> Edwin 25 de marzo</t>
  </si>
  <si>
    <t>mes-ano</t>
  </si>
  <si>
    <t>casino</t>
  </si>
  <si>
    <t>imprevistos</t>
  </si>
  <si>
    <t>patrimonio</t>
  </si>
  <si>
    <t>servicios</t>
  </si>
  <si>
    <t>marzo - 2026</t>
  </si>
  <si>
    <t>febrero - 2026</t>
  </si>
  <si>
    <t>detalle_transaccion.2</t>
  </si>
  <si>
    <t>egreso</t>
  </si>
  <si>
    <t>SERVICIOS</t>
  </si>
  <si>
    <t xml:space="preserve"> Energia - 28 de marzo</t>
  </si>
  <si>
    <t>PATRIMONIO</t>
  </si>
  <si>
    <t xml:space="preserve"> Escoba</t>
  </si>
  <si>
    <t xml:space="preserve"> copia llaves</t>
  </si>
  <si>
    <t xml:space="preserve"> GAS</t>
  </si>
  <si>
    <t xml:space="preserve"> Banners de publicidad: 40+20</t>
  </si>
  <si>
    <t xml:space="preserve"> Cubiertos - Reponer Pèrdida</t>
  </si>
  <si>
    <t xml:space="preserve"> Ferreteria</t>
  </si>
  <si>
    <t xml:space="preserve"> Reposición de cubiertos</t>
  </si>
  <si>
    <t xml:space="preserve"> 2 Rejilla para la losa</t>
  </si>
  <si>
    <t xml:space="preserve"> Arreglo del vidrio - saldo 0</t>
  </si>
  <si>
    <t xml:space="preserve"> Uniforme ayudante de cocina </t>
  </si>
  <si>
    <t xml:space="preserve"> Arreglo del vidrio - saldo 150.000</t>
  </si>
  <si>
    <t>7-abr</t>
  </si>
  <si>
    <t>8-abr</t>
  </si>
  <si>
    <t>9-abr</t>
  </si>
  <si>
    <t>10-abr</t>
  </si>
  <si>
    <t>MATERIA PRIMA: 4 pacas (12) de cerveza - Six pack</t>
  </si>
  <si>
    <t>MATERIA PRIMA: 1  Bultos de papa</t>
  </si>
  <si>
    <t>(en blanco)</t>
  </si>
  <si>
    <t>CARNES - Carne asada 30</t>
  </si>
  <si>
    <t>abril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</si>
</sst>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8"/>
      <color theme="7" tint="-0.499984740745262"/>
      <name val="Calibri"/>
      <family val="2"/>
      <scheme val="minor"/>
    </font>
    <font>
      <sz val="18"/>
      <color theme="7" tint="-0.499984740745262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  <xf numFmtId="0" fontId="7" fillId="0" borderId="0" xfId="0" applyFont="1" applyAlignment="1">
      <alignment horizontal="center"/>
    </xf>
    <xf numFmtId="164" fontId="6" fillId="0" borderId="0" xfId="2" applyNumberFormat="1" applyFont="1" applyFill="1" applyBorder="1" applyAlignment="1" applyProtection="1"/>
    <xf numFmtId="0" fontId="6" fillId="3" borderId="0" xfId="0" applyFont="1" applyFill="1"/>
    <xf numFmtId="14" fontId="6" fillId="0" borderId="0" xfId="2" applyNumberFormat="1" applyFont="1" applyFill="1" applyBorder="1" applyAlignment="1" applyProtection="1"/>
    <xf numFmtId="0" fontId="7" fillId="3" borderId="0" xfId="0" applyFont="1" applyFill="1" applyAlignment="1">
      <alignment horizontal="center"/>
    </xf>
    <xf numFmtId="0" fontId="8" fillId="0" borderId="3" xfId="0" applyFont="1" applyBorder="1"/>
    <xf numFmtId="0" fontId="8" fillId="0" borderId="2" xfId="0" applyFont="1" applyBorder="1"/>
    <xf numFmtId="14" fontId="0" fillId="0" borderId="3" xfId="0" applyNumberFormat="1" applyBorder="1"/>
    <xf numFmtId="14" fontId="0" fillId="0" borderId="4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164" fontId="0" fillId="0" borderId="4" xfId="2" applyNumberFormat="1" applyFont="1" applyFill="1" applyBorder="1"/>
    <xf numFmtId="164" fontId="0" fillId="0" borderId="7" xfId="2" applyNumberFormat="1" applyFont="1" applyFill="1" applyBorder="1"/>
    <xf numFmtId="0" fontId="0" fillId="0" borderId="0" xfId="0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 applyAlignment="1">
      <alignment horizontal="centerContinuous" vertical="center"/>
    </xf>
    <xf numFmtId="0" fontId="11" fillId="0" borderId="0" xfId="0" applyFont="1" applyAlignment="1">
      <alignment horizontal="centerContinuous" vertical="center"/>
    </xf>
    <xf numFmtId="0" fontId="12" fillId="0" borderId="0" xfId="0" applyFont="1" applyAlignment="1">
      <alignment horizontal="centerContinuous" vertical="center"/>
    </xf>
    <xf numFmtId="0" fontId="13" fillId="0" borderId="0" xfId="0" applyFont="1" applyAlignment="1">
      <alignment horizontal="centerContinuous" vertical="center"/>
    </xf>
    <xf numFmtId="0" fontId="14" fillId="0" borderId="0" xfId="0" applyFont="1" applyAlignment="1">
      <alignment horizontal="centerContinuous" vertical="center"/>
    </xf>
    <xf numFmtId="164" fontId="0" fillId="0" borderId="2" xfId="2" applyNumberFormat="1" applyFont="1" applyFill="1" applyBorder="1"/>
    <xf numFmtId="164" fontId="0" fillId="0" borderId="5" xfId="2" applyNumberFormat="1" applyFont="1" applyFill="1" applyBorder="1"/>
    <xf numFmtId="164" fontId="0" fillId="0" borderId="8" xfId="2" applyNumberFormat="1" applyFont="1" applyFill="1" applyBorder="1"/>
    <xf numFmtId="164" fontId="0" fillId="3" borderId="0" xfId="2" applyNumberFormat="1" applyFont="1" applyFill="1"/>
    <xf numFmtId="14" fontId="0" fillId="0" borderId="9" xfId="0" applyNumberFormat="1" applyBorder="1"/>
    <xf numFmtId="164" fontId="0" fillId="0" borderId="9" xfId="2" applyNumberFormat="1" applyFont="1" applyFill="1" applyBorder="1"/>
    <xf numFmtId="164" fontId="0" fillId="0" borderId="6" xfId="2" applyNumberFormat="1" applyFont="1" applyFill="1" applyBorder="1"/>
    <xf numFmtId="14" fontId="6" fillId="0" borderId="0" xfId="2" applyNumberFormat="1" applyFont="1" applyFill="1" applyAlignment="1" applyProtection="1"/>
    <xf numFmtId="0" fontId="6" fillId="0" borderId="0" xfId="0" applyFont="1"/>
    <xf numFmtId="164" fontId="6" fillId="0" borderId="0" xfId="2" applyNumberFormat="1" applyFont="1" applyFill="1" applyAlignment="1" applyProtection="1"/>
    <xf numFmtId="0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8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9" formatCode="d/mm/yyyy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0" formatCode="General"/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9" Type="http://schemas.openxmlformats.org/officeDocument/2006/relationships/customXml" Target="../customXml/item1.xml"/><Relationship Id="rId21" Type="http://schemas.openxmlformats.org/officeDocument/2006/relationships/pivotCacheDefinition" Target="pivotCache/pivotCacheDefinition7.xml"/><Relationship Id="rId34" Type="http://schemas.microsoft.com/office/2017/06/relationships/rdRichValue" Target="richData/rdrichvalue.xml"/><Relationship Id="rId42" Type="http://schemas.openxmlformats.org/officeDocument/2006/relationships/customXml" Target="../customXml/item4.xml"/><Relationship Id="rId47" Type="http://schemas.openxmlformats.org/officeDocument/2006/relationships/customXml" Target="../customXml/item9.xml"/><Relationship Id="rId50" Type="http://schemas.openxmlformats.org/officeDocument/2006/relationships/customXml" Target="../customXml/item12.xml"/><Relationship Id="rId55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9" Type="http://schemas.openxmlformats.org/officeDocument/2006/relationships/theme" Target="theme/them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37" Type="http://schemas.openxmlformats.org/officeDocument/2006/relationships/powerPivotData" Target="model/item.data"/><Relationship Id="rId40" Type="http://schemas.openxmlformats.org/officeDocument/2006/relationships/customXml" Target="../customXml/item2.xml"/><Relationship Id="rId45" Type="http://schemas.openxmlformats.org/officeDocument/2006/relationships/customXml" Target="../customXml/item7.xml"/><Relationship Id="rId53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35" Type="http://schemas.microsoft.com/office/2017/06/relationships/rdRichValueStructure" Target="richData/rdrichvaluestructure.xml"/><Relationship Id="rId43" Type="http://schemas.openxmlformats.org/officeDocument/2006/relationships/customXml" Target="../customXml/item5.xml"/><Relationship Id="rId48" Type="http://schemas.openxmlformats.org/officeDocument/2006/relationships/customXml" Target="../customXml/item10.xml"/><Relationship Id="rId56" Type="http://schemas.openxmlformats.org/officeDocument/2006/relationships/customXml" Target="../customXml/item18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sheetMetadata" Target="metadata.xml"/><Relationship Id="rId38" Type="http://schemas.openxmlformats.org/officeDocument/2006/relationships/calcChain" Target="calcChain.xml"/><Relationship Id="rId46" Type="http://schemas.openxmlformats.org/officeDocument/2006/relationships/customXml" Target="../customXml/item8.xml"/><Relationship Id="rId20" Type="http://schemas.openxmlformats.org/officeDocument/2006/relationships/pivotCacheDefinition" Target="pivotCache/pivotCacheDefinition6.xml"/><Relationship Id="rId41" Type="http://schemas.openxmlformats.org/officeDocument/2006/relationships/customXml" Target="../customXml/item3.xml"/><Relationship Id="rId54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36" Type="http://schemas.microsoft.com/office/2017/06/relationships/rdRichValueTypes" Target="richData/rdRichValueTypes.xml"/><Relationship Id="rId49" Type="http://schemas.openxmlformats.org/officeDocument/2006/relationships/customXml" Target="../customXml/item11.xml"/><Relationship Id="rId57" Type="http://schemas.openxmlformats.org/officeDocument/2006/relationships/customXml" Target="../customXml/item19.xml"/><Relationship Id="rId10" Type="http://schemas.openxmlformats.org/officeDocument/2006/relationships/worksheet" Target="worksheets/sheet10.xml"/><Relationship Id="rId31" Type="http://schemas.openxmlformats.org/officeDocument/2006/relationships/styles" Target="styles.xml"/><Relationship Id="rId44" Type="http://schemas.openxmlformats.org/officeDocument/2006/relationships/customXml" Target="../customXml/item6.xml"/><Relationship Id="rId52" Type="http://schemas.openxmlformats.org/officeDocument/2006/relationships/customXml" Target="../customXml/item14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1851852" backgroundQuery="1" createdVersion="8" refreshedVersion="8" minRefreshableVersion="3" recordCount="0" supportSubquery="1" supportAdvancedDrill="1" xr:uid="{00000000-000A-0000-FFFF-FFFF13000000}">
  <cacheSource type="external" connectionId="2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38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17 de marzo"/>
        <s v="NOMINA: José Gustavo"/>
        <s v="NOMINA: José Gustavo - 17 de marzo"/>
        <s v="PATRIMONIO: copia llaves"/>
        <s v="SERVICIOS: GAS"/>
        <s v="NOMINA: Edwin 3 +5"/>
        <s v="NOMINA: José Gustavo 13"/>
        <s v="MATERIA PRIMA: 4 pacas (12) de cerveza - Six pack"/>
        <s v="MERCADO: Aguacate"/>
        <s v="ADMON: TRANSFERENCIA DESDE EFECTIVO"/>
        <s v="CASINO: 2 bolsas de agua"/>
        <s v="CASINO: Leche"/>
        <s v="CASINO: Melón, Guayaba"/>
        <s v="EPS: Pastas y cura"/>
        <s v="MATERIA PRIMA: 1  Bultos de papa"/>
        <s v="MATERIA PRIMA: Pan perro"/>
        <s v="MERCADO: cebolla, aji, bolsas negras"/>
        <s v="MERCADO: platano limòn"/>
        <s v="SERVICIOS: Energia - 28 de marzo"/>
        <s v="NOMINA: Edwin 25 de marzo"/>
        <s v="NOMINA: José Gustavo -  30 de marzo"/>
        <s v="NOMINA: José Gustavo - 10 de marzo"/>
        <s v="NOMINA: José Gustavo - 12 de marzo"/>
        <s v="NOMINA: José Gustavo - 13 de marzo"/>
        <s v="NOMINA: José Gustavo - 15 de marzo"/>
        <s v="NOMINA: José Gustavo - 22 de marzo"/>
        <s v="NOMINA: José Gustavo - 31 de marzo"/>
        <s v="NOMINA: José Gustavo - 9 de marzo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4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013889" backgroundQuery="1" createdVersion="8" refreshedVersion="8" minRefreshableVersion="3" recordCount="0" supportSubquery="1" supportAdvancedDrill="1" xr:uid="{00000000-000A-0000-FFFF-FFFF0D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672" count="406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59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5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596"/>
        <n v="59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0"/>
        <n v="569"/>
        <n v="570"/>
        <n v="571"/>
        <n v="572"/>
        <n v="573"/>
        <n v="574"/>
        <n v="575"/>
        <n v="568"/>
        <n v="566"/>
        <n v="567"/>
        <n v="635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594]"/>
            <x15:cachedUniqueName index="121" name="[transacciones].[id_transaccion].&amp;[178]"/>
            <x15:cachedUniqueName index="122" name="[transacciones].[id_transaccion].&amp;[179]"/>
            <x15:cachedUniqueName index="123" name="[transacciones].[id_transaccion].&amp;[180]"/>
            <x15:cachedUniqueName index="124" name="[transacciones].[id_transaccion].&amp;[182]"/>
            <x15:cachedUniqueName index="125" name="[transacciones].[id_transaccion].&amp;[183]"/>
            <x15:cachedUniqueName index="126" name="[transacciones].[id_transaccion].&amp;[184]"/>
            <x15:cachedUniqueName index="127" name="[transacciones].[id_transaccion].&amp;[185]"/>
            <x15:cachedUniqueName index="128" name="[transacciones].[id_transaccion].&amp;[186]"/>
            <x15:cachedUniqueName index="129" name="[transacciones].[id_transaccion].&amp;[187]"/>
            <x15:cachedUniqueName index="130" name="[transacciones].[id_transaccion].&amp;[189]"/>
            <x15:cachedUniqueName index="131" name="[transacciones].[id_transaccion].&amp;[192]"/>
            <x15:cachedUniqueName index="132" name="[transacciones].[id_transaccion].&amp;[193]"/>
            <x15:cachedUniqueName index="133" name="[transacciones].[id_transaccion].&amp;[195]"/>
            <x15:cachedUniqueName index="134" name="[transacciones].[id_transaccion].&amp;[595]"/>
            <x15:cachedUniqueName index="135" name="[transacciones].[id_transaccion].&amp;[212]"/>
            <x15:cachedUniqueName index="136" name="[transacciones].[id_transaccion].&amp;[213]"/>
            <x15:cachedUniqueName index="137" name="[transacciones].[id_transaccion].&amp;[214]"/>
            <x15:cachedUniqueName index="138" name="[transacciones].[id_transaccion].&amp;[215]"/>
            <x15:cachedUniqueName index="139" name="[transacciones].[id_transaccion].&amp;[216]"/>
            <x15:cachedUniqueName index="140" name="[transacciones].[id_transaccion].&amp;[217]"/>
            <x15:cachedUniqueName index="141" name="[transacciones].[id_transaccion].&amp;[218]"/>
            <x15:cachedUniqueName index="142" name="[transacciones].[id_transaccion].&amp;[220]"/>
            <x15:cachedUniqueName index="143" name="[transacciones].[id_transaccion].&amp;[221]"/>
            <x15:cachedUniqueName index="144" name="[transacciones].[id_transaccion].&amp;[222]"/>
            <x15:cachedUniqueName index="145" name="[transacciones].[id_transaccion].&amp;[224]"/>
            <x15:cachedUniqueName index="146" name="[transacciones].[id_transaccion].&amp;[225]"/>
            <x15:cachedUniqueName index="147" name="[transacciones].[id_transaccion].&amp;[198]"/>
            <x15:cachedUniqueName index="148" name="[transacciones].[id_transaccion].&amp;[199]"/>
            <x15:cachedUniqueName index="149" name="[transacciones].[id_transaccion].&amp;[200]"/>
            <x15:cachedUniqueName index="150" name="[transacciones].[id_transaccion].&amp;[201]"/>
            <x15:cachedUniqueName index="151" name="[transacciones].[id_transaccion].&amp;[202]"/>
            <x15:cachedUniqueName index="152" name="[transacciones].[id_transaccion].&amp;[203]"/>
            <x15:cachedUniqueName index="153" name="[transacciones].[id_transaccion].&amp;[205]"/>
            <x15:cachedUniqueName index="154" name="[transacciones].[id_transaccion].&amp;[206]"/>
            <x15:cachedUniqueName index="155" name="[transacciones].[id_transaccion].&amp;[207]"/>
            <x15:cachedUniqueName index="156" name="[transacciones].[id_transaccion].&amp;[596]"/>
            <x15:cachedUniqueName index="157" name="[transacciones].[id_transaccion].&amp;[597]"/>
            <x15:cachedUniqueName index="158" name="[transacciones].[id_transaccion].&amp;[235]"/>
            <x15:cachedUniqueName index="159" name="[transacciones].[id_transaccion].&amp;[236]"/>
            <x15:cachedUniqueName index="160" name="[transacciones].[id_transaccion].&amp;[237]"/>
            <x15:cachedUniqueName index="161" name="[transacciones].[id_transaccion].&amp;[238]"/>
            <x15:cachedUniqueName index="162" name="[transacciones].[id_transaccion].&amp;[239]"/>
            <x15:cachedUniqueName index="163" name="[transacciones].[id_transaccion].&amp;[241]"/>
            <x15:cachedUniqueName index="164" name="[transacciones].[id_transaccion].&amp;[242]"/>
            <x15:cachedUniqueName index="165" name="[transacciones].[id_transaccion].&amp;[246]"/>
            <x15:cachedUniqueName index="166" name="[transacciones].[id_transaccion].&amp;[247]"/>
            <x15:cachedUniqueName index="167" name="[transacciones].[id_transaccion].&amp;[248]"/>
            <x15:cachedUniqueName index="168" name="[transacciones].[id_transaccion].&amp;[249]"/>
            <x15:cachedUniqueName index="169" name="[transacciones].[id_transaccion].&amp;[251]"/>
            <x15:cachedUniqueName index="170" name="[transacciones].[id_transaccion].&amp;[253]"/>
            <x15:cachedUniqueName index="171" name="[transacciones].[id_transaccion].&amp;[254]"/>
            <x15:cachedUniqueName index="172" name="[transacciones].[id_transaccion].&amp;[258]"/>
            <x15:cachedUniqueName index="173" name="[transacciones].[id_transaccion].&amp;[259]"/>
            <x15:cachedUniqueName index="174" name="[transacciones].[id_transaccion].&amp;[260]"/>
            <x15:cachedUniqueName index="175" name="[transacciones].[id_transaccion].&amp;[261]"/>
            <x15:cachedUniqueName index="176" name="[transacciones].[id_transaccion].&amp;[262]"/>
            <x15:cachedUniqueName index="177" name="[transacciones].[id_transaccion].&amp;[263]"/>
            <x15:cachedUniqueName index="178" name="[transacciones].[id_transaccion].&amp;[264]"/>
            <x15:cachedUniqueName index="179" name="[transacciones].[id_transaccion].&amp;[265]"/>
            <x15:cachedUniqueName index="180" name="[transacciones].[id_transaccion].&amp;[266]"/>
            <x15:cachedUniqueName index="181" name="[transacciones].[id_transaccion].&amp;[267]"/>
            <x15:cachedUniqueName index="182" name="[transacciones].[id_transaccion].&amp;[268]"/>
            <x15:cachedUniqueName index="183" name="[transacciones].[id_transaccion].&amp;[269]"/>
            <x15:cachedUniqueName index="184" name="[transacciones].[id_transaccion].&amp;[270]"/>
            <x15:cachedUniqueName index="185" name="[transacciones].[id_transaccion].&amp;[271]"/>
            <x15:cachedUniqueName index="186" name="[transacciones].[id_transaccion].&amp;[272]"/>
            <x15:cachedUniqueName index="187" name="[transacciones].[id_transaccion].&amp;[273]"/>
            <x15:cachedUniqueName index="188" name="[transacciones].[id_transaccion].&amp;[274]"/>
            <x15:cachedUniqueName index="189" name="[transacciones].[id_transaccion].&amp;[275]"/>
            <x15:cachedUniqueName index="190" name="[transacciones].[id_transaccion].&amp;[276]"/>
            <x15:cachedUniqueName index="191" name="[transacciones].[id_transaccion].&amp;[277]"/>
            <x15:cachedUniqueName index="192" name="[transacciones].[id_transaccion].&amp;[278]"/>
            <x15:cachedUniqueName index="193" name="[transacciones].[id_transaccion].&amp;[281]"/>
            <x15:cachedUniqueName index="194" name="[transacciones].[id_transaccion].&amp;[290]"/>
            <x15:cachedUniqueName index="195" name="[transacciones].[id_transaccion].&amp;[291]"/>
            <x15:cachedUniqueName index="196" name="[transacciones].[id_transaccion].&amp;[292]"/>
            <x15:cachedUniqueName index="197" name="[transacciones].[id_transaccion].&amp;[293]"/>
            <x15:cachedUniqueName index="198" name="[transacciones].[id_transaccion].&amp;[294]"/>
            <x15:cachedUniqueName index="199" name="[transacciones].[id_transaccion].&amp;[296]"/>
            <x15:cachedUniqueName index="200" name="[transacciones].[id_transaccion].&amp;[299]"/>
            <x15:cachedUniqueName index="201" name="[transacciones].[id_transaccion].&amp;[301]"/>
            <x15:cachedUniqueName index="202" name="[transacciones].[id_transaccion].&amp;[302]"/>
            <x15:cachedUniqueName index="203" name="[transacciones].[id_transaccion].&amp;[303]"/>
            <x15:cachedUniqueName index="204" name="[transacciones].[id_transaccion].&amp;[327]"/>
            <x15:cachedUniqueName index="205" name="[transacciones].[id_transaccion].&amp;[328]"/>
            <x15:cachedUniqueName index="206" name="[transacciones].[id_transaccion].&amp;[329]"/>
            <x15:cachedUniqueName index="207" name="[transacciones].[id_transaccion].&amp;[330]"/>
            <x15:cachedUniqueName index="208" name="[transacciones].[id_transaccion].&amp;[331]"/>
            <x15:cachedUniqueName index="209" name="[transacciones].[id_transaccion].&amp;[332]"/>
            <x15:cachedUniqueName index="210" name="[transacciones].[id_transaccion].&amp;[333]"/>
            <x15:cachedUniqueName index="211" name="[transacciones].[id_transaccion].&amp;[304]"/>
            <x15:cachedUniqueName index="212" name="[transacciones].[id_transaccion].&amp;[305]"/>
            <x15:cachedUniqueName index="213" name="[transacciones].[id_transaccion].&amp;[306]"/>
            <x15:cachedUniqueName index="214" name="[transacciones].[id_transaccion].&amp;[307]"/>
            <x15:cachedUniqueName index="215" name="[transacciones].[id_transaccion].&amp;[308]"/>
            <x15:cachedUniqueName index="216" name="[transacciones].[id_transaccion].&amp;[309]"/>
            <x15:cachedUniqueName index="217" name="[transacciones].[id_transaccion].&amp;[310]"/>
            <x15:cachedUniqueName index="218" name="[transacciones].[id_transaccion].&amp;[311]"/>
            <x15:cachedUniqueName index="219" name="[transacciones].[id_transaccion].&amp;[312]"/>
            <x15:cachedUniqueName index="220" name="[transacciones].[id_transaccion].&amp;[313]"/>
            <x15:cachedUniqueName index="221" name="[transacciones].[id_transaccion].&amp;[314]"/>
            <x15:cachedUniqueName index="222" name="[transacciones].[id_transaccion].&amp;[315]"/>
            <x15:cachedUniqueName index="223" name="[transacciones].[id_transaccion].&amp;[317]"/>
            <x15:cachedUniqueName index="224" name="[transacciones].[id_transaccion].&amp;[318]"/>
            <x15:cachedUniqueName index="225" name="[transacciones].[id_transaccion].&amp;[338]"/>
            <x15:cachedUniqueName index="226" name="[transacciones].[id_transaccion].&amp;[339]"/>
            <x15:cachedUniqueName index="227" name="[transacciones].[id_transaccion].&amp;[340]"/>
            <x15:cachedUniqueName index="228" name="[transacciones].[id_transaccion].&amp;[341]"/>
            <x15:cachedUniqueName index="229" name="[transacciones].[id_transaccion].&amp;[342]"/>
            <x15:cachedUniqueName index="230" name="[transacciones].[id_transaccion].&amp;[343]"/>
            <x15:cachedUniqueName index="231" name="[transacciones].[id_transaccion].&amp;[344]"/>
            <x15:cachedUniqueName index="232" name="[transacciones].[id_transaccion].&amp;[522]"/>
            <x15:cachedUniqueName index="233" name="[transacciones].[id_transaccion].&amp;[370]"/>
            <x15:cachedUniqueName index="234" name="[transacciones].[id_transaccion].&amp;[371]"/>
            <x15:cachedUniqueName index="235" name="[transacciones].[id_transaccion].&amp;[372]"/>
            <x15:cachedUniqueName index="236" name="[transacciones].[id_transaccion].&amp;[373]"/>
            <x15:cachedUniqueName index="237" name="[transacciones].[id_transaccion].&amp;[374]"/>
            <x15:cachedUniqueName index="238" name="[transacciones].[id_transaccion].&amp;[375]"/>
            <x15:cachedUniqueName index="239" name="[transacciones].[id_transaccion].&amp;[349]"/>
            <x15:cachedUniqueName index="240" name="[transacciones].[id_transaccion].&amp;[350]"/>
            <x15:cachedUniqueName index="241" name="[transacciones].[id_transaccion].&amp;[351]"/>
            <x15:cachedUniqueName index="242" name="[transacciones].[id_transaccion].&amp;[352]"/>
            <x15:cachedUniqueName index="243" name="[transacciones].[id_transaccion].&amp;[353]"/>
            <x15:cachedUniqueName index="244" name="[transacciones].[id_transaccion].&amp;[354]"/>
            <x15:cachedUniqueName index="245" name="[transacciones].[id_transaccion].&amp;[355]"/>
            <x15:cachedUniqueName index="246" name="[transacciones].[id_transaccion].&amp;[356]"/>
            <x15:cachedUniqueName index="247" name="[transacciones].[id_transaccion].&amp;[357]"/>
            <x15:cachedUniqueName index="248" name="[transacciones].[id_transaccion].&amp;[358]"/>
            <x15:cachedUniqueName index="249" name="[transacciones].[id_transaccion].&amp;[359]"/>
            <x15:cachedUniqueName index="250" name="[transacciones].[id_transaccion].&amp;[360]"/>
            <x15:cachedUniqueName index="251" name="[transacciones].[id_transaccion].&amp;[361]"/>
            <x15:cachedUniqueName index="252" name="[transacciones].[id_transaccion].&amp;[362]"/>
            <x15:cachedUniqueName index="253" name="[transacciones].[id_transaccion].&amp;[363]"/>
            <x15:cachedUniqueName index="254" name="[transacciones].[id_transaccion].&amp;[364]"/>
            <x15:cachedUniqueName index="255" name="[transacciones].[id_transaccion].&amp;[365]"/>
            <x15:cachedUniqueName index="256" name="[transacciones].[id_transaccion].&amp;[383]"/>
            <x15:cachedUniqueName index="257" name="[transacciones].[id_transaccion].&amp;[384]"/>
            <x15:cachedUniqueName index="258" name="[transacciones].[id_transaccion].&amp;[385]"/>
            <x15:cachedUniqueName index="259" name="[transacciones].[id_transaccion].&amp;[386]"/>
            <x15:cachedUniqueName index="260" name="[transacciones].[id_transaccion].&amp;[388]"/>
            <x15:cachedUniqueName index="261" name="[transacciones].[id_transaccion].&amp;[389]"/>
            <x15:cachedUniqueName index="262" name="[transacciones].[id_transaccion].&amp;[392]"/>
            <x15:cachedUniqueName index="263" name="[transacciones].[id_transaccion].&amp;[393]"/>
            <x15:cachedUniqueName index="264" name="[transacciones].[id_transaccion].&amp;[394]"/>
            <x15:cachedUniqueName index="265" name="[transacciones].[id_transaccion].&amp;[395]"/>
            <x15:cachedUniqueName index="266" name="[transacciones].[id_transaccion].&amp;[396]"/>
            <x15:cachedUniqueName index="267" name="[transacciones].[id_transaccion].&amp;[397]"/>
            <x15:cachedUniqueName index="268" name="[transacciones].[id_transaccion].&amp;[404]"/>
            <x15:cachedUniqueName index="269" name="[transacciones].[id_transaccion].&amp;[405]"/>
            <x15:cachedUniqueName index="270" name="[transacciones].[id_transaccion].&amp;[407]"/>
            <x15:cachedUniqueName index="271" name="[transacciones].[id_transaccion].&amp;[408]"/>
            <x15:cachedUniqueName index="272" name="[transacciones].[id_transaccion].&amp;[410]"/>
            <x15:cachedUniqueName index="273" name="[transacciones].[id_transaccion].&amp;[412]"/>
            <x15:cachedUniqueName index="274" name="[transacciones].[id_transaccion].&amp;[413]"/>
            <x15:cachedUniqueName index="275" name="[transacciones].[id_transaccion].&amp;[414]"/>
            <x15:cachedUniqueName index="276" name="[transacciones].[id_transaccion].&amp;[416]"/>
            <x15:cachedUniqueName index="277" name="[transacciones].[id_transaccion].&amp;[417]"/>
            <x15:cachedUniqueName index="278" name="[transacciones].[id_transaccion].&amp;[419]"/>
            <x15:cachedUniqueName index="279" name="[transacciones].[id_transaccion].&amp;[420]"/>
            <x15:cachedUniqueName index="280" name="[transacciones].[id_transaccion].&amp;[421]"/>
            <x15:cachedUniqueName index="281" name="[transacciones].[id_transaccion].&amp;[422]"/>
            <x15:cachedUniqueName index="282" name="[transacciones].[id_transaccion].&amp;[423]"/>
            <x15:cachedUniqueName index="283" name="[transacciones].[id_transaccion].&amp;[424]"/>
            <x15:cachedUniqueName index="284" name="[transacciones].[id_transaccion].&amp;[425]"/>
            <x15:cachedUniqueName index="285" name="[transacciones].[id_transaccion].&amp;[426]"/>
            <x15:cachedUniqueName index="286" name="[transacciones].[id_transaccion].&amp;[427]"/>
            <x15:cachedUniqueName index="287" name="[transacciones].[id_transaccion].&amp;[432]"/>
            <x15:cachedUniqueName index="288" name="[transacciones].[id_transaccion].&amp;[433]"/>
            <x15:cachedUniqueName index="289" name="[transacciones].[id_transaccion].&amp;[435]"/>
            <x15:cachedUniqueName index="290" name="[transacciones].[id_transaccion].&amp;[436]"/>
            <x15:cachedUniqueName index="291" name="[transacciones].[id_transaccion].&amp;[437]"/>
            <x15:cachedUniqueName index="292" name="[transacciones].[id_transaccion].&amp;[438]"/>
            <x15:cachedUniqueName index="293" name="[transacciones].[id_transaccion].&amp;[439]"/>
            <x15:cachedUniqueName index="294" name="[transacciones].[id_transaccion].&amp;[441]"/>
            <x15:cachedUniqueName index="295" name="[transacciones].[id_transaccion].&amp;[442]"/>
            <x15:cachedUniqueName index="296" name="[transacciones].[id_transaccion].&amp;[445]"/>
            <x15:cachedUniqueName index="297" name="[transacciones].[id_transaccion].&amp;[446]"/>
            <x15:cachedUniqueName index="298" name="[transacciones].[id_transaccion].&amp;[447]"/>
            <x15:cachedUniqueName index="299" name="[transacciones].[id_transaccion].&amp;[456]"/>
            <x15:cachedUniqueName index="300" name="[transacciones].[id_transaccion].&amp;[500]"/>
            <x15:cachedUniqueName index="301" name="[transacciones].[id_transaccion].&amp;[501]"/>
            <x15:cachedUniqueName index="302" name="[transacciones].[id_transaccion].&amp;[502]"/>
            <x15:cachedUniqueName index="303" name="[transacciones].[id_transaccion].&amp;[503]"/>
            <x15:cachedUniqueName index="304" name="[transacciones].[id_transaccion].&amp;[504]"/>
            <x15:cachedUniqueName index="305" name="[transacciones].[id_transaccion].&amp;[505]"/>
            <x15:cachedUniqueName index="306" name="[transacciones].[id_transaccion].&amp;[506]"/>
            <x15:cachedUniqueName index="307" name="[transacciones].[id_transaccion].&amp;[507]"/>
            <x15:cachedUniqueName index="308" name="[transacciones].[id_transaccion].&amp;[508]"/>
            <x15:cachedUniqueName index="309" name="[transacciones].[id_transaccion].&amp;[457]"/>
            <x15:cachedUniqueName index="310" name="[transacciones].[id_transaccion].&amp;[458]"/>
            <x15:cachedUniqueName index="311" name="[transacciones].[id_transaccion].&amp;[459]"/>
            <x15:cachedUniqueName index="312" name="[transacciones].[id_transaccion].&amp;[460]"/>
            <x15:cachedUniqueName index="313" name="[transacciones].[id_transaccion].&amp;[461]"/>
            <x15:cachedUniqueName index="314" name="[transacciones].[id_transaccion].&amp;[462]"/>
            <x15:cachedUniqueName index="315" name="[transacciones].[id_transaccion].&amp;[463]"/>
            <x15:cachedUniqueName index="316" name="[transacciones].[id_transaccion].&amp;[464]"/>
            <x15:cachedUniqueName index="317" name="[transacciones].[id_transaccion].&amp;[465]"/>
            <x15:cachedUniqueName index="318" name="[transacciones].[id_transaccion].&amp;[466]"/>
            <x15:cachedUniqueName index="319" name="[transacciones].[id_transaccion].&amp;[467]"/>
            <x15:cachedUniqueName index="320" name="[transacciones].[id_transaccion].&amp;[468]"/>
            <x15:cachedUniqueName index="321" name="[transacciones].[id_transaccion].&amp;[469]"/>
            <x15:cachedUniqueName index="322" name="[transacciones].[id_transaccion].&amp;[470]"/>
            <x15:cachedUniqueName index="323" name="[transacciones].[id_transaccion].&amp;[471]"/>
            <x15:cachedUniqueName index="324" name="[transacciones].[id_transaccion].&amp;[472]"/>
            <x15:cachedUniqueName index="325" name="[transacciones].[id_transaccion].&amp;[474]"/>
            <x15:cachedUniqueName index="326" name="[transacciones].[id_transaccion].&amp;[476]"/>
            <x15:cachedUniqueName index="327" name="[transacciones].[id_transaccion].&amp;[480]"/>
            <x15:cachedUniqueName index="328" name="[transacciones].[id_transaccion].&amp;[483]"/>
            <x15:cachedUniqueName index="329" name="[transacciones].[id_transaccion].&amp;[484]"/>
            <x15:cachedUniqueName index="330" name="[transacciones].[id_transaccion].&amp;[485]"/>
            <x15:cachedUniqueName index="331" name="[transacciones].[id_transaccion].&amp;[486]"/>
            <x15:cachedUniqueName index="332" name="[transacciones].[id_transaccion].&amp;[487]"/>
            <x15:cachedUniqueName index="333" name="[transacciones].[id_transaccion].&amp;[488]"/>
            <x15:cachedUniqueName index="334" name="[transacciones].[id_transaccion].&amp;[491]"/>
            <x15:cachedUniqueName index="335" name="[transacciones].[id_transaccion].&amp;[492]"/>
            <x15:cachedUniqueName index="336" name="[transacciones].[id_transaccion].&amp;[493]"/>
            <x15:cachedUniqueName index="337" name="[transacciones].[id_transaccion].&amp;[494]"/>
            <x15:cachedUniqueName index="338" name="[transacciones].[id_transaccion].&amp;[495]"/>
            <x15:cachedUniqueName index="339" name="[transacciones].[id_transaccion].&amp;[496]"/>
            <x15:cachedUniqueName index="340" name="[transacciones].[id_transaccion].&amp;[497]"/>
            <x15:cachedUniqueName index="341" name="[transacciones].[id_transaccion].&amp;[498]"/>
            <x15:cachedUniqueName index="342" name="[transacciones].[id_transaccion].&amp;[526]"/>
            <x15:cachedUniqueName index="343" name="[transacciones].[id_transaccion].&amp;[527]"/>
            <x15:cachedUniqueName index="344" name="[transacciones].[id_transaccion].&amp;[528]"/>
            <x15:cachedUniqueName index="345" name="[transacciones].[id_transaccion].&amp;[529]"/>
            <x15:cachedUniqueName index="346" name="[transacciones].[id_transaccion].&amp;[530]"/>
            <x15:cachedUniqueName index="347" name="[transacciones].[id_transaccion].&amp;[533]"/>
            <x15:cachedUniqueName index="348" name="[transacciones].[id_transaccion].&amp;[534]"/>
            <x15:cachedUniqueName index="349" name="[transacciones].[id_transaccion].&amp;[536]"/>
            <x15:cachedUniqueName index="350" name="[transacciones].[id_transaccion].&amp;[537]"/>
            <x15:cachedUniqueName index="351" name="[transacciones].[id_transaccion].&amp;[538]"/>
            <x15:cachedUniqueName index="352" name="[transacciones].[id_transaccion].&amp;[540]"/>
            <x15:cachedUniqueName index="353" name="[transacciones].[id_transaccion].&amp;[541]"/>
            <x15:cachedUniqueName index="354" name="[transacciones].[id_transaccion].&amp;[542]"/>
            <x15:cachedUniqueName index="355" name="[transacciones].[id_transaccion].&amp;[544]"/>
            <x15:cachedUniqueName index="356" name="[transacciones].[id_transaccion].&amp;[545]"/>
            <x15:cachedUniqueName index="357" name="[transacciones].[id_transaccion].&amp;[555]"/>
            <x15:cachedUniqueName index="358" name="[transacciones].[id_transaccion].&amp;[556]"/>
            <x15:cachedUniqueName index="359" name="[transacciones].[id_transaccion].&amp;[559]"/>
            <x15:cachedUniqueName index="360" name="[transacciones].[id_transaccion].&amp;[560]"/>
            <x15:cachedUniqueName index="361" name="[transacciones].[id_transaccion].&amp;[569]"/>
            <x15:cachedUniqueName index="362" name="[transacciones].[id_transaccion].&amp;[570]"/>
            <x15:cachedUniqueName index="363" name="[transacciones].[id_transaccion].&amp;[571]"/>
            <x15:cachedUniqueName index="364" name="[transacciones].[id_transaccion].&amp;[572]"/>
            <x15:cachedUniqueName index="365" name="[transacciones].[id_transaccion].&amp;[573]"/>
            <x15:cachedUniqueName index="366" name="[transacciones].[id_transaccion].&amp;[574]"/>
            <x15:cachedUniqueName index="367" name="[transacciones].[id_transaccion].&amp;[575]"/>
            <x15:cachedUniqueName index="368" name="[transacciones].[id_transaccion].&amp;[568]"/>
            <x15:cachedUniqueName index="369" name="[transacciones].[id_transaccion].&amp;[566]"/>
            <x15:cachedUniqueName index="370" name="[transacciones].[id_transaccion].&amp;[567]"/>
            <x15:cachedUniqueName index="371" name="[transacciones].[id_transaccion].&amp;[635]"/>
            <x15:cachedUniqueName index="372" name="[transacciones].[id_transaccion].&amp;[598]"/>
            <x15:cachedUniqueName index="373" name="[transacciones].[id_transaccion].&amp;[599]"/>
            <x15:cachedUniqueName index="374" name="[transacciones].[id_transaccion].&amp;[600]"/>
            <x15:cachedUniqueName index="375" name="[transacciones].[id_transaccion].&amp;[603]"/>
            <x15:cachedUniqueName index="376" name="[transacciones].[id_transaccion].&amp;[608]"/>
            <x15:cachedUniqueName index="377" name="[transacciones].[id_transaccion].&amp;[609]"/>
            <x15:cachedUniqueName index="378" name="[transacciones].[id_transaccion].&amp;[617]"/>
            <x15:cachedUniqueName index="379" name="[transacciones].[id_transaccion].&amp;[618]"/>
            <x15:cachedUniqueName index="380" name="[transacciones].[id_transaccion].&amp;[619]"/>
            <x15:cachedUniqueName index="381" name="[transacciones].[id_transaccion].&amp;[620]"/>
            <x15:cachedUniqueName index="382" name="[transacciones].[id_transaccion].&amp;[621]"/>
            <x15:cachedUniqueName index="383" name="[transacciones].[id_transaccion].&amp;[622]"/>
            <x15:cachedUniqueName index="384" name="[transacciones].[id_transaccion].&amp;[623]"/>
            <x15:cachedUniqueName index="385" name="[transacciones].[id_transaccion].&amp;[652]"/>
            <x15:cachedUniqueName index="386" name="[transacciones].[id_transaccion].&amp;[653]"/>
            <x15:cachedUniqueName index="387" name="[transacciones].[id_transaccion].&amp;[654]"/>
            <x15:cachedUniqueName index="388" name="[transacciones].[id_transaccion].&amp;[655]"/>
            <x15:cachedUniqueName index="389" name="[transacciones].[id_transaccion].&amp;[656]"/>
            <x15:cachedUniqueName index="390" name="[transacciones].[id_transaccion].&amp;[657]"/>
            <x15:cachedUniqueName index="391" name="[transacciones].[id_transaccion].&amp;[658]"/>
            <x15:cachedUniqueName index="392" name="[transacciones].[id_transaccion].&amp;[659]"/>
            <x15:cachedUniqueName index="393" name="[transacciones].[id_transaccion].&amp;[660]"/>
            <x15:cachedUniqueName index="394" name="[transacciones].[id_transaccion].&amp;[661]"/>
            <x15:cachedUniqueName index="395" name="[transacciones].[id_transaccion].&amp;[662]"/>
            <x15:cachedUniqueName index="396" name="[transacciones].[id_transaccion].&amp;[663]"/>
            <x15:cachedUniqueName index="397" name="[transacciones].[id_transaccion].&amp;[664]"/>
            <x15:cachedUniqueName index="398" name="[transacciones].[id_transaccion].&amp;[665]"/>
            <x15:cachedUniqueName index="399" name="[transacciones].[id_transaccion].&amp;[666]"/>
            <x15:cachedUniqueName index="400" name="[transacciones].[id_transaccion].&amp;[667]"/>
            <x15:cachedUniqueName index="401" name="[transacciones].[id_transaccion].&amp;[668]"/>
            <x15:cachedUniqueName index="402" name="[transacciones].[id_transaccion].&amp;[669]"/>
            <x15:cachedUniqueName index="403" name="[transacciones].[id_transaccion].&amp;[670]"/>
            <x15:cachedUniqueName index="404" name="[transacciones].[id_transaccion].&amp;[671]"/>
            <x15:cachedUniqueName index="405" name="[transacciones].[id_transaccion].&amp;[672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33]"/>
            <x15:cachedUniqueName index="240" name="[transacciones].[id_factura].&amp;[234]"/>
            <x15:cachedUniqueName index="241" name="[transacciones].[id_factura].&amp;[235]"/>
            <x15:cachedUniqueName index="242" name="[transacciones].[id_factura].&amp;[236]"/>
            <x15:cachedUniqueName index="243" name="[transacciones].[id_factura].&amp;[237]"/>
            <x15:cachedUniqueName index="244" name="[transacciones].[id_factura].&amp;[238]"/>
            <x15:cachedUniqueName index="245" name="[transacciones].[id_factura].&amp;[239]"/>
            <x15:cachedUniqueName index="246" name="[transacciones].[id_factura].&amp;[240]"/>
            <x15:cachedUniqueName index="247" name="[transacciones].[id_factura].&amp;[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5]"/>
            <x15:cachedUniqueName index="360" name="[transacciones].[id_factura].&amp;[366]"/>
            <x15:cachedUniqueName index="361" name="[transacciones].[id_factura].&amp;[367]"/>
            <x15:cachedUniqueName index="362" name="[transacciones].[id_factura].&amp;[368]"/>
            <x15:cachedUniqueName index="363" name="[transacciones].[id_factura].&amp;[369]"/>
            <x15:cachedUniqueName index="364" name="[transacciones].[id_factura].&amp;[370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79]"/>
            <x15:cachedUniqueName index="374" name="[transacciones].[id_factura].&amp;[380]"/>
            <x15:cachedUniqueName index="375" name="[transacciones].[id_factura].&amp;[381]"/>
            <x15:cachedUniqueName index="376" name="[transacciones].[id_factura].&amp;[382]"/>
            <x15:cachedUniqueName index="377" name="[transacciones].[id_factura].&amp;[383]"/>
            <x15:cachedUniqueName index="378" name="[transacciones].[id_factura].&amp;[384]"/>
            <x15:cachedUniqueName index="379" name="[transacciones].[id_factura].&amp;[385]"/>
            <x15:cachedUniqueName index="380" name="[transacciones].[id_factura].&amp;[386]"/>
            <x15:cachedUniqueName index="381" name="[transacciones].[id_factura].&amp;[387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395]"/>
            <x15:cachedUniqueName index="389" name="[transacciones].[id_factura].&amp;[396]"/>
            <x15:cachedUniqueName index="390" name="[transacciones].[id_factura].&amp;[397]"/>
            <x15:cachedUniqueName index="391" name="[transacciones].[id_factura].&amp;[398]"/>
            <x15:cachedUniqueName index="392" name="[transacciones].[id_factura].&amp;[399]"/>
            <x15:cachedUniqueName index="393" name="[transacciones].[id_factura].&amp;[400]"/>
            <x15:cachedUniqueName index="394" name="[transacciones].[id_factura].&amp;[401]"/>
            <x15:cachedUniqueName index="395" name="[transacciones].[id_factura].&amp;[402]"/>
            <x15:cachedUniqueName index="396" name="[transacciones].[id_factura].&amp;[403]"/>
            <x15:cachedUniqueName index="397" name="[transacciones].[id_factura].&amp;[404]"/>
            <x15:cachedUniqueName index="398" name="[transacciones].[id_factura].&amp;[405]"/>
            <x15:cachedUniqueName index="399" name="[transacciones].[id_factura].&amp;[406]"/>
            <x15:cachedUniqueName index="400" name="[transacciones].[id_factura].&amp;[407]"/>
            <x15:cachedUniqueName index="401" name="[transacciones].[id_factura].&amp;[408]"/>
            <x15:cachedUniqueName index="402" name="[transacciones].[id_factura].&amp;[40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1527776" backgroundQuery="1" createdVersion="8" refreshedVersion="8" minRefreshableVersion="3" recordCount="0" supportSubquery="1" supportAdvancedDrill="1" xr:uid="{00000000-000A-0000-FFFF-FFFF0C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3032408" backgroundQuery="1" createdVersion="8" refreshedVersion="8" minRefreshableVersion="3" recordCount="0" supportSubquery="1" supportAdvancedDrill="1" xr:uid="{00000000-000A-0000-FFFF-FFFF0B000000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4884263" backgroundQuery="1" createdVersion="8" refreshedVersion="8" minRefreshableVersion="3" recordCount="0" supportSubquery="1" supportAdvancedDrill="1" xr:uid="{00000000-000A-0000-FFFF-FFFF0A000000}">
  <cacheSource type="external" connectionId="2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615741" backgroundQuery="1" createdVersion="8" refreshedVersion="8" minRefreshableVersion="3" recordCount="0" supportSubquery="1" supportAdvancedDrill="1" xr:uid="{00000000-000A-0000-FFFF-FFFF09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7662034" backgroundQuery="1" createdVersion="8" refreshedVersion="8" minRefreshableVersion="3" recordCount="0" supportSubquery="1" supportAdvancedDrill="1" xr:uid="{00000000-000A-0000-FFFF-FFFF08000000}">
  <cacheSource type="external" connectionId="2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29050927" backgroundQuery="1" createdVersion="8" refreshedVersion="8" minRefreshableVersion="3" recordCount="0" supportSubquery="1" supportAdvancedDrill="1" xr:uid="{00000000-000A-0000-FFFF-FFFF07000000}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30671297" backgroundQuery="1" createdVersion="8" refreshedVersion="8" minRefreshableVersion="3" recordCount="0" supportSubquery="1" supportAdvancedDrill="1" xr:uid="{1BC4C134-95C4-4CD3-AEC8-F51A6E372A71}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0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0]"/>
            <x15:cachedUniqueName index="166" name="[transacciones].[id_factura].&amp;[169]"/>
            <x15:cachedUniqueName index="167" name="[transacciones].[id_factura].&amp;[171]"/>
            <x15:cachedUniqueName index="168" name="[transacciones].[id_factura].&amp;[172]"/>
            <x15:cachedUniqueName index="169" name="[transacciones].[id_factura].&amp;[173]"/>
            <x15:cachedUniqueName index="170" name="[transacciones].[id_factura].&amp;[174]"/>
            <x15:cachedUniqueName index="171" name="[transacciones].[id_factura].&amp;[175]"/>
            <x15:cachedUniqueName index="172" name="[transacciones].[id_factura].&amp;[176]"/>
            <x15:cachedUniqueName index="173" name="[transacciones].[id_factura].&amp;[177]"/>
            <x15:cachedUniqueName index="174" name="[transacciones].[id_factura].&amp;[178]"/>
            <x15:cachedUniqueName index="175" name="[transacciones].[id_factura].&amp;[179]"/>
            <x15:cachedUniqueName index="176" name="[transacciones].[id_factura].&amp;[180]"/>
            <x15:cachedUniqueName index="177" name="[transacciones].[id_factura].&amp;[181]"/>
            <x15:cachedUniqueName index="178" name="[transacciones].[id_factura].&amp;[182]"/>
            <x15:cachedUniqueName index="179" name="[transacciones].[id_factura].&amp;[183]"/>
            <x15:cachedUniqueName index="180" name="[transacciones].[id_factura].&amp;[184]"/>
            <x15:cachedUniqueName index="181" name="[transacciones].[id_factura].&amp;[185]"/>
            <x15:cachedUniqueName index="182" name="[transacciones].[id_factura].&amp;[186]"/>
            <x15:cachedUniqueName index="183" name="[transacciones].[id_factura].&amp;[187]"/>
            <x15:cachedUniqueName index="184" name="[transacciones].[id_factura].&amp;[188]"/>
            <x15:cachedUniqueName index="185" name="[transacciones].[id_factura].&amp;[189]"/>
            <x15:cachedUniqueName index="186" name="[transacciones].[id_factura].&amp;[190]"/>
            <x15:cachedUniqueName index="187" name="[transacciones].[id_factura].&amp;[191]"/>
            <x15:cachedUniqueName index="188" name="[transacciones].[id_factura].&amp;[192]"/>
            <x15:cachedUniqueName index="189" name="[transacciones].[id_factura].&amp;[193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2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1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57754631" backgroundQuery="1" createdVersion="8" refreshedVersion="8" minRefreshableVersion="3" recordCount="0" supportSubquery="1" supportAdvancedDrill="1" xr:uid="{00000000-000A-0000-FFFF-FFFF10000000}">
  <cacheSource type="external" connectionId="2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productos].[nombre_producto].[nombre_producto]" caption="nombre_producto" numFmtId="0" hierarchy="26" level="1">
      <sharedItems count="46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erveza Club Colombia"/>
        <s v="CARNES - Media carne - 10"/>
        <s v="Parrillada de 50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2">
        <n v="2"/>
        <n v="1"/>
        <n v="3"/>
        <n v="5"/>
        <n v="4"/>
        <n v="6"/>
        <n v="12"/>
        <n v="10"/>
        <n v="8"/>
        <n v="20"/>
        <n v="23"/>
        <n v="9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6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  <n v="80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371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372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373"/>
        <n v="374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9"/>
        <n v="368"/>
        <n v="367"/>
        <n v="365"/>
        <n v="370"/>
        <n v="366"/>
        <n v="363"/>
        <n v="361"/>
        <n v="362"/>
        <n v="388"/>
        <n v="375"/>
        <n v="376"/>
        <n v="377"/>
        <n v="378"/>
        <n v="381"/>
        <n v="382"/>
        <n v="383"/>
        <n v="384"/>
        <n v="385"/>
        <n v="386"/>
        <n v="387"/>
        <n v="380"/>
        <n v="379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371]"/>
            <x15:cachedUniqueName index="112" name="[transacciones].[id_factura].&amp;[114]"/>
            <x15:cachedUniqueName index="113" name="[transacciones].[id_factura].&amp;[115]"/>
            <x15:cachedUniqueName index="114" name="[transacciones].[id_factura].&amp;[116]"/>
            <x15:cachedUniqueName index="115" name="[transacciones].[id_factura].&amp;[117]"/>
            <x15:cachedUniqueName index="116" name="[transacciones].[id_factura].&amp;[118]"/>
            <x15:cachedUniqueName index="117" name="[transacciones].[id_factura].&amp;[119]"/>
            <x15:cachedUniqueName index="118" name="[transacciones].[id_factura].&amp;[120]"/>
            <x15:cachedUniqueName index="119" name="[transacciones].[id_factura].&amp;[121]"/>
            <x15:cachedUniqueName index="120" name="[transacciones].[id_factura].&amp;[122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372]"/>
            <x15:cachedUniqueName index="126" name="[transacciones].[id_factura].&amp;[127]"/>
            <x15:cachedUniqueName index="127" name="[transacciones].[id_factura].&amp;[128]"/>
            <x15:cachedUniqueName index="128" name="[transacciones].[id_factura].&amp;[129]"/>
            <x15:cachedUniqueName index="129" name="[transacciones].[id_factura].&amp;[130]"/>
            <x15:cachedUniqueName index="130" name="[transacciones].[id_factura].&amp;[131]"/>
            <x15:cachedUniqueName index="131" name="[transacciones].[id_factura].&amp;[132]"/>
            <x15:cachedUniqueName index="132" name="[transacciones].[id_factura].&amp;[133]"/>
            <x15:cachedUniqueName index="133" name="[transacciones].[id_factura].&amp;[134]"/>
            <x15:cachedUniqueName index="134" name="[transacciones].[id_factura].&amp;[135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373]"/>
            <x15:cachedUniqueName index="154" name="[transacciones].[id_factura].&amp;[374]"/>
            <x15:cachedUniqueName index="155" name="[transacciones].[id_factura].&amp;[142]"/>
            <x15:cachedUniqueName index="156" name="[transacciones].[id_factura].&amp;[143]"/>
            <x15:cachedUniqueName index="157" name="[transacciones].[id_factura].&amp;[14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55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0]"/>
            <x15:cachedUniqueName index="249" name="[transacciones].[id_factura].&amp;[241]"/>
            <x15:cachedUniqueName index="250" name="[transacciones].[id_factura].&amp;[242]"/>
            <x15:cachedUniqueName index="251" name="[transacciones].[id_factura].&amp;[243]"/>
            <x15:cachedUniqueName index="252" name="[transacciones].[id_factura].&amp;[244]"/>
            <x15:cachedUniqueName index="253" name="[transacciones].[id_factura].&amp;[245]"/>
            <x15:cachedUniqueName index="254" name="[transacciones].[id_factura].&amp;[246]"/>
            <x15:cachedUniqueName index="255" name="[transacciones].[id_factura].&amp;[247]"/>
            <x15:cachedUniqueName index="256" name="[transacciones].[id_factura].&amp;[248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87]"/>
            <x15:cachedUniqueName index="279" name="[transacciones].[id_factura].&amp;[277]"/>
            <x15:cachedUniqueName index="280" name="[transacciones].[id_factura].&amp;[278]"/>
            <x15:cachedUniqueName index="281" name="[transacciones].[id_factura].&amp;[279]"/>
            <x15:cachedUniqueName index="282" name="[transacciones].[id_factura].&amp;[286]"/>
            <x15:cachedUniqueName index="283" name="[transacciones].[id_factura].&amp;[280]"/>
            <x15:cachedUniqueName index="284" name="[transacciones].[id_factura].&amp;[281]"/>
            <x15:cachedUniqueName index="285" name="[transacciones].[id_factura].&amp;[282]"/>
            <x15:cachedUniqueName index="286" name="[transacciones].[id_factura].&amp;[283]"/>
            <x15:cachedUniqueName index="287" name="[transacciones].[id_factura].&amp;[284]"/>
            <x15:cachedUniqueName index="288" name="[transacciones].[id_factura].&amp;[285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316]"/>
            <x15:cachedUniqueName index="309" name="[transacciones].[id_factura].&amp;[298]"/>
            <x15:cachedUniqueName index="310" name="[transacciones].[id_factura].&amp;[299]"/>
            <x15:cachedUniqueName index="311" name="[transacciones].[id_factura].&amp;[300]"/>
            <x15:cachedUniqueName index="312" name="[transacciones].[id_factura].&amp;[301]"/>
            <x15:cachedUniqueName index="313" name="[transacciones].[id_factura].&amp;[302]"/>
            <x15:cachedUniqueName index="314" name="[transacciones].[id_factura].&amp;[303]"/>
            <x15:cachedUniqueName index="315" name="[transacciones].[id_factura].&amp;[304]"/>
            <x15:cachedUniqueName index="316" name="[transacciones].[id_factura].&amp;[305]"/>
            <x15:cachedUniqueName index="317" name="[transacciones].[id_factura].&amp;[306]"/>
            <x15:cachedUniqueName index="318" name="[transacciones].[id_factura].&amp;[307]"/>
            <x15:cachedUniqueName index="319" name="[transacciones].[id_factura].&amp;[308]"/>
            <x15:cachedUniqueName index="320" name="[transacciones].[id_factura].&amp;[309]"/>
            <x15:cachedUniqueName index="321" name="[transacciones].[id_factura].&amp;[310]"/>
            <x15:cachedUniqueName index="322" name="[transacciones].[id_factura].&amp;[311]"/>
            <x15:cachedUniqueName index="323" name="[transacciones].[id_factura].&amp;[312]"/>
            <x15:cachedUniqueName index="324" name="[transacciones].[id_factura].&amp;[313]"/>
            <x15:cachedUniqueName index="325" name="[transacciones].[id_factura].&amp;[314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9]"/>
            <x15:cachedUniqueName index="360" name="[transacciones].[id_factura].&amp;[368]"/>
            <x15:cachedUniqueName index="361" name="[transacciones].[id_factura].&amp;[367]"/>
            <x15:cachedUniqueName index="362" name="[transacciones].[id_factura].&amp;[365]"/>
            <x15:cachedUniqueName index="363" name="[transacciones].[id_factura].&amp;[370]"/>
            <x15:cachedUniqueName index="364" name="[transacciones].[id_factura].&amp;[366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0]"/>
            <x15:cachedUniqueName index="381" name="[transacciones].[id_factura].&amp;[379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395]"/>
            <x15:cachedUniqueName index="389" name="[transacciones].[id_factura].&amp;[396]"/>
            <x15:cachedUniqueName index="390" name="[transacciones].[id_factura].&amp;[397]"/>
            <x15:cachedUniqueName index="391" name="[transacciones].[id_factura].&amp;[398]"/>
            <x15:cachedUniqueName index="392" name="[transacciones].[id_factura].&amp;[399]"/>
            <x15:cachedUniqueName index="393" name="[transacciones].[id_factura].&amp;[400]"/>
            <x15:cachedUniqueName index="394" name="[transacciones].[id_factura].&amp;[401]"/>
            <x15:cachedUniqueName index="395" name="[transacciones].[id_factura].&amp;[402]"/>
            <x15:cachedUniqueName index="396" name="[transacciones].[id_factura].&amp;[403]"/>
            <x15:cachedUniqueName index="397" name="[transacciones].[id_factura].&amp;[404]"/>
            <x15:cachedUniqueName index="398" name="[transacciones].[id_factura].&amp;[405]"/>
            <x15:cachedUniqueName index="399" name="[transacciones].[id_factura].&amp;[406]"/>
            <x15:cachedUniqueName index="400" name="[transacciones].[id_factura].&amp;[407]"/>
            <x15:cachedUniqueName index="401" name="[transacciones].[id_factura].&amp;[408]"/>
            <x15:cachedUniqueName index="402" name="[transacciones].[id_factura].&amp;[409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403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31:18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5:47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6:06:06"/>
        <d v="1899-12-30T16:08:33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  <d v="1899-12-30T15:14:48"/>
        <d v="1899-12-30T16:41:20"/>
        <d v="1899-12-30T18:04:51"/>
        <d v="1899-12-30T21:31:24"/>
        <d v="1899-12-30T15:40:02"/>
        <d v="1899-12-30T15:46:29"/>
        <d v="1899-12-30T16:46:18"/>
        <d v="1899-12-30T17:45:59"/>
        <d v="1899-12-30T18:35:35"/>
        <d v="1899-12-30T19:12:06"/>
        <d v="1899-12-30T19:31:36"/>
        <d v="1899-12-30T18:26:17"/>
        <d v="1899-12-30T10:30:50"/>
        <d v="1899-12-30T15:02:15"/>
        <d v="1899-12-30T11:24:46"/>
        <d v="1899-12-30T22:18:29"/>
        <d v="1899-12-30T22:19:50"/>
        <d v="1899-12-30T22:20:59"/>
        <d v="1899-12-30T22:24:23"/>
        <d v="1899-12-30T15:55:28"/>
        <d v="1899-12-30T15:59:46"/>
        <d v="1899-12-30T16:00:07"/>
        <d v="1899-12-30T16:04:25"/>
        <d v="1899-12-30T16:04:44"/>
        <d v="1899-12-30T16:05:07"/>
        <d v="1899-12-30T16:05:44"/>
        <d v="1899-12-30T17:52:12"/>
        <d v="1899-12-30T18:16:03"/>
        <d v="1899-12-30T22:45:42"/>
        <d v="1899-12-30T22:45:50"/>
        <d v="1899-12-30T22:46:02"/>
        <d v="1899-12-30T22:48:15"/>
        <d v="1899-12-30T22:48:58"/>
        <d v="1899-12-30T22:49:21"/>
        <d v="1899-12-30T23:00:42"/>
        <d v="1899-12-30T23:02:03"/>
        <d v="1899-12-30T23:03:03"/>
        <d v="1899-12-30T23:04:11"/>
        <d v="1899-12-30T23:04:30"/>
        <d v="1899-12-30T23:04:46"/>
        <d v="1899-12-30T23:05:07"/>
        <d v="1899-12-30T23:10:00"/>
        <d v="1899-12-30T23:10:53"/>
        <d v="1899-12-30T23:11:40"/>
        <d v="1899-12-30T23:35:25"/>
        <d v="1899-12-30T23:40:05"/>
        <d v="1899-12-30T23:40:18"/>
        <d v="1899-12-30T23:41:19"/>
        <d v="1899-12-30T23:42:00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31:18]"/>
            <x15:cachedUniqueName index="112" name="[transacciones].[hora].&amp;[1899-12-30T15:59:35.606667]"/>
            <x15:cachedUniqueName index="113" name="[transacciones].[hora].&amp;[1899-12-30T16:34:36.42]"/>
            <x15:cachedUniqueName index="114" name="[transacciones].[hora].&amp;[1899-12-30T16:34:51.71]"/>
            <x15:cachedUniqueName index="115" name="[transacciones].[hora].&amp;[1899-12-30T16:36:43.016667]"/>
            <x15:cachedUniqueName index="116" name="[transacciones].[hora].&amp;[1899-12-30T16:50:45.613333]"/>
            <x15:cachedUniqueName index="117" name="[transacciones].[hora].&amp;[1899-12-30T18:47:49.793333]"/>
            <x15:cachedUniqueName index="118" name="[transacciones].[hora].&amp;[1899-12-30T19:18:38.126667]"/>
            <x15:cachedUniqueName index="119" name="[transacciones].[hora].&amp;[1899-12-30T19:27:29.676667]"/>
            <x15:cachedUniqueName index="120" name="[transacciones].[hora].&amp;[1899-12-30T19:57:06.266667]"/>
            <x15:cachedUniqueName index="121" name="[transacciones].[hora].&amp;[1899-12-30T14:02:14.06]"/>
            <x15:cachedUniqueName index="122" name="[transacciones].[hora].&amp;[1899-12-30T15:03:23.333333]"/>
            <x15:cachedUniqueName index="123" name="[transacciones].[hora].&amp;[1899-12-30T15:20:10.733333]"/>
            <x15:cachedUniqueName index="124" name="[transacciones].[hora].&amp;[1899-12-30T15:34:35.176667]"/>
            <x15:cachedUniqueName index="125" name="[transacciones].[hora].&amp;[1899-12-30T15:45:47]"/>
            <x15:cachedUniqueName index="126" name="[transacciones].[hora].&amp;[1899-12-30T15:48:19.453333]"/>
            <x15:cachedUniqueName index="127" name="[transacciones].[hora].&amp;[1899-12-30T17:12:09.196667]"/>
            <x15:cachedUniqueName index="128" name="[transacciones].[hora].&amp;[1899-12-30T17:17:32.22]"/>
            <x15:cachedUniqueName index="129" name="[transacciones].[hora].&amp;[1899-12-30T17:44:15.853333]"/>
            <x15:cachedUniqueName index="130" name="[transacciones].[hora].&amp;[1899-12-30T18:06:38.936667]"/>
            <x15:cachedUniqueName index="131" name="[transacciones].[hora].&amp;[1899-12-30T18:31:37.056667]"/>
            <x15:cachedUniqueName index="132" name="[transacciones].[hora].&amp;[1899-12-30T18:50:07.533333]"/>
            <x15:cachedUniqueName index="133" name="[transacciones].[hora].&amp;[1899-12-30T19:15:22.323333]"/>
            <x15:cachedUniqueName index="134" name="[transacciones].[hora].&amp;[1899-12-30T20:14:11.01]"/>
            <x15:cachedUniqueName index="135" name="[transacciones].[hora].&amp;[1899-12-30T22:58:59]"/>
            <x15:cachedUniqueName index="136" name="[transacciones].[hora].&amp;[1899-12-30T22:59:12]"/>
            <x15:cachedUniqueName index="137" name="[transacciones].[hora].&amp;[1899-12-30T22:59:59]"/>
            <x15:cachedUniqueName index="138" name="[transacciones].[hora].&amp;[1899-12-30T23:00:51]"/>
            <x15:cachedUniqueName index="139" name="[transacciones].[hora].&amp;[1899-12-30T23:01:11]"/>
            <x15:cachedUniqueName index="140" name="[transacciones].[hora].&amp;[1899-12-30T23:03:01]"/>
            <x15:cachedUniqueName index="141" name="[transacciones].[hora].&amp;[1899-12-30T23:04:26]"/>
            <x15:cachedUniqueName index="142" name="[transacciones].[hora].&amp;[1899-12-30T23:06:59]"/>
            <x15:cachedUniqueName index="143" name="[transacciones].[hora].&amp;[1899-12-30T23:09:20]"/>
            <x15:cachedUniqueName index="144" name="[transacciones].[hora].&amp;[1899-12-30T23:09:45]"/>
            <x15:cachedUniqueName index="145" name="[transacciones].[hora].&amp;[1899-12-30T23:11:40]"/>
            <x15:cachedUniqueName index="146" name="[transacciones].[hora].&amp;[1899-12-30T23:12:12]"/>
            <x15:cachedUniqueName index="147" name="[transacciones].[hora].&amp;[1899-12-30T14:10:32.093333]"/>
            <x15:cachedUniqueName index="148" name="[transacciones].[hora].&amp;[1899-12-30T14:10:52.596667]"/>
            <x15:cachedUniqueName index="149" name="[transacciones].[hora].&amp;[1899-12-30T14:20:34.346667]"/>
            <x15:cachedUniqueName index="150" name="[transacciones].[hora].&amp;[1899-12-30T14:54:32.713333]"/>
            <x15:cachedUniqueName index="151" name="[transacciones].[hora].&amp;[1899-12-30T15:07:19.646667]"/>
            <x15:cachedUniqueName index="152" name="[transacciones].[hora].&amp;[1899-12-30T15:08:19.86]"/>
            <x15:cachedUniqueName index="153" name="[transacciones].[hora].&amp;[1899-12-30T16:06:06]"/>
            <x15:cachedUniqueName index="154" name="[transacciones].[hora].&amp;[1899-12-30T16:08:33]"/>
            <x15:cachedUniqueName index="155" name="[transacciones].[hora].&amp;[1899-12-30T17:22:09.946667]"/>
            <x15:cachedUniqueName index="156" name="[transacciones].[hora].&amp;[1899-12-30T17:27:23.96]"/>
            <x15:cachedUniqueName index="157" name="[transacciones].[hora].&amp;[1899-12-30T18:03:05.876667]"/>
            <x15:cachedUniqueName index="158" name="[transacciones].[hora].&amp;[1899-12-30T16:00:35.676667]"/>
            <x15:cachedUniqueName index="159" name="[transacciones].[hora].&amp;[1899-12-30T16:04:41.046667]"/>
            <x15:cachedUniqueName index="160" name="[transacciones].[hora].&amp;[1899-12-30T16:05:59.036667]"/>
            <x15:cachedUniqueName index="161" name="[transacciones].[hora].&amp;[1899-12-30T16:29:55.11]"/>
            <x15:cachedUniqueName index="162" name="[transacciones].[hora].&amp;[1899-12-30T17:25:39.05]"/>
            <x15:cachedUniqueName index="163" name="[transacciones].[hora].&amp;[1899-12-30T17:49:09.046667]"/>
            <x15:cachedUniqueName index="164" name="[transacciones].[hora].&amp;[1899-12-30T18:47:58.076667]"/>
            <x15:cachedUniqueName index="165" name="[transacciones].[hora].&amp;[1899-12-30T17:29:15.496667]"/>
            <x15:cachedUniqueName index="166" name="[transacciones].[hora].&amp;[1899-12-30T17:30:40.54]"/>
            <x15:cachedUniqueName index="167" name="[transacciones].[hora].&amp;[1899-12-30T17:31:14.606667]"/>
            <x15:cachedUniqueName index="168" name="[transacciones].[hora].&amp;[1899-12-30T19:49:02.023333]"/>
            <x15:cachedUniqueName index="169" name="[transacciones].[hora].&amp;[1899-12-30T14:41:25.853333]"/>
            <x15:cachedUniqueName index="170" name="[transacciones].[hora].&amp;[1899-12-30T14:47:38.436667]"/>
            <x15:cachedUniqueName index="171" name="[transacciones].[hora].&amp;[1899-12-30T14:47:51]"/>
            <x15:cachedUniqueName index="172" name="[transacciones].[hora].&amp;[1899-12-30T16:20:32.576667]"/>
            <x15:cachedUniqueName index="173" name="[transacciones].[hora].&amp;[1899-12-30T16:40:39.206667]"/>
            <x15:cachedUniqueName index="174" name="[transacciones].[hora].&amp;[1899-12-30T16:59:55.626667]"/>
            <x15:cachedUniqueName index="175" name="[transacciones].[hora].&amp;[1899-12-30T17:00:22.523333]"/>
            <x15:cachedUniqueName index="176" name="[transacciones].[hora].&amp;[1899-12-30T17:48:18.783333]"/>
            <x15:cachedUniqueName index="177" name="[transacciones].[hora].&amp;[1899-12-30T17:54:31.906667]"/>
            <x15:cachedUniqueName index="178" name="[transacciones].[hora].&amp;[1899-12-30T18:02:06.766667]"/>
            <x15:cachedUniqueName index="179" name="[transacciones].[hora].&amp;[1899-12-30T18:11:31.673333]"/>
            <x15:cachedUniqueName index="180" name="[transacciones].[hora].&amp;[1899-12-30T18:14:53.146667]"/>
            <x15:cachedUniqueName index="181" name="[transacciones].[hora].&amp;[1899-12-30T18:23:38.426667]"/>
            <x15:cachedUniqueName index="182" name="[transacciones].[hora].&amp;[1899-12-30T18:23:47.58]"/>
            <x15:cachedUniqueName index="183" name="[transacciones].[hora].&amp;[1899-12-30T18:23:57.563333]"/>
            <x15:cachedUniqueName index="184" name="[transacciones].[hora].&amp;[1899-12-30T18:30:48.476667]"/>
            <x15:cachedUniqueName index="185" name="[transacciones].[hora].&amp;[1899-12-30T18:31:57.906667]"/>
            <x15:cachedUniqueName index="186" name="[transacciones].[hora].&amp;[1899-12-30T18:32:55.546667]"/>
            <x15:cachedUniqueName index="187" name="[transacciones].[hora].&amp;[1899-12-30T19:07:55.81]"/>
            <x15:cachedUniqueName index="188" name="[transacciones].[hora].&amp;[1899-12-30T19:18:56.286667]"/>
            <x15:cachedUniqueName index="189" name="[transacciones].[hora].&amp;[1899-12-30T19:26:43.35]"/>
            <x15:cachedUniqueName index="190" name="[transacciones].[hora].&amp;[1899-12-30T19:34:48.136667]"/>
            <x15:cachedUniqueName index="191" name="[transacciones].[hora].&amp;[1899-12-30T19:37:50.31]"/>
            <x15:cachedUniqueName index="192" name="[transacciones].[hora].&amp;[1899-12-30T19:46:28.14]"/>
            <x15:cachedUniqueName index="193" name="[transacciones].[hora].&amp;[1899-12-30T20:22:41.066667]"/>
            <x15:cachedUniqueName index="194" name="[transacciones].[hora].&amp;[1899-12-30T14:49:18.943333]"/>
            <x15:cachedUniqueName index="195" name="[transacciones].[hora].&amp;[1899-12-30T16:23:41.096667]"/>
            <x15:cachedUniqueName index="196" name="[transacciones].[hora].&amp;[1899-12-30T17:35:08.253333]"/>
            <x15:cachedUniqueName index="197" name="[transacciones].[hora].&amp;[1899-12-30T17:36:48.41]"/>
            <x15:cachedUniqueName index="198" name="[transacciones].[hora].&amp;[1899-12-30T17:37:24.176667]"/>
            <x15:cachedUniqueName index="199" name="[transacciones].[hora].&amp;[1899-12-30T17:54:22.58]"/>
            <x15:cachedUniqueName index="200" name="[transacciones].[hora].&amp;[1899-12-30T18:09:56.456667]"/>
            <x15:cachedUniqueName index="201" name="[transacciones].[hora].&amp;[1899-12-30T18:56:08.01]"/>
            <x15:cachedUniqueName index="202" name="[transacciones].[hora].&amp;[1899-12-30T19:15:09.04]"/>
            <x15:cachedUniqueName index="203" name="[transacciones].[hora].&amp;[1899-12-30T19:39:28.043333]"/>
            <x15:cachedUniqueName index="204" name="[transacciones].[hora].&amp;[1899-12-30T23:08:38]"/>
            <x15:cachedUniqueName index="205" name="[transacciones].[hora].&amp;[1899-12-30T23:09:21]"/>
            <x15:cachedUniqueName index="206" name="[transacciones].[hora].&amp;[1899-12-30T23:09:41]"/>
            <x15:cachedUniqueName index="207" name="[transacciones].[hora].&amp;[1899-12-30T23:10:35]"/>
            <x15:cachedUniqueName index="208" name="[transacciones].[hora].&amp;[1899-12-30T23:10:55]"/>
            <x15:cachedUniqueName index="209" name="[transacciones].[hora].&amp;[1899-12-30T23:11:15]"/>
            <x15:cachedUniqueName index="210" name="[transacciones].[hora].&amp;[1899-12-30T23:11:29]"/>
            <x15:cachedUniqueName index="211" name="[transacciones].[hora].&amp;[1899-12-30T15:19:57.763333]"/>
            <x15:cachedUniqueName index="212" name="[transacciones].[hora].&amp;[1899-12-30T15:20:45.8]"/>
            <x15:cachedUniqueName index="213" name="[transacciones].[hora].&amp;[1899-12-30T15:21:45.503333]"/>
            <x15:cachedUniqueName index="214" name="[transacciones].[hora].&amp;[1899-12-30T15:22:16.416667]"/>
            <x15:cachedUniqueName index="215" name="[transacciones].[hora].&amp;[1899-12-30T15:31:09.2]"/>
            <x15:cachedUniqueName index="216" name="[transacciones].[hora].&amp;[1899-12-30T15:34:52.136667]"/>
            <x15:cachedUniqueName index="217" name="[transacciones].[hora].&amp;[1899-12-30T15:54:01.46]"/>
            <x15:cachedUniqueName index="218" name="[transacciones].[hora].&amp;[1899-12-30T16:04:05.83]"/>
            <x15:cachedUniqueName index="219" name="[transacciones].[hora].&amp;[1899-12-30T16:15:44.633333]"/>
            <x15:cachedUniqueName index="220" name="[transacciones].[hora].&amp;[1899-12-30T16:27:10.556667]"/>
            <x15:cachedUniqueName index="221" name="[transacciones].[hora].&amp;[1899-12-30T16:56:50.356667]"/>
            <x15:cachedUniqueName index="222" name="[transacciones].[hora].&amp;[1899-12-30T16:57:19.383333]"/>
            <x15:cachedUniqueName index="223" name="[transacciones].[hora].&amp;[1899-12-30T19:42:19.343333]"/>
            <x15:cachedUniqueName index="224" name="[transacciones].[hora].&amp;[1899-12-30T19:46:08.953333]"/>
            <x15:cachedUniqueName index="225" name="[transacciones].[hora].&amp;[1899-12-30T13:53:40.773333]"/>
            <x15:cachedUniqueName index="226" name="[transacciones].[hora].&amp;[1899-12-30T14:20:16.81]"/>
            <x15:cachedUniqueName index="227" name="[transacciones].[hora].&amp;[1899-12-30T14:50:55.4]"/>
            <x15:cachedUniqueName index="228" name="[transacciones].[hora].&amp;[1899-12-30T15:32:58.016667]"/>
            <x15:cachedUniqueName index="229" name="[transacciones].[hora].&amp;[1899-12-30T15:33:17.31]"/>
            <x15:cachedUniqueName index="230" name="[transacciones].[hora].&amp;[1899-12-30T15:44:21.296667]"/>
            <x15:cachedUniqueName index="231" name="[transacciones].[hora].&amp;[1899-12-30T17:18:21.97]"/>
            <x15:cachedUniqueName index="232" name="[transacciones].[hora].&amp;[1899-12-30T18:56:45]"/>
            <x15:cachedUniqueName index="233" name="[transacciones].[hora].&amp;[1899-12-30T16:00:58]"/>
            <x15:cachedUniqueName index="234" name="[transacciones].[hora].&amp;[1899-12-30T16:24:53]"/>
            <x15:cachedUniqueName index="235" name="[transacciones].[hora].&amp;[1899-12-30T16:26:15]"/>
            <x15:cachedUniqueName index="236" name="[transacciones].[hora].&amp;[1899-12-30T17:26:46]"/>
            <x15:cachedUniqueName index="237" name="[transacciones].[hora].&amp;[1899-12-30T18:27:25]"/>
            <x15:cachedUniqueName index="238" name="[transacciones].[hora].&amp;[1899-12-30T18:28:49]"/>
            <x15:cachedUniqueName index="239" name="[transacciones].[hora].&amp;[1899-12-30T10:40:32]"/>
            <x15:cachedUniqueName index="240" name="[transacciones].[hora].&amp;[1899-12-30T14:48:21.03]"/>
            <x15:cachedUniqueName index="241" name="[transacciones].[hora].&amp;[1899-12-30T15:06:16.026667]"/>
            <x15:cachedUniqueName index="242" name="[transacciones].[hora].&amp;[1899-12-30T15:36:10.42]"/>
            <x15:cachedUniqueName index="243" name="[transacciones].[hora].&amp;[1899-12-30T15:41:03.256667]"/>
            <x15:cachedUniqueName index="244" name="[transacciones].[hora].&amp;[1899-12-30T16:30:52.76]"/>
            <x15:cachedUniqueName index="245" name="[transacciones].[hora].&amp;[1899-12-30T17:26:30.926667]"/>
            <x15:cachedUniqueName index="246" name="[transacciones].[hora].&amp;[1899-12-30T17:33:20.13]"/>
            <x15:cachedUniqueName index="247" name="[transacciones].[hora].&amp;[1899-12-30T17:50:32.346667]"/>
            <x15:cachedUniqueName index="248" name="[transacciones].[hora].&amp;[1899-12-30T17:51:43.386667]"/>
            <x15:cachedUniqueName index="249" name="[transacciones].[hora].&amp;[1899-12-30T17:59:00.36]"/>
            <x15:cachedUniqueName index="250" name="[transacciones].[hora].&amp;[1899-12-30T17:59:11.813333]"/>
            <x15:cachedUniqueName index="251" name="[transacciones].[hora].&amp;[1899-12-30T17:59:35.686667]"/>
            <x15:cachedUniqueName index="252" name="[transacciones].[hora].&amp;[1899-12-30T18:04:13.12]"/>
            <x15:cachedUniqueName index="253" name="[transacciones].[hora].&amp;[1899-12-30T18:22:59.783333]"/>
            <x15:cachedUniqueName index="254" name="[transacciones].[hora].&amp;[1899-12-30T18:23:45.073333]"/>
            <x15:cachedUniqueName index="255" name="[transacciones].[hora].&amp;[1899-12-30T18:25:17.356667]"/>
            <x15:cachedUniqueName index="256" name="[transacciones].[hora].&amp;[1899-12-30T19:24:35.423333]"/>
            <x15:cachedUniqueName index="257" name="[transacciones].[hora].&amp;[1899-12-30T16:34:49.223333]"/>
            <x15:cachedUniqueName index="258" name="[transacciones].[hora].&amp;[1899-12-30T16:43:20.536667]"/>
            <x15:cachedUniqueName index="259" name="[transacciones].[hora].&amp;[1899-12-30T17:17:22.543333]"/>
            <x15:cachedUniqueName index="260" name="[transacciones].[hora].&amp;[1899-12-30T17:32:31.653333]"/>
            <x15:cachedUniqueName index="261" name="[transacciones].[hora].&amp;[1899-12-30T17:32:41.776667]"/>
            <x15:cachedUniqueName index="262" name="[transacciones].[hora].&amp;[1899-12-30T17:58:49.116667]"/>
            <x15:cachedUniqueName index="263" name="[transacciones].[hora].&amp;[1899-12-30T18:25:38.206667]"/>
            <x15:cachedUniqueName index="264" name="[transacciones].[hora].&amp;[1899-12-30T18:27:13.856667]"/>
            <x15:cachedUniqueName index="265" name="[transacciones].[hora].&amp;[1899-12-30T18:58:17.51]"/>
            <x15:cachedUniqueName index="266" name="[transacciones].[hora].&amp;[1899-12-30T19:07:17.486667]"/>
            <x15:cachedUniqueName index="267" name="[transacciones].[hora].&amp;[1899-12-30T19:48:28.436667]"/>
            <x15:cachedUniqueName index="268" name="[transacciones].[hora].&amp;[1899-12-30T14:12:21.883333]"/>
            <x15:cachedUniqueName index="269" name="[transacciones].[hora].&amp;[1899-12-30T14:28:23.903333]"/>
            <x15:cachedUniqueName index="270" name="[transacciones].[hora].&amp;[1899-12-30T15:39:42.556667]"/>
            <x15:cachedUniqueName index="271" name="[transacciones].[hora].&amp;[1899-12-30T16:17:44.586667]"/>
            <x15:cachedUniqueName index="272" name="[transacciones].[hora].&amp;[1899-12-30T16:52:21.706667]"/>
            <x15:cachedUniqueName index="273" name="[transacciones].[hora].&amp;[1899-12-30T17:15:51.54]"/>
            <x15:cachedUniqueName index="274" name="[transacciones].[hora].&amp;[1899-12-30T17:39:21.543333]"/>
            <x15:cachedUniqueName index="275" name="[transacciones].[hora].&amp;[1899-12-30T17:58:12.116667]"/>
            <x15:cachedUniqueName index="276" name="[transacciones].[hora].&amp;[1899-12-30T18:03:28.003333]"/>
            <x15:cachedUniqueName index="277" name="[transacciones].[hora].&amp;[1899-12-30T18:12:22.316667]"/>
            <x15:cachedUniqueName index="278" name="[transacciones].[hora].&amp;[1899-12-30T18:23:16]"/>
            <x15:cachedUniqueName index="279" name="[transacciones].[hora].&amp;[1899-12-30T18:24:21.46]"/>
            <x15:cachedUniqueName index="280" name="[transacciones].[hora].&amp;[1899-12-30T18:31:24.273333]"/>
            <x15:cachedUniqueName index="281" name="[transacciones].[hora].&amp;[1899-12-30T18:36:26.833333]"/>
            <x15:cachedUniqueName index="282" name="[transacciones].[hora].&amp;[1899-12-30T18:47:24]"/>
            <x15:cachedUniqueName index="283" name="[transacciones].[hora].&amp;[1899-12-30T18:51:00.983333]"/>
            <x15:cachedUniqueName index="284" name="[transacciones].[hora].&amp;[1899-12-30T18:54:27.733333]"/>
            <x15:cachedUniqueName index="285" name="[transacciones].[hora].&amp;[1899-12-30T19:01:54.58]"/>
            <x15:cachedUniqueName index="286" name="[transacciones].[hora].&amp;[1899-12-30T19:05:15.736667]"/>
            <x15:cachedUniqueName index="287" name="[transacciones].[hora].&amp;[1899-12-30T19:37:52.596667]"/>
            <x15:cachedUniqueName index="288" name="[transacciones].[hora].&amp;[1899-12-30T19:42:41.67]"/>
            <x15:cachedUniqueName index="289" name="[transacciones].[hora].&amp;[1899-12-30T15:34:37.533333]"/>
            <x15:cachedUniqueName index="290" name="[transacciones].[hora].&amp;[1899-12-30T15:35:55.433333]"/>
            <x15:cachedUniqueName index="291" name="[transacciones].[hora].&amp;[1899-12-30T15:51:57.576667]"/>
            <x15:cachedUniqueName index="292" name="[transacciones].[hora].&amp;[1899-12-30T17:12:28.193333]"/>
            <x15:cachedUniqueName index="293" name="[transacciones].[hora].&amp;[1899-12-30T17:59:58.213333]"/>
            <x15:cachedUniqueName index="294" name="[transacciones].[hora].&amp;[1899-12-30T18:08:02.353333]"/>
            <x15:cachedUniqueName index="295" name="[transacciones].[hora].&amp;[1899-12-30T18:25:08.306667]"/>
            <x15:cachedUniqueName index="296" name="[transacciones].[hora].&amp;[1899-12-30T19:04:24.603333]"/>
            <x15:cachedUniqueName index="297" name="[transacciones].[hora].&amp;[1899-12-30T19:15:20.32]"/>
            <x15:cachedUniqueName index="298" name="[transacciones].[hora].&amp;[1899-12-30T00:00:02]"/>
            <x15:cachedUniqueName index="299" name="[transacciones].[hora].&amp;[1899-12-30T09:43:53]"/>
            <x15:cachedUniqueName index="300" name="[transacciones].[hora].&amp;[1899-12-30T09:44:06]"/>
            <x15:cachedUniqueName index="301" name="[transacciones].[hora].&amp;[1899-12-30T09:44:32]"/>
            <x15:cachedUniqueName index="302" name="[transacciones].[hora].&amp;[1899-12-30T09:48:48]"/>
            <x15:cachedUniqueName index="303" name="[transacciones].[hora].&amp;[1899-12-30T09:49:48]"/>
            <x15:cachedUniqueName index="304" name="[transacciones].[hora].&amp;[1899-12-30T09:49:57]"/>
            <x15:cachedUniqueName index="305" name="[transacciones].[hora].&amp;[1899-12-30T09:50:30]"/>
            <x15:cachedUniqueName index="306" name="[transacciones].[hora].&amp;[1899-12-30T09:50:47]"/>
            <x15:cachedUniqueName index="307" name="[transacciones].[hora].&amp;[1899-12-30T09:57:05]"/>
            <x15:cachedUniqueName index="308" name="[transacciones].[hora].&amp;[1899-12-30T01:32:36]"/>
            <x15:cachedUniqueName index="309" name="[transacciones].[hora].&amp;[1899-12-30T13:01:52.003333]"/>
            <x15:cachedUniqueName index="310" name="[transacciones].[hora].&amp;[1899-12-30T14:29:17.893333]"/>
            <x15:cachedUniqueName index="311" name="[transacciones].[hora].&amp;[1899-12-30T15:08:45.94]"/>
            <x15:cachedUniqueName index="312" name="[transacciones].[hora].&amp;[1899-12-30T15:21:50.893333]"/>
            <x15:cachedUniqueName index="313" name="[transacciones].[hora].&amp;[1899-12-30T16:43:32.59]"/>
            <x15:cachedUniqueName index="314" name="[transacciones].[hora].&amp;[1899-12-30T17:11:54.43]"/>
            <x15:cachedUniqueName index="315" name="[transacciones].[hora].&amp;[1899-12-30T17:36:24.33]"/>
            <x15:cachedUniqueName index="316" name="[transacciones].[hora].&amp;[1899-12-30T17:45:50.81]"/>
            <x15:cachedUniqueName index="317" name="[transacciones].[hora].&amp;[1899-12-30T17:56:09.63]"/>
            <x15:cachedUniqueName index="318" name="[transacciones].[hora].&amp;[1899-12-30T18:13:35.84]"/>
            <x15:cachedUniqueName index="319" name="[transacciones].[hora].&amp;[1899-12-30T18:19:20.653333]"/>
            <x15:cachedUniqueName index="320" name="[transacciones].[hora].&amp;[1899-12-30T18:22:25.39]"/>
            <x15:cachedUniqueName index="321" name="[transacciones].[hora].&amp;[1899-12-30T18:40:27.666667]"/>
            <x15:cachedUniqueName index="322" name="[transacciones].[hora].&amp;[1899-12-30T18:52:24.033333]"/>
            <x15:cachedUniqueName index="323" name="[transacciones].[hora].&amp;[1899-12-30T19:32:46]"/>
            <x15:cachedUniqueName index="324" name="[transacciones].[hora].&amp;[1899-12-30T19:33:38]"/>
            <x15:cachedUniqueName index="325" name="[transacciones].[hora].&amp;[1899-12-30T19:37:01]"/>
            <x15:cachedUniqueName index="326" name="[transacciones].[hora].&amp;[1899-12-30T13:16:29.886667]"/>
            <x15:cachedUniqueName index="327" name="[transacciones].[hora].&amp;[1899-12-30T15:27:32.74]"/>
            <x15:cachedUniqueName index="328" name="[transacciones].[hora].&amp;[1899-12-30T16:01:09.39]"/>
            <x15:cachedUniqueName index="329" name="[transacciones].[hora].&amp;[1899-12-30T20:45:44.813333]"/>
            <x15:cachedUniqueName index="330" name="[transacciones].[hora].&amp;[1899-12-30T20:49:54.306667]"/>
            <x15:cachedUniqueName index="331" name="[transacciones].[hora].&amp;[1899-12-30T21:01:03.536667]"/>
            <x15:cachedUniqueName index="332" name="[transacciones].[hora].&amp;[1899-12-30T23:20:03]"/>
            <x15:cachedUniqueName index="333" name="[transacciones].[hora].&amp;[1899-12-30T23:38:52]"/>
            <x15:cachedUniqueName index="334" name="[transacciones].[hora].&amp;[1899-12-30T23:49:32.153333]"/>
            <x15:cachedUniqueName index="335" name="[transacciones].[hora].&amp;[1899-12-30T23:49:42.24]"/>
            <x15:cachedUniqueName index="336" name="[transacciones].[hora].&amp;[1899-12-30T23:53:55.886667]"/>
            <x15:cachedUniqueName index="337" name="[transacciones].[hora].&amp;[1899-12-30T23:54:11.15]"/>
            <x15:cachedUniqueName index="338" name="[transacciones].[hora].&amp;[1899-12-30T23:56:05.306667]"/>
            <x15:cachedUniqueName index="339" name="[transacciones].[hora].&amp;[1899-12-30T23:57:26]"/>
            <x15:cachedUniqueName index="340" name="[transacciones].[hora].&amp;[1899-12-30T15:38:31.156667]"/>
            <x15:cachedUniqueName index="341" name="[transacciones].[hora].&amp;[1899-12-30T15:40:00.303333]"/>
            <x15:cachedUniqueName index="342" name="[transacciones].[hora].&amp;[1899-12-30T15:40:11.816667]"/>
            <x15:cachedUniqueName index="343" name="[transacciones].[hora].&amp;[1899-12-30T15:46:03.533333]"/>
            <x15:cachedUniqueName index="344" name="[transacciones].[hora].&amp;[1899-12-30T15:55:16.15]"/>
            <x15:cachedUniqueName index="345" name="[transacciones].[hora].&amp;[1899-12-30T17:42:16.216667]"/>
            <x15:cachedUniqueName index="346" name="[transacciones].[hora].&amp;[1899-12-30T17:42:28.156667]"/>
            <x15:cachedUniqueName index="347" name="[transacciones].[hora].&amp;[1899-12-30T18:14:14.746667]"/>
            <x15:cachedUniqueName index="348" name="[transacciones].[hora].&amp;[1899-12-30T18:34:35.076667]"/>
            <x15:cachedUniqueName index="349" name="[transacciones].[hora].&amp;[1899-12-30T18:39:28.276667]"/>
            <x15:cachedUniqueName index="350" name="[transacciones].[hora].&amp;[1899-12-30T19:24:32.16]"/>
            <x15:cachedUniqueName index="351" name="[transacciones].[hora].&amp;[1899-12-30T19:40:25]"/>
            <x15:cachedUniqueName index="352" name="[transacciones].[hora].&amp;[1899-12-30T23:12:27.693333]"/>
            <x15:cachedUniqueName index="353" name="[transacciones].[hora].&amp;[1899-12-30T10:35:34.296667]"/>
            <x15:cachedUniqueName index="354" name="[transacciones].[hora].&amp;[1899-12-30T15:14:48.263333]"/>
            <x15:cachedUniqueName index="355" name="[transacciones].[hora].&amp;[1899-12-30T16:41:19.876667]"/>
            <x15:cachedUniqueName index="356" name="[transacciones].[hora].&amp;[1899-12-30T18:04:51.303333]"/>
            <x15:cachedUniqueName index="357" name="[transacciones].[hora].&amp;[1899-12-30T21:31:24.363333]"/>
            <x15:cachedUniqueName index="358" name="[transacciones].[hora].&amp;[1899-12-30T15:40:02]"/>
            <x15:cachedUniqueName index="359" name="[transacciones].[hora].&amp;[1899-12-30T15:46:29]"/>
            <x15:cachedUniqueName index="360" name="[transacciones].[hora].&amp;[1899-12-30T16:46:18]"/>
            <x15:cachedUniqueName index="361" name="[transacciones].[hora].&amp;[1899-12-30T17:45:59]"/>
            <x15:cachedUniqueName index="362" name="[transacciones].[hora].&amp;[1899-12-30T18:35:35]"/>
            <x15:cachedUniqueName index="363" name="[transacciones].[hora].&amp;[1899-12-30T19:12:06]"/>
            <x15:cachedUniqueName index="364" name="[transacciones].[hora].&amp;[1899-12-30T19:31:36]"/>
            <x15:cachedUniqueName index="365" name="[transacciones].[hora].&amp;[1899-12-30T18:26:17]"/>
            <x15:cachedUniqueName index="366" name="[transacciones].[hora].&amp;[1899-12-30T10:30:50]"/>
            <x15:cachedUniqueName index="367" name="[transacciones].[hora].&amp;[1899-12-30T15:02:15]"/>
            <x15:cachedUniqueName index="368" name="[transacciones].[hora].&amp;[1899-12-30T11:24:46]"/>
            <x15:cachedUniqueName index="369" name="[transacciones].[hora].&amp;[1899-12-30T22:18:28.863333]"/>
            <x15:cachedUniqueName index="370" name="[transacciones].[hora].&amp;[1899-12-30T22:19:50.006667]"/>
            <x15:cachedUniqueName index="371" name="[transacciones].[hora].&amp;[1899-12-30T22:20:59.233333]"/>
            <x15:cachedUniqueName index="372" name="[transacciones].[hora].&amp;[1899-12-30T22:24:23.29]"/>
            <x15:cachedUniqueName index="373" name="[transacciones].[hora].&amp;[1899-12-30T15:55:28]"/>
            <x15:cachedUniqueName index="374" name="[transacciones].[hora].&amp;[1899-12-30T15:59:46]"/>
            <x15:cachedUniqueName index="375" name="[transacciones].[hora].&amp;[1899-12-30T16:00:07]"/>
            <x15:cachedUniqueName index="376" name="[transacciones].[hora].&amp;[1899-12-30T16:04:25]"/>
            <x15:cachedUniqueName index="377" name="[transacciones].[hora].&amp;[1899-12-30T16:04:44]"/>
            <x15:cachedUniqueName index="378" name="[transacciones].[hora].&amp;[1899-12-30T16:05:07]"/>
            <x15:cachedUniqueName index="379" name="[transacciones].[hora].&amp;[1899-12-30T16:05:44]"/>
            <x15:cachedUniqueName index="380" name="[transacciones].[hora].&amp;[1899-12-30T17:52:12]"/>
            <x15:cachedUniqueName index="381" name="[transacciones].[hora].&amp;[1899-12-30T18:16:03]"/>
            <x15:cachedUniqueName index="382" name="[transacciones].[hora].&amp;[1899-12-30T22:45:42]"/>
            <x15:cachedUniqueName index="383" name="[transacciones].[hora].&amp;[1899-12-30T22:45:50]"/>
            <x15:cachedUniqueName index="384" name="[transacciones].[hora].&amp;[1899-12-30T22:46:02]"/>
            <x15:cachedUniqueName index="385" name="[transacciones].[hora].&amp;[1899-12-30T22:48:15]"/>
            <x15:cachedUniqueName index="386" name="[transacciones].[hora].&amp;[1899-12-30T22:48:58]"/>
            <x15:cachedUniqueName index="387" name="[transacciones].[hora].&amp;[1899-12-30T22:49:21]"/>
            <x15:cachedUniqueName index="388" name="[transacciones].[hora].&amp;[1899-12-30T23:00:41.946667]"/>
            <x15:cachedUniqueName index="389" name="[transacciones].[hora].&amp;[1899-12-30T23:02:02.563333]"/>
            <x15:cachedUniqueName index="390" name="[transacciones].[hora].&amp;[1899-12-30T23:03:02.933333]"/>
            <x15:cachedUniqueName index="391" name="[transacciones].[hora].&amp;[1899-12-30T23:04:11.013333]"/>
            <x15:cachedUniqueName index="392" name="[transacciones].[hora].&amp;[1899-12-30T23:04:30.42]"/>
            <x15:cachedUniqueName index="393" name="[transacciones].[hora].&amp;[1899-12-30T23:04:45.856667]"/>
            <x15:cachedUniqueName index="394" name="[transacciones].[hora].&amp;[1899-12-30T23:05:06.516667]"/>
            <x15:cachedUniqueName index="395" name="[transacciones].[hora].&amp;[1899-12-30T23:10:00.326667]"/>
            <x15:cachedUniqueName index="396" name="[transacciones].[hora].&amp;[1899-12-30T23:10:52.51]"/>
            <x15:cachedUniqueName index="397" name="[transacciones].[hora].&amp;[1899-12-30T23:11:40.463333]"/>
            <x15:cachedUniqueName index="398" name="[transacciones].[hora].&amp;[1899-12-30T23:35:24.803333]"/>
            <x15:cachedUniqueName index="399" name="[transacciones].[hora].&amp;[1899-12-30T23:40:05.326667]"/>
            <x15:cachedUniqueName index="400" name="[transacciones].[hora].&amp;[1899-12-30T23:40:18.396667]"/>
            <x15:cachedUniqueName index="401" name="[transacciones].[hora].&amp;[1899-12-30T23:41:18.95]"/>
            <x15:cachedUniqueName index="402" name="[transacciones].[hora].&amp;[1899-12-30T23:41:59.76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60069448" backgroundQuery="1" createdVersion="8" refreshedVersion="8" minRefreshableVersion="3" recordCount="0" supportSubquery="1" supportAdvancedDrill="1" xr:uid="{00000000-000A-0000-FFFF-FFFF0F000000}">
  <cacheSource type="external" connectionId="2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62500003" backgroundQuery="1" createdVersion="8" refreshedVersion="8" minRefreshableVersion="3" recordCount="0" supportSubquery="1" supportAdvancedDrill="1" xr:uid="{00000000-000A-0000-FFFF-FFFF0E000000}">
  <cacheSource type="external" connectionId="2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productos].[nombre_producto].[nombre_producto]" caption="nombre_producto" numFmtId="0" hierarchy="26" level="1">
      <sharedItems count="44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Parrillada de 50"/>
        <s v="BEBIDA - Cerveza Central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2">
        <n v="2"/>
        <n v="1"/>
        <n v="3"/>
        <n v="5"/>
        <n v="4"/>
        <n v="6"/>
        <n v="12"/>
        <n v="10"/>
        <n v="8"/>
        <n v="20"/>
        <n v="23"/>
        <n v="9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80000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1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0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3]"/>
            <x15:cachedUniqueName index="350" name="[transacciones].[id_factura].&amp;[354]"/>
            <x15:cachedUniqueName index="351" name="[transacciones].[id_factura].&amp;[356]"/>
            <x15:cachedUniqueName index="352" name="[transacciones].[id_factura].&amp;[357]"/>
            <x15:cachedUniqueName index="353" name="[transacciones].[id_factura].&amp;[358]"/>
            <x15:cachedUniqueName index="354" name="[transacciones].[id_factura].&amp;[359]"/>
            <x15:cachedUniqueName index="355" name="[transacciones].[id_factura].&amp;[360]"/>
            <x15:cachedUniqueName index="356" name="[transacciones].[id_factura].&amp;[364]"/>
            <x15:cachedUniqueName index="357" name="[transacciones].[id_factura].&amp;[365]"/>
            <x15:cachedUniqueName index="358" name="[transacciones].[id_factura].&amp;[366]"/>
            <x15:cachedUniqueName index="359" name="[transacciones].[id_factura].&amp;[367]"/>
            <x15:cachedUniqueName index="360" name="[transacciones].[id_factura].&amp;[368]"/>
            <x15:cachedUniqueName index="361" name="[transacciones].[id_factura].&amp;[369]"/>
            <x15:cachedUniqueName index="362" name="[transacciones].[id_factura].&amp;[370]"/>
            <x15:cachedUniqueName index="363" name="[transacciones].[id_factura].&amp;[363]"/>
            <x15:cachedUniqueName index="364" name="[transacciones].[id_factura].&amp;[361]"/>
            <x15:cachedUniqueName index="365" name="[transacciones].[id_factura].&amp;[362]"/>
            <x15:cachedUniqueName index="366" name="[transacciones].[id_factura].&amp;[388]"/>
            <x15:cachedUniqueName index="367" name="[transacciones].[id_factura].&amp;[375]"/>
            <x15:cachedUniqueName index="368" name="[transacciones].[id_factura].&amp;[376]"/>
            <x15:cachedUniqueName index="369" name="[transacciones].[id_factura].&amp;[377]"/>
            <x15:cachedUniqueName index="370" name="[transacciones].[id_factura].&amp;[378]"/>
            <x15:cachedUniqueName index="371" name="[transacciones].[id_factura].&amp;[379]"/>
            <x15:cachedUniqueName index="372" name="[transacciones].[id_factura].&amp;[380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9]"/>
            <x15:cachedUniqueName index="381" name="[transacciones].[id_factura].&amp;[390]"/>
            <x15:cachedUniqueName index="382" name="[transacciones].[id_factura].&amp;[391]"/>
            <x15:cachedUniqueName index="383" name="[transacciones].[id_factura].&amp;[392]"/>
            <x15:cachedUniqueName index="384" name="[transacciones].[id_factura].&amp;[393]"/>
            <x15:cachedUniqueName index="385" name="[transacciones].[id_factura].&amp;[394]"/>
            <x15:cachedUniqueName index="386" name="[transacciones].[id_factura].&amp;[395]"/>
            <x15:cachedUniqueName index="387" name="[transacciones].[id_factura].&amp;[396]"/>
            <x15:cachedUniqueName index="388" name="[transacciones].[id_factura].&amp;[397]"/>
            <x15:cachedUniqueName index="389" name="[transacciones].[id_factura].&amp;[398]"/>
            <x15:cachedUniqueName index="390" name="[transacciones].[id_factura].&amp;[399]"/>
            <x15:cachedUniqueName index="391" name="[transacciones].[id_factura].&amp;[400]"/>
            <x15:cachedUniqueName index="392" name="[transacciones].[id_factura].&amp;[401]"/>
            <x15:cachedUniqueName index="393" name="[transacciones].[id_factura].&amp;[402]"/>
            <x15:cachedUniqueName index="394" name="[transacciones].[id_factura].&amp;[403]"/>
            <x15:cachedUniqueName index="395" name="[transacciones].[id_factura].&amp;[404]"/>
            <x15:cachedUniqueName index="396" name="[transacciones].[id_factura].&amp;[405]"/>
            <x15:cachedUniqueName index="397" name="[transacciones].[id_factura].&amp;[406]"/>
            <x15:cachedUniqueName index="398" name="[transacciones].[id_factura].&amp;[407]"/>
            <x15:cachedUniqueName index="399" name="[transacciones].[id_factura].&amp;[408]"/>
            <x15:cachedUniqueName index="400" name="[transacciones].[id_factura].&amp;[40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23.002364467589" backgroundQuery="1" createdVersion="8" refreshedVersion="8" minRefreshableVersion="3" recordCount="0" supportSubquery="1" supportAdvancedDrill="1" xr:uid="{00000000-000A-0000-FFFF-FFFF11000000}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672" count="410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6"/>
        <n v="567"/>
        <n v="568"/>
        <n v="569"/>
        <n v="570"/>
        <n v="571"/>
        <n v="572"/>
        <n v="573"/>
        <n v="574"/>
        <n v="575"/>
        <n v="576"/>
        <n v="594"/>
        <n v="595"/>
        <n v="596"/>
        <n v="597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35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  <x15:cachedUniqueName index="356" name="[items].[id_transaccion].&amp;[545]"/>
            <x15:cachedUniqueName index="357" name="[items].[id_transaccion].&amp;[555]"/>
            <x15:cachedUniqueName index="358" name="[items].[id_transaccion].&amp;[556]"/>
            <x15:cachedUniqueName index="359" name="[items].[id_transaccion].&amp;[559]"/>
            <x15:cachedUniqueName index="360" name="[items].[id_transaccion].&amp;[566]"/>
            <x15:cachedUniqueName index="361" name="[items].[id_transaccion].&amp;[567]"/>
            <x15:cachedUniqueName index="362" name="[items].[id_transaccion].&amp;[568]"/>
            <x15:cachedUniqueName index="363" name="[items].[id_transaccion].&amp;[569]"/>
            <x15:cachedUniqueName index="364" name="[items].[id_transaccion].&amp;[570]"/>
            <x15:cachedUniqueName index="365" name="[items].[id_transaccion].&amp;[571]"/>
            <x15:cachedUniqueName index="366" name="[items].[id_transaccion].&amp;[572]"/>
            <x15:cachedUniqueName index="367" name="[items].[id_transaccion].&amp;[573]"/>
            <x15:cachedUniqueName index="368" name="[items].[id_transaccion].&amp;[574]"/>
            <x15:cachedUniqueName index="369" name="[items].[id_transaccion].&amp;[575]"/>
            <x15:cachedUniqueName index="370" name="[items].[id_transaccion].&amp;[576]"/>
            <x15:cachedUniqueName index="371" name="[items].[id_transaccion].&amp;[594]"/>
            <x15:cachedUniqueName index="372" name="[items].[id_transaccion].&amp;[595]"/>
            <x15:cachedUniqueName index="373" name="[items].[id_transaccion].&amp;[596]"/>
            <x15:cachedUniqueName index="374" name="[items].[id_transaccion].&amp;[597]"/>
            <x15:cachedUniqueName index="375" name="[items].[id_transaccion].&amp;[598]"/>
            <x15:cachedUniqueName index="376" name="[items].[id_transaccion].&amp;[599]"/>
            <x15:cachedUniqueName index="377" name="[items].[id_transaccion].&amp;[600]"/>
            <x15:cachedUniqueName index="378" name="[items].[id_transaccion].&amp;[603]"/>
            <x15:cachedUniqueName index="379" name="[items].[id_transaccion].&amp;[608]"/>
            <x15:cachedUniqueName index="380" name="[items].[id_transaccion].&amp;[609]"/>
            <x15:cachedUniqueName index="381" name="[items].[id_transaccion].&amp;[617]"/>
            <x15:cachedUniqueName index="382" name="[items].[id_transaccion].&amp;[618]"/>
            <x15:cachedUniqueName index="383" name="[items].[id_transaccion].&amp;[619]"/>
            <x15:cachedUniqueName index="384" name="[items].[id_transaccion].&amp;[620]"/>
            <x15:cachedUniqueName index="385" name="[items].[id_transaccion].&amp;[621]"/>
            <x15:cachedUniqueName index="386" name="[items].[id_transaccion].&amp;[622]"/>
            <x15:cachedUniqueName index="387" name="[items].[id_transaccion].&amp;[623]"/>
            <x15:cachedUniqueName index="388" name="[items].[id_transaccion].&amp;[635]"/>
            <x15:cachedUniqueName index="389" name="[items].[id_transaccion].&amp;[652]"/>
            <x15:cachedUniqueName index="390" name="[items].[id_transaccion].&amp;[653]"/>
            <x15:cachedUniqueName index="391" name="[items].[id_transaccion].&amp;[654]"/>
            <x15:cachedUniqueName index="392" name="[items].[id_transaccion].&amp;[655]"/>
            <x15:cachedUniqueName index="393" name="[items].[id_transaccion].&amp;[656]"/>
            <x15:cachedUniqueName index="394" name="[items].[id_transaccion].&amp;[657]"/>
            <x15:cachedUniqueName index="395" name="[items].[id_transaccion].&amp;[658]"/>
            <x15:cachedUniqueName index="396" name="[items].[id_transaccion].&amp;[659]"/>
            <x15:cachedUniqueName index="397" name="[items].[id_transaccion].&amp;[660]"/>
            <x15:cachedUniqueName index="398" name="[items].[id_transaccion].&amp;[661]"/>
            <x15:cachedUniqueName index="399" name="[items].[id_transaccion].&amp;[662]"/>
            <x15:cachedUniqueName index="400" name="[items].[id_transaccion].&amp;[663]"/>
            <x15:cachedUniqueName index="401" name="[items].[id_transaccion].&amp;[664]"/>
            <x15:cachedUniqueName index="402" name="[items].[id_transaccion].&amp;[665]"/>
            <x15:cachedUniqueName index="403" name="[items].[id_transaccion].&amp;[666]"/>
            <x15:cachedUniqueName index="404" name="[items].[id_transaccion].&amp;[667]"/>
            <x15:cachedUniqueName index="405" name="[items].[id_transaccion].&amp;[668]"/>
            <x15:cachedUniqueName index="406" name="[items].[id_transaccion].&amp;[669]"/>
            <x15:cachedUniqueName index="407" name="[items].[id_transaccion].&amp;[670]"/>
            <x15:cachedUniqueName index="408" name="[items].[id_transaccion].&amp;[671]"/>
            <x15:cachedUniqueName index="409" name="[items].[id_transaccion].&amp;[672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7">
        <n v="24"/>
        <n v="90"/>
        <n v="180"/>
        <n v="2"/>
        <n v="5"/>
        <n v="12"/>
        <n v="1"/>
        <n v="3"/>
        <n v="50"/>
        <n v="4"/>
        <n v="6"/>
        <n v="150"/>
        <n v="10"/>
        <n v="20"/>
        <n v="8"/>
        <n v="9"/>
        <n v="23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  <x15:cachedUniqueName index="13" name="[items].[cantidad].&amp;[20]"/>
            <x15:cachedUniqueName index="14" name="[items].[cantidad].&amp;[8]"/>
            <x15:cachedUniqueName index="15" name="[items].[cantidad].&amp;[9]"/>
            <x15:cachedUniqueName index="16" name="[items].[cantidad].&amp;[23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</cacheField>
    <cacheField name="[productos].[precio].[precio]" caption="precio" numFmtId="0" hierarchy="27" level="1">
      <sharedItems containsString="0" containsBlank="1" containsNumber="1" containsInteger="1" minValue="1000" maxValue="80000" count="27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m/>
        <n v="27000"/>
        <n v="7000"/>
        <n v="23000"/>
        <n v="3200"/>
        <n v="1000"/>
        <n v="10000"/>
        <n v="6000"/>
        <n v="80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9" name="[productos].[precio].&amp;[27000]"/>
            <x15:cachedUniqueName index="20" name="[productos].[precio].&amp;[7000]"/>
            <x15:cachedUniqueName index="21" name="[productos].[precio].&amp;[23000]"/>
            <x15:cachedUniqueName index="22" name="[productos].[precio].&amp;[3200]"/>
            <x15:cachedUniqueName index="23" name="[productos].[precio].&amp;[1000]"/>
            <x15:cachedUniqueName index="24" name="[productos].[precio].&amp;[10000]"/>
            <x15:cachedUniqueName index="25" name="[productos].[precio].&amp;[6000]"/>
            <x15:cachedUniqueName index="26" name="[productos].[precio].&amp;[80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23.00242060185" backgroundQuery="1" createdVersion="8" refreshedVersion="8" minRefreshableVersion="3" recordCount="123" xr:uid="{00000000-000A-0000-FFFF-FFFF12000000}">
  <cacheSource type="external" connectionId="9"/>
  <cacheFields count="5">
    <cacheField name="id_transaccion" numFmtId="0">
      <sharedItems containsSemiMixedTypes="0" containsString="0" containsNumber="1" containsInteger="1" minValue="28" maxValue="674"/>
    </cacheField>
    <cacheField name="concepto_gasto" numFmtId="0">
      <sharedItems count="8">
        <s v="CASINO"/>
        <s v="MATERIA PRIMA"/>
        <s v="NOMINA"/>
        <s v="SERVICIOS"/>
        <s v="MERCADO"/>
        <s v="EPS"/>
        <s v="PATRIMONIO"/>
        <s v="IMPREVISTO"/>
      </sharedItems>
    </cacheField>
    <cacheField name="detalle_transaccion.2" numFmtId="0">
      <sharedItems containsBlank="1"/>
    </cacheField>
    <cacheField name="fecha" numFmtId="0">
      <sharedItems containsSemiMixedTypes="0" containsNonDate="0" containsDate="1" containsString="0" minDate="2026-02-23T00:00:00" maxDate="2026-04-11T00:00:00" count="37">
        <d v="2026-04-10T00:00:00"/>
        <d v="2026-04-09T00:00:00"/>
        <d v="2026-04-08T00:00:00"/>
        <d v="2026-04-07T00:00:00"/>
        <d v="2026-04-02T00:00:00"/>
        <d v="2026-04-01T00:00:00"/>
        <d v="2026-03-31T00:00:00"/>
        <d v="2026-03-30T00:00:00"/>
        <d v="2026-03-29T00:00:00"/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674"/>
    <x v="0"/>
    <m/>
    <x v="0"/>
    <n v="8000"/>
  </r>
  <r>
    <n v="673"/>
    <x v="1"/>
    <s v=" Aguacate"/>
    <x v="0"/>
    <n v="16000"/>
  </r>
  <r>
    <n v="624"/>
    <x v="1"/>
    <s v=" Pago de factura de cerdo"/>
    <x v="1"/>
    <n v="423250"/>
  </r>
  <r>
    <n v="626"/>
    <x v="2"/>
    <s v=" José Gustavo"/>
    <x v="2"/>
    <n v="20000"/>
  </r>
  <r>
    <n v="625"/>
    <x v="1"/>
    <s v=" Mercado (aceite, servilletas,agua)"/>
    <x v="2"/>
    <n v="65000"/>
  </r>
  <r>
    <n v="602"/>
    <x v="1"/>
    <s v=" Pan de hamburguesa"/>
    <x v="3"/>
    <n v="16000"/>
  </r>
  <r>
    <n v="601"/>
    <x v="1"/>
    <s v=" Mercado"/>
    <x v="3"/>
    <n v="47000"/>
  </r>
  <r>
    <n v="592"/>
    <x v="2"/>
    <s v=" Edwin"/>
    <x v="4"/>
    <n v="60000"/>
  </r>
  <r>
    <n v="584"/>
    <x v="2"/>
    <s v=" José Gustavo - 9 de marzo"/>
    <x v="5"/>
    <n v="40000"/>
  </r>
  <r>
    <n v="585"/>
    <x v="2"/>
    <s v=" José Gustavo - 10 de marzo"/>
    <x v="5"/>
    <n v="40000"/>
  </r>
  <r>
    <n v="586"/>
    <x v="2"/>
    <s v=" José Gustavo - 12 de marzo"/>
    <x v="5"/>
    <n v="40000"/>
  </r>
  <r>
    <n v="587"/>
    <x v="2"/>
    <s v=" José Gustavo - 13 de marzo"/>
    <x v="5"/>
    <n v="40000"/>
  </r>
  <r>
    <n v="588"/>
    <x v="2"/>
    <s v=" José Gustavo - 15 de marzo"/>
    <x v="5"/>
    <n v="40000"/>
  </r>
  <r>
    <n v="589"/>
    <x v="2"/>
    <s v=" José Gustavo - 22 de marzo"/>
    <x v="5"/>
    <n v="40000"/>
  </r>
  <r>
    <n v="590"/>
    <x v="2"/>
    <s v=" José Gustavo - 31 de marzo"/>
    <x v="5"/>
    <n v="40000"/>
  </r>
  <r>
    <n v="591"/>
    <x v="2"/>
    <s v=" José Gustavo -  30 de marzo"/>
    <x v="5"/>
    <n v="20000"/>
  </r>
  <r>
    <n v="593"/>
    <x v="2"/>
    <s v=" Edwin 25 de marzo"/>
    <x v="5"/>
    <n v="50000"/>
  </r>
  <r>
    <n v="583"/>
    <x v="2"/>
    <s v=" José Gustavo - 29 de marzo"/>
    <x v="6"/>
    <n v="40000"/>
  </r>
  <r>
    <n v="582"/>
    <x v="2"/>
    <s v=" José Gustavo - 28 de marzo"/>
    <x v="6"/>
    <n v="40000"/>
  </r>
  <r>
    <n v="581"/>
    <x v="2"/>
    <s v=" José Gustavo - 25 de marzo"/>
    <x v="6"/>
    <n v="40000"/>
  </r>
  <r>
    <n v="580"/>
    <x v="2"/>
    <s v=" José Gustavo - 24 de marzo"/>
    <x v="6"/>
    <n v="40000"/>
  </r>
  <r>
    <n v="579"/>
    <x v="2"/>
    <s v=" José Gustavo - 23 de marzo"/>
    <x v="6"/>
    <n v="40000"/>
  </r>
  <r>
    <n v="576"/>
    <x v="2"/>
    <s v=" José Gustavo"/>
    <x v="7"/>
    <n v="20000"/>
  </r>
  <r>
    <n v="554"/>
    <x v="3"/>
    <s v=" Energia - 28 de marzo"/>
    <x v="8"/>
    <n v="160150"/>
  </r>
  <r>
    <n v="553"/>
    <x v="0"/>
    <s v=" 2 bolsas de agua"/>
    <x v="8"/>
    <n v="9900"/>
  </r>
  <r>
    <n v="552"/>
    <x v="4"/>
    <s v=" platano limòn"/>
    <x v="8"/>
    <n v="25000"/>
  </r>
  <r>
    <n v="551"/>
    <x v="0"/>
    <s v=" Leche"/>
    <x v="8"/>
    <n v="7500"/>
  </r>
  <r>
    <n v="550"/>
    <x v="4"/>
    <s v=" cebolla, aji, bolsas negras"/>
    <x v="8"/>
    <n v="12500"/>
  </r>
  <r>
    <n v="549"/>
    <x v="5"/>
    <s v=" Pastas y cura"/>
    <x v="8"/>
    <n v="39803"/>
  </r>
  <r>
    <n v="548"/>
    <x v="1"/>
    <s v=" Pan perro"/>
    <x v="8"/>
    <n v="17000"/>
  </r>
  <r>
    <n v="547"/>
    <x v="0"/>
    <s v=" Melón, Guayaba"/>
    <x v="8"/>
    <n v="12000"/>
  </r>
  <r>
    <n v="546"/>
    <x v="1"/>
    <s v=" 1  Bultos de papa"/>
    <x v="8"/>
    <n v="80000"/>
  </r>
  <r>
    <n v="539"/>
    <x v="0"/>
    <s v=" 4 libras de papa amarilla"/>
    <x v="9"/>
    <n v="15000"/>
  </r>
  <r>
    <n v="532"/>
    <x v="2"/>
    <s v=" José Gustavo"/>
    <x v="10"/>
    <n v="20000"/>
  </r>
  <r>
    <n v="499"/>
    <x v="2"/>
    <s v=" José Gustavo"/>
    <x v="11"/>
    <n v="20000"/>
  </r>
  <r>
    <n v="490"/>
    <x v="4"/>
    <s v=" Aguacate"/>
    <x v="12"/>
    <n v="40000"/>
  </r>
  <r>
    <n v="489"/>
    <x v="1"/>
    <s v=" 4 pacas (12) de cerveza - Six pack"/>
    <x v="12"/>
    <n v="114000"/>
  </r>
  <r>
    <n v="479"/>
    <x v="4"/>
    <s v="  Bolsas, limpiavidrios"/>
    <x v="12"/>
    <n v="7900"/>
  </r>
  <r>
    <n v="478"/>
    <x v="0"/>
    <s v="  Apio, savila, maracuya"/>
    <x v="12"/>
    <n v="14950"/>
  </r>
  <r>
    <n v="473"/>
    <x v="2"/>
    <s v=" Magnolia"/>
    <x v="13"/>
    <n v="70000"/>
  </r>
  <r>
    <n v="510"/>
    <x v="2"/>
    <s v=" Sarai"/>
    <x v="14"/>
    <n v="70000"/>
  </r>
  <r>
    <n v="509"/>
    <x v="2"/>
    <s v=" José Gustavo"/>
    <x v="14"/>
    <n v="20000"/>
  </r>
  <r>
    <n v="449"/>
    <x v="2"/>
    <s v=" José Gustavo 13"/>
    <x v="15"/>
    <n v="13000"/>
  </r>
  <r>
    <n v="448"/>
    <x v="1"/>
    <s v=" Mojarras"/>
    <x v="15"/>
    <n v="70000"/>
  </r>
  <r>
    <n v="440"/>
    <x v="4"/>
    <s v=" Aguacate"/>
    <x v="15"/>
    <n v="30000"/>
  </r>
  <r>
    <n v="564"/>
    <x v="2"/>
    <s v=" Edwin 3 +5"/>
    <x v="15"/>
    <n v="8000"/>
  </r>
  <r>
    <n v="431"/>
    <x v="2"/>
    <s v=" José Gustavo"/>
    <x v="16"/>
    <n v="20000"/>
  </r>
  <r>
    <n v="429"/>
    <x v="1"/>
    <s v=" Bolsa P11 y transparente"/>
    <x v="16"/>
    <n v="13500"/>
  </r>
  <r>
    <n v="428"/>
    <x v="6"/>
    <s v=" Escoba"/>
    <x v="16"/>
    <n v="7800"/>
  </r>
  <r>
    <n v="409"/>
    <x v="4"/>
    <s v=" Recogedor, aluminio, servilleta, jabòn"/>
    <x v="16"/>
    <n v="27950"/>
  </r>
  <r>
    <n v="406"/>
    <x v="1"/>
    <s v=" Pago Gaseosa"/>
    <x v="16"/>
    <n v="404000"/>
  </r>
  <r>
    <n v="562"/>
    <x v="2"/>
    <s v=" Edwin"/>
    <x v="16"/>
    <n v="30000"/>
  </r>
  <r>
    <n v="398"/>
    <x v="2"/>
    <s v=" José Gustavo"/>
    <x v="17"/>
    <n v="20000"/>
  </r>
  <r>
    <n v="391"/>
    <x v="7"/>
    <s v=" llave destapadoda y ganchos de colgal"/>
    <x v="17"/>
    <n v="8500"/>
  </r>
  <r>
    <n v="390"/>
    <x v="6"/>
    <s v=" copia llaves"/>
    <x v="17"/>
    <n v="6000"/>
  </r>
  <r>
    <n v="387"/>
    <x v="3"/>
    <s v=" GAS"/>
    <x v="17"/>
    <n v="116000"/>
  </r>
  <r>
    <n v="382"/>
    <x v="2"/>
    <s v=" José Gustavo - 17 de marzo"/>
    <x v="17"/>
    <n v="20000"/>
  </r>
  <r>
    <n v="381"/>
    <x v="2"/>
    <s v=" Edwin"/>
    <x v="17"/>
    <n v="40000"/>
  </r>
  <r>
    <n v="565"/>
    <x v="2"/>
    <s v=" Edwin 17 de marzo"/>
    <x v="17"/>
    <n v="20000"/>
  </r>
  <r>
    <n v="563"/>
    <x v="2"/>
    <s v=" Edwin"/>
    <x v="17"/>
    <n v="30000"/>
  </r>
  <r>
    <n v="379"/>
    <x v="6"/>
    <s v=" Banners de publicidad: 40+20"/>
    <x v="18"/>
    <n v="60000"/>
  </r>
  <r>
    <n v="376"/>
    <x v="2"/>
    <s v=" José Gustavo"/>
    <x v="19"/>
    <n v="15000"/>
  </r>
  <r>
    <n v="348"/>
    <x v="6"/>
    <s v=" Cubiertos - Reponer Pèrdida"/>
    <x v="20"/>
    <n v="116300"/>
  </r>
  <r>
    <n v="347"/>
    <x v="4"/>
    <s v=" Varios"/>
    <x v="20"/>
    <n v="79650"/>
  </r>
  <r>
    <n v="346"/>
    <x v="6"/>
    <s v=" Ferreteria"/>
    <x v="20"/>
    <n v="8000"/>
  </r>
  <r>
    <n v="345"/>
    <x v="1"/>
    <s v=" Portacomidas"/>
    <x v="20"/>
    <n v="17400"/>
  </r>
  <r>
    <n v="324"/>
    <x v="4"/>
    <s v=" Aguacate"/>
    <x v="21"/>
    <n v="30000"/>
  </r>
  <r>
    <n v="323"/>
    <x v="2"/>
    <s v=" Edwin"/>
    <x v="21"/>
    <n v="25000"/>
  </r>
  <r>
    <n v="322"/>
    <x v="2"/>
    <s v=" José Gustavo"/>
    <x v="21"/>
    <n v="25000"/>
  </r>
  <r>
    <n v="321"/>
    <x v="6"/>
    <s v=" Reposición de cubiertos"/>
    <x v="21"/>
    <n v="120000"/>
  </r>
  <r>
    <n v="320"/>
    <x v="7"/>
    <s v=" Material para trasladar el TV"/>
    <x v="21"/>
    <n v="51500"/>
  </r>
  <r>
    <n v="298"/>
    <x v="4"/>
    <s v=" Bolsa cristal, panela, jabon losa"/>
    <x v="22"/>
    <n v="21600"/>
  </r>
  <r>
    <n v="297"/>
    <x v="0"/>
    <s v=" Onces"/>
    <x v="22"/>
    <n v="4500"/>
  </r>
  <r>
    <n v="561"/>
    <x v="2"/>
    <s v=" Edwin"/>
    <x v="23"/>
    <n v="20000"/>
  </r>
  <r>
    <n v="285"/>
    <x v="2"/>
    <s v=" José Gustavo"/>
    <x v="23"/>
    <n v="20000"/>
  </r>
  <r>
    <n v="284"/>
    <x v="4"/>
    <s v=" Varios"/>
    <x v="23"/>
    <n v="43800"/>
  </r>
  <r>
    <n v="283"/>
    <x v="1"/>
    <s v=" 3 six pack de cerveza"/>
    <x v="23"/>
    <n v="55800"/>
  </r>
  <r>
    <n v="282"/>
    <x v="0"/>
    <s v=" Limon mango del dia anterior"/>
    <x v="23"/>
    <n v="20500"/>
  </r>
  <r>
    <n v="255"/>
    <x v="1"/>
    <s v=" 2 bultos de papa"/>
    <x v="23"/>
    <n v="140000"/>
  </r>
  <r>
    <n v="521"/>
    <x v="1"/>
    <s v=" Pago Gaseosa"/>
    <x v="24"/>
    <n v="412000"/>
  </r>
  <r>
    <n v="243"/>
    <x v="2"/>
    <s v=" Edwin"/>
    <x v="25"/>
    <n v="30000"/>
  </r>
  <r>
    <n v="234"/>
    <x v="1"/>
    <s v=" Pago prestamo (cerdo y res)"/>
    <x v="26"/>
    <n v="100000"/>
  </r>
  <r>
    <n v="209"/>
    <x v="2"/>
    <s v=" José Gustavo"/>
    <x v="26"/>
    <n v="10000"/>
  </r>
  <r>
    <n v="208"/>
    <x v="2"/>
    <s v=" Edwin"/>
    <x v="26"/>
    <n v="20000"/>
  </r>
  <r>
    <n v="204"/>
    <x v="4"/>
    <s v=" papel higienico, limones,  papel toalla"/>
    <x v="26"/>
    <n v="26850"/>
  </r>
  <r>
    <n v="232"/>
    <x v="2"/>
    <s v=" José Gustavo"/>
    <x v="27"/>
    <n v="22000"/>
  </r>
  <r>
    <n v="231"/>
    <x v="0"/>
    <s v=" Café"/>
    <x v="27"/>
    <n v="27000"/>
  </r>
  <r>
    <n v="230"/>
    <x v="1"/>
    <s v=" Platano, cebolla y cilantro"/>
    <x v="27"/>
    <n v="27800"/>
  </r>
  <r>
    <n v="229"/>
    <x v="1"/>
    <s v=" papa y salsas"/>
    <x v="27"/>
    <n v="28500"/>
  </r>
  <r>
    <n v="228"/>
    <x v="1"/>
    <s v=" Arepas, paquete a 3.800 -10 paq."/>
    <x v="27"/>
    <n v="38000"/>
  </r>
  <r>
    <n v="227"/>
    <x v="2"/>
    <s v=" Sarai"/>
    <x v="27"/>
    <n v="70000"/>
  </r>
  <r>
    <n v="194"/>
    <x v="4"/>
    <s v=" Panaderia, dulceria, queso y salsas"/>
    <x v="28"/>
    <n v="38050"/>
  </r>
  <r>
    <n v="191"/>
    <x v="4"/>
    <s v=" Desengrasante"/>
    <x v="28"/>
    <n v="17000"/>
  </r>
  <r>
    <n v="190"/>
    <x v="4"/>
    <s v=" D1 - Lechuga y desengrasante"/>
    <x v="28"/>
    <n v="7450"/>
  </r>
  <r>
    <n v="188"/>
    <x v="4"/>
    <s v=" Aseo y canela"/>
    <x v="28"/>
    <n v="22400"/>
  </r>
  <r>
    <n v="176"/>
    <x v="2"/>
    <s v=" José Gustavo"/>
    <x v="29"/>
    <n v="20000"/>
  </r>
  <r>
    <n v="169"/>
    <x v="1"/>
    <s v=" Districarnes"/>
    <x v="29"/>
    <n v="124400"/>
  </r>
  <r>
    <n v="168"/>
    <x v="4"/>
    <s v=" jabón líquido"/>
    <x v="29"/>
    <n v="3500"/>
  </r>
  <r>
    <n v="167"/>
    <x v="6"/>
    <s v=" 2 Rejilla para la losa"/>
    <x v="29"/>
    <n v="11000"/>
  </r>
  <r>
    <n v="166"/>
    <x v="0"/>
    <s v=" huevos"/>
    <x v="29"/>
    <n v="16500"/>
  </r>
  <r>
    <n v="165"/>
    <x v="1"/>
    <s v=" Filete de pechuga - AVICOLA"/>
    <x v="29"/>
    <n v="29952"/>
  </r>
  <r>
    <n v="164"/>
    <x v="2"/>
    <s v=" José Gustavo -  3 de marzo"/>
    <x v="29"/>
    <n v="50000"/>
  </r>
  <r>
    <n v="158"/>
    <x v="4"/>
    <s v=" 2 Agua en bolsa y azucar morena"/>
    <x v="29"/>
    <n v="14000"/>
  </r>
  <r>
    <n v="613"/>
    <x v="0"/>
    <s v=" Pierna de pollo - AVICOLA"/>
    <x v="29"/>
    <n v="16398"/>
  </r>
  <r>
    <n v="525"/>
    <x v="1"/>
    <s v=" Districarnes"/>
    <x v="30"/>
    <n v="619850"/>
  </r>
  <r>
    <n v="146"/>
    <x v="4"/>
    <s v=" bolsas, café, panela"/>
    <x v="30"/>
    <n v="28700"/>
  </r>
  <r>
    <n v="141"/>
    <x v="4"/>
    <s v=" Varios"/>
    <x v="30"/>
    <n v="30000"/>
  </r>
  <r>
    <n v="131"/>
    <x v="2"/>
    <s v=" José Gustavo"/>
    <x v="31"/>
    <n v="20000"/>
  </r>
  <r>
    <n v="130"/>
    <x v="2"/>
    <s v=" Dayanna"/>
    <x v="31"/>
    <n v="70000"/>
  </r>
  <r>
    <n v="129"/>
    <x v="4"/>
    <s v=" Aguacate"/>
    <x v="31"/>
    <n v="6400"/>
  </r>
  <r>
    <n v="112"/>
    <x v="2"/>
    <s v=" José Gustavo"/>
    <x v="32"/>
    <n v="10000"/>
  </r>
  <r>
    <n v="111"/>
    <x v="2"/>
    <s v=" José Gustavo - 24 de febrero"/>
    <x v="32"/>
    <n v="20000"/>
  </r>
  <r>
    <n v="110"/>
    <x v="6"/>
    <s v=" Arreglo del vidrio - saldo 0"/>
    <x v="32"/>
    <n v="120000"/>
  </r>
  <r>
    <n v="109"/>
    <x v="2"/>
    <s v=" José Gustavo"/>
    <x v="32"/>
    <n v="20000"/>
  </r>
  <r>
    <n v="108"/>
    <x v="2"/>
    <s v=" Dayanna"/>
    <x v="32"/>
    <n v="70000"/>
  </r>
  <r>
    <n v="93"/>
    <x v="2"/>
    <s v=" José Gustavo"/>
    <x v="33"/>
    <n v="14000"/>
  </r>
  <r>
    <n v="92"/>
    <x v="2"/>
    <s v=" Dayanna"/>
    <x v="33"/>
    <n v="70000"/>
  </r>
  <r>
    <n v="76"/>
    <x v="2"/>
    <s v=" Dayanna"/>
    <x v="34"/>
    <n v="70000"/>
  </r>
  <r>
    <n v="75"/>
    <x v="4"/>
    <s v=" Varios"/>
    <x v="34"/>
    <n v="36700"/>
  </r>
  <r>
    <n v="74"/>
    <x v="6"/>
    <s v=" Uniforme ayudante de cocina "/>
    <x v="34"/>
    <n v="120000"/>
  </r>
  <r>
    <n v="511"/>
    <x v="2"/>
    <s v=" José Gustavo"/>
    <x v="34"/>
    <n v="20000"/>
  </r>
  <r>
    <n v="30"/>
    <x v="6"/>
    <s v=" Arreglo del vidrio - saldo 150.000"/>
    <x v="35"/>
    <n v="100000"/>
  </r>
  <r>
    <n v="28"/>
    <x v="2"/>
    <s v=" Mayerli"/>
    <x v="36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3" cacheId="110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621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 defaultAttributeDrillState="1">
      <items count="403"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68"/>
        <item x="379"/>
        <item x="378"/>
        <item x="377"/>
        <item x="376"/>
        <item x="375"/>
        <item x="374"/>
        <item x="373"/>
        <item x="380"/>
        <item x="381"/>
        <item x="372"/>
        <item x="371"/>
        <item x="370"/>
        <item x="369"/>
        <item x="154"/>
        <item x="153"/>
        <item x="125"/>
        <item x="111"/>
        <item x="363"/>
        <item x="359"/>
        <item x="360"/>
        <item x="361"/>
        <item x="364"/>
        <item x="362"/>
        <item x="358"/>
        <item x="365"/>
        <item x="367"/>
        <item x="366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108"/>
        <item x="232"/>
        <item x="44"/>
        <item x="307"/>
        <item x="306"/>
        <item x="305"/>
        <item x="304"/>
        <item x="303"/>
        <item x="302"/>
        <item x="301"/>
        <item x="300"/>
        <item x="299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08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298"/>
        <item x="297"/>
        <item x="296"/>
        <item x="295"/>
        <item x="294"/>
        <item x="293"/>
        <item x="292"/>
        <item x="291"/>
        <item x="290"/>
        <item x="289"/>
        <item x="278"/>
        <item x="282"/>
        <item x="288"/>
        <item x="287"/>
        <item x="286"/>
        <item x="285"/>
        <item x="284"/>
        <item x="283"/>
        <item x="281"/>
        <item x="280"/>
        <item x="279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39"/>
        <item x="238"/>
        <item x="237"/>
        <item x="236"/>
        <item x="235"/>
        <item x="234"/>
        <item x="233"/>
        <item x="256"/>
        <item x="255"/>
        <item x="254"/>
        <item x="253"/>
        <item x="252"/>
        <item x="251"/>
        <item x="250"/>
        <item x="249"/>
        <item x="247"/>
        <item x="246"/>
        <item x="245"/>
        <item x="244"/>
        <item x="243"/>
        <item x="242"/>
        <item x="241"/>
        <item x="240"/>
        <item x="231"/>
        <item x="230"/>
        <item x="229"/>
        <item x="228"/>
        <item x="227"/>
        <item x="226"/>
        <item x="225"/>
        <item x="210"/>
        <item x="209"/>
        <item x="208"/>
        <item x="207"/>
        <item x="206"/>
        <item x="205"/>
        <item x="204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57"/>
        <item x="156"/>
        <item x="155"/>
        <item x="152"/>
        <item x="151"/>
        <item x="150"/>
        <item x="149"/>
        <item x="148"/>
        <item x="147"/>
        <item x="134"/>
        <item x="133"/>
        <item x="132"/>
        <item x="131"/>
        <item x="130"/>
        <item x="129"/>
        <item x="128"/>
        <item x="127"/>
        <item x="126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615">
    <i>
      <x/>
      <x/>
      <x v="401"/>
      <x/>
      <x/>
      <x/>
      <x/>
    </i>
    <i r="1">
      <x v="1"/>
      <x v="400"/>
      <x/>
      <x/>
      <x v="1"/>
      <x v="1"/>
    </i>
    <i r="1">
      <x v="2"/>
      <x v="399"/>
      <x/>
      <x/>
      <x/>
      <x/>
    </i>
    <i r="3">
      <x v="1"/>
      <x v="1"/>
      <x/>
      <x/>
    </i>
    <i r="1">
      <x v="3"/>
      <x v="398"/>
      <x/>
      <x/>
      <x v="1"/>
      <x v="2"/>
    </i>
    <i r="1">
      <x v="4"/>
      <x v="397"/>
      <x/>
      <x/>
      <x/>
      <x/>
    </i>
    <i r="3">
      <x v="2"/>
      <x v="2"/>
      <x/>
      <x/>
    </i>
    <i r="1">
      <x v="5"/>
      <x v="396"/>
      <x/>
      <x/>
      <x/>
      <x/>
    </i>
    <i r="3">
      <x v="3"/>
      <x v="1"/>
      <x/>
      <x v="1"/>
    </i>
    <i r="1">
      <x v="6"/>
      <x v="395"/>
      <x/>
      <x/>
      <x/>
      <x v="1"/>
    </i>
    <i r="1">
      <x v="7"/>
      <x v="394"/>
      <x/>
      <x/>
      <x/>
      <x/>
    </i>
    <i r="3">
      <x v="1"/>
      <x v="1"/>
      <x/>
      <x/>
    </i>
    <i r="1">
      <x v="8"/>
      <x v="393"/>
      <x/>
      <x/>
      <x/>
      <x v="2"/>
    </i>
    <i r="1">
      <x v="9"/>
      <x v="392"/>
      <x/>
      <x/>
      <x/>
      <x v="1"/>
    </i>
    <i r="1">
      <x v="10"/>
      <x v="391"/>
      <x/>
      <x/>
      <x/>
      <x v="1"/>
    </i>
    <i r="1">
      <x v="11"/>
      <x v="390"/>
      <x/>
      <x/>
      <x/>
      <x v="1"/>
    </i>
    <i r="3">
      <x v="3"/>
      <x v="1"/>
      <x/>
      <x v="1"/>
    </i>
    <i r="1">
      <x v="12"/>
      <x v="389"/>
      <x/>
      <x/>
      <x/>
      <x v="2"/>
    </i>
    <i r="1">
      <x v="13"/>
      <x v="388"/>
      <x/>
      <x/>
      <x/>
      <x v="1"/>
    </i>
    <i>
      <x v="1"/>
      <x v="14"/>
      <x v="387"/>
      <x/>
      <x/>
      <x/>
      <x v="3"/>
    </i>
    <i r="1">
      <x v="15"/>
      <x v="386"/>
      <x/>
      <x/>
      <x/>
      <x v="2"/>
    </i>
    <i r="1">
      <x v="16"/>
      <x v="385"/>
      <x/>
      <x/>
      <x/>
      <x v="1"/>
    </i>
    <i r="1">
      <x v="17"/>
      <x v="384"/>
      <x/>
      <x/>
      <x/>
      <x v="1"/>
    </i>
    <i r="1">
      <x v="18"/>
      <x v="383"/>
      <x/>
      <x/>
      <x/>
      <x/>
    </i>
    <i r="1">
      <x v="19"/>
      <x v="382"/>
      <x/>
      <x/>
      <x/>
      <x v="1"/>
    </i>
    <i r="1">
      <x v="20"/>
      <x v="381"/>
      <x/>
      <x/>
      <x/>
      <x v="1"/>
    </i>
    <i r="3">
      <x v="4"/>
      <x v="3"/>
      <x/>
      <x/>
    </i>
    <i r="1">
      <x v="21"/>
      <x v="380"/>
      <x/>
      <x/>
      <x/>
      <x v="1"/>
    </i>
    <i r="1">
      <x v="22"/>
      <x v="379"/>
      <x/>
      <x/>
      <x v="1"/>
      <x v="1"/>
    </i>
    <i r="3">
      <x v="1"/>
      <x v="1"/>
      <x v="1"/>
      <x v="1"/>
    </i>
    <i r="1">
      <x v="23"/>
      <x v="378"/>
      <x/>
      <x/>
      <x/>
      <x v="1"/>
    </i>
    <i r="1">
      <x v="24"/>
      <x v="377"/>
      <x/>
      <x/>
      <x/>
      <x v="2"/>
    </i>
    <i r="3">
      <x v="2"/>
      <x v="2"/>
      <x/>
      <x v="1"/>
    </i>
    <i r="3">
      <x v="3"/>
      <x v="1"/>
      <x/>
      <x v="1"/>
    </i>
    <i r="1">
      <x v="25"/>
      <x v="376"/>
      <x/>
      <x/>
      <x/>
      <x v="4"/>
    </i>
    <i r="3">
      <x v="1"/>
      <x v="1"/>
      <x/>
      <x/>
    </i>
    <i r="1">
      <x v="26"/>
      <x v="375"/>
      <x/>
      <x/>
      <x/>
      <x v="1"/>
    </i>
    <i>
      <x v="2"/>
      <x v="27"/>
      <x v="374"/>
      <x/>
      <x/>
      <x/>
      <x v="1"/>
    </i>
    <i r="1">
      <x v="28"/>
      <x v="373"/>
      <x/>
      <x/>
      <x/>
      <x v="1"/>
    </i>
    <i r="1">
      <x v="29"/>
      <x v="372"/>
      <x/>
      <x/>
      <x/>
      <x v="1"/>
    </i>
    <i r="1">
      <x v="30"/>
      <x v="371"/>
      <x v="5"/>
      <x v="4"/>
      <x/>
      <x v="1"/>
    </i>
    <i r="1">
      <x v="31"/>
      <x v="370"/>
      <x v="5"/>
      <x v="4"/>
      <x/>
      <x v="1"/>
    </i>
    <i r="1">
      <x v="32"/>
      <x v="369"/>
      <x/>
      <x/>
      <x/>
      <x/>
    </i>
    <i r="1">
      <x v="33"/>
      <x v="368"/>
      <x/>
      <x/>
      <x/>
      <x v="1"/>
    </i>
    <i r="1">
      <x v="34"/>
      <x v="367"/>
      <x/>
      <x/>
      <x v="1"/>
      <x v="1"/>
    </i>
    <i r="1">
      <x v="35"/>
      <x v="366"/>
      <x/>
      <x/>
      <x/>
      <x v="1"/>
    </i>
    <i r="1">
      <x v="36"/>
      <x v="365"/>
      <x/>
      <x/>
      <x/>
      <x v="1"/>
    </i>
    <i r="1">
      <x v="37"/>
      <x v="364"/>
      <x/>
      <x/>
      <x/>
      <x v="1"/>
    </i>
    <i r="1">
      <x v="38"/>
      <x v="363"/>
      <x/>
      <x/>
      <x/>
      <x v="3"/>
    </i>
    <i r="1">
      <x v="39"/>
      <x v="362"/>
      <x v="1"/>
      <x v="1"/>
      <x/>
      <x/>
    </i>
    <i r="3">
      <x v="3"/>
      <x v="1"/>
      <x/>
      <x v="1"/>
    </i>
    <i r="1">
      <x v="40"/>
      <x v="361"/>
      <x/>
      <x/>
      <x/>
      <x v="2"/>
    </i>
    <i r="1">
      <x v="41"/>
      <x v="360"/>
      <x/>
      <x/>
      <x v="1"/>
      <x v="1"/>
    </i>
    <i r="1">
      <x v="42"/>
      <x v="359"/>
      <x/>
      <x/>
      <x/>
      <x v="1"/>
    </i>
    <i r="3">
      <x v="1"/>
      <x v="1"/>
      <x/>
      <x v="1"/>
    </i>
    <i r="1">
      <x v="43"/>
      <x v="358"/>
      <x v="4"/>
      <x v="3"/>
      <x v="1"/>
      <x v="3"/>
    </i>
    <i r="1">
      <x v="44"/>
      <x v="69"/>
      <x/>
      <x/>
      <x v="2"/>
      <x/>
    </i>
    <i r="1">
      <x v="45"/>
      <x v="357"/>
      <x v="3"/>
      <x v="1"/>
      <x/>
      <x v="1"/>
    </i>
    <i r="3">
      <x v="5"/>
      <x v="4"/>
      <x/>
      <x v="1"/>
    </i>
    <i r="1">
      <x v="46"/>
      <x v="356"/>
      <x/>
      <x/>
      <x/>
      <x/>
    </i>
    <i r="1">
      <x v="47"/>
      <x v="355"/>
      <x/>
      <x/>
      <x/>
      <x/>
    </i>
    <i r="1">
      <x v="48"/>
      <x v="354"/>
      <x/>
      <x/>
      <x/>
      <x v="4"/>
    </i>
    <i r="1">
      <x v="49"/>
      <x v="353"/>
      <x/>
      <x/>
      <x v="1"/>
      <x v="1"/>
    </i>
    <i r="1">
      <x v="50"/>
      <x v="352"/>
      <x/>
      <x/>
      <x/>
      <x/>
    </i>
    <i>
      <x v="3"/>
      <x v="51"/>
      <x v="351"/>
      <x v="4"/>
      <x v="3"/>
      <x/>
      <x/>
    </i>
    <i r="1">
      <x v="52"/>
      <x v="350"/>
      <x/>
      <x/>
      <x/>
      <x/>
    </i>
    <i r="1">
      <x v="53"/>
      <x v="349"/>
      <x v="6"/>
      <x v="5"/>
      <x v="1"/>
      <x v="1"/>
    </i>
    <i r="1">
      <x v="54"/>
      <x v="348"/>
      <x/>
      <x/>
      <x v="1"/>
      <x v="3"/>
    </i>
    <i r="3">
      <x v="3"/>
      <x v="1"/>
      <x v="1"/>
      <x v="2"/>
    </i>
    <i r="1">
      <x v="55"/>
      <x v="347"/>
      <x/>
      <x/>
      <x/>
      <x v="1"/>
    </i>
    <i r="1">
      <x v="56"/>
      <x v="346"/>
      <x/>
      <x/>
      <x v="1"/>
      <x v="1"/>
    </i>
    <i r="1">
      <x v="57"/>
      <x v="345"/>
      <x/>
      <x/>
      <x/>
      <x v="1"/>
    </i>
    <i r="1">
      <x v="58"/>
      <x v="344"/>
      <x/>
      <x/>
      <x v="1"/>
      <x v="1"/>
    </i>
    <i r="1">
      <x v="59"/>
      <x v="343"/>
      <x/>
      <x/>
      <x/>
      <x/>
    </i>
    <i r="1">
      <x v="60"/>
      <x v="342"/>
      <x/>
      <x/>
      <x v="1"/>
      <x/>
    </i>
    <i r="3">
      <x v="1"/>
      <x v="1"/>
      <x v="1"/>
      <x v="1"/>
    </i>
    <i r="1">
      <x v="61"/>
      <x v="341"/>
      <x/>
      <x/>
      <x/>
      <x v="1"/>
    </i>
    <i r="1">
      <x v="62"/>
      <x v="340"/>
      <x/>
      <x/>
      <x/>
      <x v="1"/>
    </i>
    <i r="1">
      <x v="63"/>
      <x v="339"/>
      <x/>
      <x/>
      <x/>
      <x v="1"/>
    </i>
    <i r="3">
      <x v="3"/>
      <x v="1"/>
      <x/>
      <x v="1"/>
    </i>
    <i r="1">
      <x v="64"/>
      <x v="338"/>
      <x/>
      <x/>
      <x v="1"/>
      <x v="1"/>
    </i>
    <i r="1">
      <x v="65"/>
      <x v="337"/>
      <x/>
      <x/>
      <x v="1"/>
      <x v="1"/>
    </i>
    <i>
      <x v="4"/>
      <x v="66"/>
      <x v="336"/>
      <x/>
      <x/>
      <x v="1"/>
      <x v="1"/>
    </i>
    <i r="3">
      <x v="3"/>
      <x v="1"/>
      <x v="1"/>
      <x v="1"/>
    </i>
    <i r="1">
      <x v="67"/>
      <x v="335"/>
      <x/>
      <x/>
      <x/>
      <x v="1"/>
    </i>
    <i r="1">
      <x v="68"/>
      <x v="334"/>
      <x/>
      <x/>
      <x/>
      <x v="1"/>
    </i>
    <i r="3">
      <x v="5"/>
      <x v="4"/>
      <x/>
      <x v="1"/>
    </i>
    <i r="3">
      <x v="7"/>
      <x v="6"/>
      <x/>
      <x v="1"/>
    </i>
    <i r="1">
      <x v="69"/>
      <x v="333"/>
      <x/>
      <x/>
      <x/>
      <x v="2"/>
    </i>
    <i r="3">
      <x v="1"/>
      <x v="1"/>
      <x/>
      <x/>
    </i>
    <i r="3">
      <x v="5"/>
      <x v="4"/>
      <x/>
      <x v="1"/>
    </i>
    <i r="1">
      <x v="70"/>
      <x v="332"/>
      <x/>
      <x/>
      <x/>
      <x/>
    </i>
    <i r="3">
      <x v="1"/>
      <x v="1"/>
      <x/>
      <x v="1"/>
    </i>
    <i r="1">
      <x v="71"/>
      <x v="331"/>
      <x/>
      <x/>
      <x v="1"/>
      <x v="2"/>
    </i>
    <i r="1">
      <x v="72"/>
      <x v="330"/>
      <x/>
      <x/>
      <x v="2"/>
      <x v="1"/>
    </i>
    <i r="3">
      <x v="2"/>
      <x v="2"/>
      <x v="2"/>
      <x v="1"/>
    </i>
    <i r="1">
      <x v="73"/>
      <x v="329"/>
      <x/>
      <x/>
      <x v="1"/>
      <x/>
    </i>
    <i r="1">
      <x v="74"/>
      <x v="328"/>
      <x/>
      <x/>
      <x/>
      <x v="4"/>
    </i>
    <i r="3">
      <x v="1"/>
      <x v="1"/>
      <x/>
      <x v="2"/>
    </i>
    <i r="1">
      <x v="75"/>
      <x v="327"/>
      <x/>
      <x/>
      <x/>
      <x v="1"/>
    </i>
    <i>
      <x v="5"/>
      <x v="76"/>
      <x v="326"/>
      <x v="4"/>
      <x v="3"/>
      <x/>
      <x v="5"/>
    </i>
    <i r="1">
      <x v="77"/>
      <x v="325"/>
      <x/>
      <x/>
      <x v="1"/>
      <x/>
    </i>
    <i r="1">
      <x v="78"/>
      <x v="324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323"/>
      <x/>
      <x/>
      <x/>
      <x/>
    </i>
    <i r="3">
      <x v="1"/>
      <x v="1"/>
      <x/>
      <x v="1"/>
    </i>
    <i r="1">
      <x v="80"/>
      <x v="322"/>
      <x/>
      <x/>
      <x/>
      <x/>
    </i>
    <i r="3">
      <x v="1"/>
      <x v="1"/>
      <x/>
      <x v="1"/>
    </i>
    <i r="1">
      <x v="81"/>
      <x v="321"/>
      <x/>
      <x/>
      <x/>
      <x v="1"/>
    </i>
    <i r="3">
      <x v="1"/>
      <x v="1"/>
      <x/>
      <x v="1"/>
    </i>
    <i r="1">
      <x v="82"/>
      <x v="320"/>
      <x/>
      <x/>
      <x/>
      <x v="4"/>
    </i>
    <i r="3">
      <x v="1"/>
      <x v="1"/>
      <x/>
      <x/>
    </i>
    <i r="1">
      <x v="83"/>
      <x v="319"/>
      <x/>
      <x/>
      <x/>
      <x/>
    </i>
    <i r="1">
      <x v="84"/>
      <x v="318"/>
      <x/>
      <x/>
      <x/>
      <x v="2"/>
    </i>
    <i r="3">
      <x v="8"/>
      <x v="3"/>
      <x/>
      <x v="1"/>
    </i>
    <i r="1">
      <x v="85"/>
      <x v="317"/>
      <x v="5"/>
      <x v="4"/>
      <x/>
      <x v="1"/>
    </i>
    <i r="1">
      <x v="86"/>
      <x v="316"/>
      <x v="5"/>
      <x v="4"/>
      <x/>
      <x v="1"/>
    </i>
    <i r="1">
      <x v="87"/>
      <x v="315"/>
      <x v="9"/>
      <x v="7"/>
      <x/>
      <x v="1"/>
    </i>
    <i r="1">
      <x v="88"/>
      <x v="314"/>
      <x v="10"/>
      <x v="8"/>
      <x/>
      <x/>
    </i>
    <i r="1">
      <x v="89"/>
      <x v="313"/>
      <x v="11"/>
      <x v="9"/>
      <x/>
      <x v="1"/>
    </i>
    <i r="1">
      <x v="90"/>
      <x v="312"/>
      <x v="4"/>
      <x v="3"/>
      <x v="1"/>
      <x v="4"/>
    </i>
    <i>
      <x v="6"/>
      <x v="91"/>
      <x v="311"/>
      <x/>
      <x/>
      <x/>
      <x v="1"/>
    </i>
    <i r="3">
      <x v="1"/>
      <x v="1"/>
      <x/>
      <x v="1"/>
    </i>
    <i r="1">
      <x v="92"/>
      <x v="310"/>
      <x/>
      <x/>
      <x/>
      <x v="1"/>
    </i>
    <i r="1">
      <x v="93"/>
      <x v="309"/>
      <x/>
      <x/>
      <x/>
      <x v="1"/>
    </i>
    <i r="1">
      <x v="94"/>
      <x v="308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307"/>
      <x v="1"/>
      <x v="1"/>
      <x/>
      <x/>
    </i>
    <i r="1">
      <x v="96"/>
      <x v="306"/>
      <x/>
      <x/>
      <x/>
      <x v="1"/>
    </i>
    <i r="1">
      <x v="97"/>
      <x v="305"/>
      <x/>
      <x/>
      <x/>
      <x v="1"/>
    </i>
    <i r="1">
      <x v="98"/>
      <x v="304"/>
      <x/>
      <x/>
      <x/>
      <x v="1"/>
    </i>
    <i r="3">
      <x v="8"/>
      <x v="3"/>
      <x/>
      <x v="1"/>
    </i>
    <i r="1">
      <x v="99"/>
      <x v="303"/>
      <x/>
      <x/>
      <x/>
      <x v="1"/>
    </i>
    <i r="1">
      <x v="100"/>
      <x v="302"/>
      <x v="12"/>
      <x v="10"/>
      <x v="1"/>
      <x v="1"/>
    </i>
    <i r="3">
      <x v="1"/>
      <x v="1"/>
      <x v="1"/>
      <x v="1"/>
    </i>
    <i r="1">
      <x v="101"/>
      <x v="301"/>
      <x/>
      <x/>
      <x/>
      <x v="1"/>
    </i>
    <i r="1">
      <x v="102"/>
      <x v="300"/>
      <x/>
      <x/>
      <x/>
      <x v="1"/>
    </i>
    <i r="3">
      <x v="4"/>
      <x v="3"/>
      <x/>
      <x/>
    </i>
    <i r="1">
      <x v="103"/>
      <x v="299"/>
      <x/>
      <x/>
      <x/>
      <x v="1"/>
    </i>
    <i r="3">
      <x v="1"/>
      <x v="1"/>
      <x/>
      <x v="1"/>
    </i>
    <i r="1">
      <x v="104"/>
      <x v="298"/>
      <x v="8"/>
      <x v="3"/>
      <x/>
      <x v="1"/>
    </i>
    <i r="1">
      <x v="105"/>
      <x v="297"/>
      <x/>
      <x/>
      <x v="2"/>
      <x v="1"/>
    </i>
    <i r="3">
      <x v="1"/>
      <x v="1"/>
      <x v="2"/>
      <x v="1"/>
    </i>
    <i r="1">
      <x v="106"/>
      <x v="296"/>
      <x v="13"/>
      <x v="11"/>
      <x v="1"/>
      <x v="4"/>
    </i>
    <i r="1">
      <x v="107"/>
      <x v="295"/>
      <x/>
      <x/>
      <x/>
      <x/>
    </i>
    <i r="3">
      <x v="1"/>
      <x v="1"/>
      <x/>
      <x/>
    </i>
    <i r="1">
      <x v="108"/>
      <x v="67"/>
      <x/>
      <x/>
      <x v="1"/>
      <x v="2"/>
    </i>
    <i r="3">
      <x v="1"/>
      <x v="1"/>
      <x v="1"/>
      <x v="1"/>
    </i>
    <i>
      <x v="8"/>
      <x v="109"/>
      <x v="294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293"/>
      <x/>
      <x/>
      <x/>
      <x v="1"/>
    </i>
    <i r="1">
      <x v="111"/>
      <x v="38"/>
      <x/>
      <x/>
      <x v="1"/>
      <x v="1"/>
    </i>
    <i r="1">
      <x v="112"/>
      <x v="292"/>
      <x/>
      <x/>
      <x v="1"/>
      <x v="1"/>
    </i>
    <i r="1">
      <x v="113"/>
      <x v="291"/>
      <x/>
      <x/>
      <x/>
      <x v="1"/>
    </i>
    <i r="3">
      <x v="1"/>
      <x v="1"/>
      <x/>
      <x v="1"/>
    </i>
    <i r="1">
      <x v="114"/>
      <x v="290"/>
      <x v="2"/>
      <x v="2"/>
      <x/>
      <x/>
    </i>
    <i r="1">
      <x v="115"/>
      <x v="289"/>
      <x v="14"/>
      <x v="12"/>
      <x/>
      <x v="1"/>
    </i>
    <i r="3">
      <x v="15"/>
      <x v="13"/>
      <x/>
      <x v="1"/>
    </i>
    <i r="1">
      <x v="116"/>
      <x v="288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7"/>
      <x v="287"/>
      <x v="4"/>
      <x v="3"/>
      <x v="1"/>
      <x v="4"/>
    </i>
    <i r="1">
      <x v="118"/>
      <x v="286"/>
      <x/>
      <x/>
      <x/>
      <x v="4"/>
    </i>
    <i r="1">
      <x v="119"/>
      <x v="285"/>
      <x/>
      <x/>
      <x v="1"/>
      <x/>
    </i>
    <i r="3">
      <x v="1"/>
      <x v="1"/>
      <x v="1"/>
      <x v="1"/>
    </i>
    <i r="1">
      <x v="120"/>
      <x v="284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1"/>
      <x v="283"/>
      <x v="12"/>
      <x v="10"/>
      <x v="1"/>
      <x v="1"/>
    </i>
    <i r="3">
      <x v="17"/>
      <x v="11"/>
      <x v="1"/>
      <x v="1"/>
    </i>
    <i r="1">
      <x v="122"/>
      <x v="282"/>
      <x/>
      <x/>
      <x/>
      <x/>
    </i>
    <i r="3">
      <x v="1"/>
      <x v="1"/>
      <x/>
      <x/>
    </i>
    <i r="1">
      <x v="123"/>
      <x v="281"/>
      <x/>
      <x/>
      <x/>
      <x v="4"/>
    </i>
    <i r="3">
      <x v="8"/>
      <x v="3"/>
      <x/>
      <x v="1"/>
    </i>
    <i r="1">
      <x v="124"/>
      <x v="280"/>
      <x v="8"/>
      <x v="3"/>
      <x v="1"/>
      <x v="1"/>
    </i>
    <i r="3">
      <x v="5"/>
      <x v="4"/>
      <x v="1"/>
      <x v="1"/>
    </i>
    <i r="1">
      <x v="125"/>
      <x v="37"/>
      <x/>
      <x/>
      <x v="1"/>
      <x/>
    </i>
    <i r="1">
      <x v="126"/>
      <x v="279"/>
      <x v="5"/>
      <x v="4"/>
      <x/>
      <x v="1"/>
    </i>
    <i r="1">
      <x v="127"/>
      <x v="278"/>
      <x/>
      <x/>
      <x/>
      <x v="1"/>
    </i>
    <i r="1">
      <x v="128"/>
      <x v="277"/>
      <x/>
      <x/>
      <x/>
      <x v="1"/>
    </i>
    <i r="1">
      <x v="129"/>
      <x v="276"/>
      <x/>
      <x/>
      <x/>
      <x v="1"/>
    </i>
    <i r="1">
      <x v="130"/>
      <x v="275"/>
      <x/>
      <x/>
      <x/>
      <x v="1"/>
    </i>
    <i r="1">
      <x v="131"/>
      <x v="274"/>
      <x/>
      <x/>
      <x/>
      <x v="1"/>
    </i>
    <i r="1">
      <x v="132"/>
      <x v="273"/>
      <x/>
      <x/>
      <x v="1"/>
      <x v="1"/>
    </i>
    <i r="3">
      <x v="3"/>
      <x v="1"/>
      <x v="1"/>
      <x v="1"/>
    </i>
    <i r="1">
      <x v="133"/>
      <x v="272"/>
      <x/>
      <x/>
      <x v="1"/>
      <x v="2"/>
    </i>
    <i r="3">
      <x v="3"/>
      <x v="1"/>
      <x v="1"/>
      <x/>
    </i>
    <i r="1">
      <x v="134"/>
      <x v="271"/>
      <x/>
      <x/>
      <x/>
      <x v="1"/>
    </i>
    <i r="3">
      <x v="7"/>
      <x v="6"/>
      <x/>
      <x v="1"/>
    </i>
    <i>
      <x v="10"/>
      <x v="135"/>
      <x v="261"/>
      <x/>
      <x/>
      <x/>
      <x/>
    </i>
    <i r="1">
      <x v="136"/>
      <x v="260"/>
      <x/>
      <x/>
      <x/>
      <x/>
    </i>
    <i r="1">
      <x v="137"/>
      <x v="259"/>
      <x/>
      <x/>
      <x/>
      <x v="4"/>
    </i>
    <i r="3">
      <x v="1"/>
      <x v="1"/>
      <x/>
      <x/>
    </i>
    <i r="1">
      <x v="138"/>
      <x v="258"/>
      <x/>
      <x/>
      <x/>
      <x v="1"/>
    </i>
    <i r="3">
      <x v="1"/>
      <x v="1"/>
      <x/>
      <x v="1"/>
    </i>
    <i r="1">
      <x v="139"/>
      <x v="257"/>
      <x/>
      <x/>
      <x/>
      <x/>
    </i>
    <i r="3">
      <x v="1"/>
      <x v="1"/>
      <x/>
      <x/>
    </i>
    <i r="1">
      <x v="140"/>
      <x v="256"/>
      <x/>
      <x/>
      <x/>
      <x/>
    </i>
    <i r="1">
      <x v="141"/>
      <x v="255"/>
      <x/>
      <x/>
      <x v="1"/>
      <x v="2"/>
    </i>
    <i r="3">
      <x v="8"/>
      <x v="3"/>
      <x v="1"/>
      <x v="1"/>
    </i>
    <i r="1">
      <x v="142"/>
      <x v="254"/>
      <x v="18"/>
      <x v="15"/>
      <x/>
      <x v="1"/>
    </i>
    <i r="1">
      <x v="143"/>
      <x v="253"/>
      <x v="19"/>
      <x v="16"/>
      <x/>
      <x v="1"/>
    </i>
    <i r="1">
      <x v="144"/>
      <x v="252"/>
      <x/>
      <x/>
      <x/>
      <x v="1"/>
    </i>
    <i r="3">
      <x v="8"/>
      <x v="3"/>
      <x/>
      <x v="1"/>
    </i>
    <i r="1">
      <x v="145"/>
      <x v="251"/>
      <x v="1"/>
      <x v="1"/>
      <x v="1"/>
      <x v="1"/>
    </i>
    <i r="3">
      <x v="20"/>
      <x v="9"/>
      <x v="1"/>
      <x v="1"/>
    </i>
    <i r="1">
      <x v="146"/>
      <x v="250"/>
      <x/>
      <x/>
      <x/>
      <x/>
    </i>
    <i r="3">
      <x v="8"/>
      <x v="3"/>
      <x/>
      <x v="1"/>
    </i>
    <i>
      <x v="11"/>
      <x v="147"/>
      <x v="270"/>
      <x/>
      <x/>
      <x v="1"/>
      <x v="2"/>
    </i>
    <i r="3">
      <x v="1"/>
      <x v="1"/>
      <x v="1"/>
      <x/>
    </i>
    <i r="1">
      <x v="148"/>
      <x v="269"/>
      <x/>
      <x/>
      <x/>
      <x v="1"/>
    </i>
    <i r="3">
      <x v="3"/>
      <x v="1"/>
      <x/>
      <x v="1"/>
    </i>
    <i r="1">
      <x v="149"/>
      <x v="268"/>
      <x/>
      <x/>
      <x v="1"/>
      <x v="2"/>
    </i>
    <i r="3">
      <x v="12"/>
      <x v="10"/>
      <x v="1"/>
      <x v="1"/>
    </i>
    <i r="1">
      <x v="150"/>
      <x v="267"/>
      <x/>
      <x/>
      <x/>
      <x v="1"/>
    </i>
    <i r="3">
      <x v="1"/>
      <x v="1"/>
      <x/>
      <x v="1"/>
    </i>
    <i r="1">
      <x v="151"/>
      <x v="266"/>
      <x v="21"/>
      <x v="4"/>
      <x/>
      <x v="1"/>
    </i>
    <i r="3">
      <x v="1"/>
      <x v="1"/>
      <x/>
      <x v="1"/>
    </i>
    <i r="3">
      <x v="8"/>
      <x v="3"/>
      <x/>
      <x v="1"/>
    </i>
    <i r="1">
      <x v="152"/>
      <x v="265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3"/>
      <x v="36"/>
      <x/>
      <x/>
      <x v="1"/>
      <x/>
    </i>
    <i r="1">
      <x v="154"/>
      <x v="35"/>
      <x v="12"/>
      <x v="10"/>
      <x v="1"/>
      <x v="1"/>
    </i>
    <i r="1">
      <x v="155"/>
      <x v="264"/>
      <x/>
      <x/>
      <x v="1"/>
      <x v="1"/>
    </i>
    <i r="1">
      <x v="156"/>
      <x v="263"/>
      <x v="2"/>
      <x v="2"/>
      <x v="2"/>
      <x v="1"/>
    </i>
    <i r="1">
      <x v="157"/>
      <x v="262"/>
      <x/>
      <x/>
      <x/>
      <x v="1"/>
    </i>
    <i r="3">
      <x v="22"/>
      <x v="6"/>
      <x/>
      <x v="1"/>
    </i>
    <i>
      <x v="12"/>
      <x v="158"/>
      <x v="249"/>
      <x v="21"/>
      <x v="4"/>
      <x/>
      <x v="1"/>
    </i>
    <i r="3">
      <x v="1"/>
      <x v="1"/>
      <x/>
      <x/>
    </i>
    <i r="1">
      <x v="159"/>
      <x v="248"/>
      <x/>
      <x/>
      <x/>
      <x v="1"/>
    </i>
    <i r="1">
      <x v="160"/>
      <x v="247"/>
      <x/>
      <x/>
      <x/>
      <x/>
    </i>
    <i r="3">
      <x v="8"/>
      <x v="3"/>
      <x/>
      <x v="1"/>
    </i>
    <i r="3">
      <x v="3"/>
      <x v="1"/>
      <x/>
      <x v="1"/>
    </i>
    <i r="1">
      <x v="161"/>
      <x v="246"/>
      <x v="21"/>
      <x v="4"/>
      <x/>
      <x/>
    </i>
    <i r="3">
      <x v="1"/>
      <x v="1"/>
      <x/>
      <x v="1"/>
    </i>
    <i r="1">
      <x v="162"/>
      <x v="245"/>
      <x/>
      <x/>
      <x/>
      <x/>
    </i>
    <i r="1">
      <x v="163"/>
      <x v="244"/>
      <x v="21"/>
      <x v="4"/>
      <x v="2"/>
      <x/>
    </i>
    <i r="3">
      <x v="1"/>
      <x v="1"/>
      <x v="2"/>
      <x/>
    </i>
    <i r="1">
      <x v="164"/>
      <x v="243"/>
      <x/>
      <x/>
      <x/>
      <x v="1"/>
    </i>
    <i r="3">
      <x v="1"/>
      <x v="1"/>
      <x/>
      <x v="1"/>
    </i>
    <i>
      <x v="13"/>
      <x v="165"/>
      <x v="242"/>
      <x/>
      <x/>
      <x v="1"/>
      <x v="1"/>
    </i>
    <i r="3">
      <x v="1"/>
      <x v="1"/>
      <x v="1"/>
      <x v="1"/>
    </i>
    <i r="1">
      <x v="166"/>
      <x v="241"/>
      <x/>
      <x/>
      <x/>
      <x v="3"/>
    </i>
    <i r="1">
      <x v="167"/>
      <x v="240"/>
      <x/>
      <x/>
      <x/>
      <x v="1"/>
    </i>
    <i r="3">
      <x v="1"/>
      <x v="1"/>
      <x/>
      <x v="1"/>
    </i>
    <i r="1">
      <x v="168"/>
      <x v="239"/>
      <x/>
      <x/>
      <x v="1"/>
      <x v="4"/>
    </i>
    <i>
      <x v="14"/>
      <x v="169"/>
      <x v="238"/>
      <x v="5"/>
      <x v="4"/>
      <x/>
      <x/>
    </i>
    <i r="1">
      <x v="170"/>
      <x v="237"/>
      <x v="1"/>
      <x v="1"/>
      <x/>
      <x v="2"/>
    </i>
    <i r="3">
      <x v="23"/>
      <x v="10"/>
      <x/>
      <x v="1"/>
    </i>
    <i r="1">
      <x v="171"/>
      <x v="236"/>
      <x/>
      <x/>
      <x/>
      <x v="1"/>
    </i>
    <i r="1">
      <x v="172"/>
      <x v="235"/>
      <x/>
      <x/>
      <x/>
      <x v="2"/>
    </i>
    <i r="3">
      <x v="1"/>
      <x v="1"/>
      <x/>
      <x/>
    </i>
    <i r="1">
      <x v="173"/>
      <x v="234"/>
      <x/>
      <x/>
      <x v="2"/>
      <x/>
    </i>
    <i r="3">
      <x v="1"/>
      <x v="1"/>
      <x v="2"/>
      <x/>
    </i>
    <i r="1">
      <x v="174"/>
      <x v="233"/>
      <x/>
      <x/>
      <x/>
      <x v="2"/>
    </i>
    <i r="1">
      <x v="175"/>
      <x v="232"/>
      <x/>
      <x/>
      <x/>
      <x v="1"/>
    </i>
    <i r="3">
      <x v="1"/>
      <x v="1"/>
      <x/>
      <x v="1"/>
    </i>
    <i r="1">
      <x v="176"/>
      <x v="231"/>
      <x/>
      <x/>
      <x v="1"/>
      <x/>
    </i>
    <i r="3">
      <x v="1"/>
      <x v="1"/>
      <x v="1"/>
      <x/>
    </i>
    <i r="1">
      <x v="177"/>
      <x v="230"/>
      <x/>
      <x/>
      <x v="1"/>
      <x v="1"/>
    </i>
    <i r="1">
      <x v="178"/>
      <x v="229"/>
      <x/>
      <x/>
      <x/>
      <x v="1"/>
    </i>
    <i r="3">
      <x v="4"/>
      <x v="3"/>
      <x/>
      <x v="2"/>
    </i>
    <i r="1">
      <x v="179"/>
      <x v="228"/>
      <x/>
      <x/>
      <x/>
      <x/>
    </i>
    <i r="3">
      <x v="1"/>
      <x v="1"/>
      <x/>
      <x v="1"/>
    </i>
    <i r="1">
      <x v="180"/>
      <x v="227"/>
      <x/>
      <x/>
      <x v="1"/>
      <x v="4"/>
    </i>
    <i r="1">
      <x v="181"/>
      <x v="226"/>
      <x/>
      <x/>
      <x v="1"/>
      <x v="2"/>
    </i>
    <i r="1">
      <x v="182"/>
      <x v="225"/>
      <x/>
      <x/>
      <x/>
      <x v="1"/>
    </i>
    <i r="1">
      <x v="183"/>
      <x v="224"/>
      <x/>
      <x/>
      <x v="1"/>
      <x v="1"/>
    </i>
    <i r="1">
      <x v="184"/>
      <x v="223"/>
      <x/>
      <x/>
      <x/>
      <x v="4"/>
    </i>
    <i r="1">
      <x v="185"/>
      <x v="222"/>
      <x/>
      <x/>
      <x v="1"/>
      <x v="1"/>
    </i>
    <i r="1">
      <x v="186"/>
      <x v="221"/>
      <x/>
      <x/>
      <x/>
      <x v="1"/>
    </i>
    <i r="3">
      <x v="1"/>
      <x v="1"/>
      <x/>
      <x v="1"/>
    </i>
    <i r="1">
      <x v="187"/>
      <x v="220"/>
      <x/>
      <x/>
      <x/>
      <x v="1"/>
    </i>
    <i r="1">
      <x v="188"/>
      <x v="219"/>
      <x/>
      <x/>
      <x/>
      <x v="1"/>
    </i>
    <i r="1">
      <x v="189"/>
      <x v="218"/>
      <x/>
      <x/>
      <x/>
      <x v="1"/>
    </i>
    <i r="3">
      <x v="1"/>
      <x v="1"/>
      <x/>
      <x v="1"/>
    </i>
    <i r="1">
      <x v="190"/>
      <x v="217"/>
      <x/>
      <x/>
      <x/>
      <x/>
    </i>
    <i r="3">
      <x v="3"/>
      <x v="1"/>
      <x/>
      <x/>
    </i>
    <i r="1">
      <x v="191"/>
      <x v="216"/>
      <x/>
      <x/>
      <x/>
      <x v="1"/>
    </i>
    <i r="1">
      <x v="192"/>
      <x v="215"/>
      <x/>
      <x/>
      <x v="1"/>
      <x v="1"/>
    </i>
    <i r="3">
      <x v="1"/>
      <x v="1"/>
      <x v="1"/>
      <x v="1"/>
    </i>
    <i r="1">
      <x v="193"/>
      <x v="214"/>
      <x/>
      <x/>
      <x/>
      <x v="1"/>
    </i>
    <i>
      <x v="15"/>
      <x v="194"/>
      <x v="213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5"/>
      <x v="212"/>
      <x/>
      <x/>
      <x v="1"/>
      <x v="2"/>
    </i>
    <i r="1">
      <x v="196"/>
      <x v="211"/>
      <x/>
      <x/>
      <x/>
      <x v="1"/>
    </i>
    <i r="1">
      <x v="197"/>
      <x v="210"/>
      <x/>
      <x/>
      <x v="1"/>
      <x v="1"/>
    </i>
    <i r="3">
      <x v="1"/>
      <x v="1"/>
      <x v="1"/>
      <x v="1"/>
    </i>
    <i r="1">
      <x v="198"/>
      <x v="209"/>
      <x/>
      <x/>
      <x/>
      <x v="2"/>
    </i>
    <i r="1">
      <x v="199"/>
      <x v="208"/>
      <x/>
      <x/>
      <x/>
      <x v="2"/>
    </i>
    <i r="3">
      <x v="1"/>
      <x v="1"/>
      <x/>
      <x v="1"/>
    </i>
    <i r="1">
      <x v="200"/>
      <x v="207"/>
      <x/>
      <x/>
      <x/>
      <x v="1"/>
    </i>
    <i r="1">
      <x v="201"/>
      <x v="206"/>
      <x/>
      <x/>
      <x v="1"/>
      <x v="2"/>
    </i>
    <i r="1">
      <x v="202"/>
      <x v="205"/>
      <x/>
      <x/>
      <x v="1"/>
      <x v="1"/>
    </i>
    <i r="3">
      <x v="1"/>
      <x v="1"/>
      <x v="1"/>
      <x v="1"/>
    </i>
    <i r="1">
      <x v="203"/>
      <x v="204"/>
      <x/>
      <x/>
      <x/>
      <x v="2"/>
    </i>
    <i>
      <x v="16"/>
      <x v="204"/>
      <x v="189"/>
      <x/>
      <x/>
      <x/>
      <x v="1"/>
    </i>
    <i r="1">
      <x v="205"/>
      <x v="188"/>
      <x/>
      <x/>
      <x/>
      <x/>
    </i>
    <i r="3">
      <x v="1"/>
      <x v="1"/>
      <x/>
      <x/>
    </i>
    <i r="1">
      <x v="206"/>
      <x v="187"/>
      <x v="4"/>
      <x v="3"/>
      <x/>
      <x v="2"/>
    </i>
    <i r="1">
      <x v="207"/>
      <x v="186"/>
      <x/>
      <x/>
      <x/>
      <x v="2"/>
    </i>
    <i r="3">
      <x v="1"/>
      <x v="1"/>
      <x/>
      <x v="2"/>
    </i>
    <i r="1">
      <x v="208"/>
      <x v="185"/>
      <x v="4"/>
      <x v="3"/>
      <x/>
      <x v="4"/>
    </i>
    <i r="1">
      <x v="209"/>
      <x v="184"/>
      <x/>
      <x/>
      <x/>
      <x v="1"/>
    </i>
    <i r="1">
      <x v="210"/>
      <x v="183"/>
      <x v="23"/>
      <x v="10"/>
      <x/>
      <x v="1"/>
    </i>
    <i>
      <x v="17"/>
      <x v="211"/>
      <x v="203"/>
      <x/>
      <x/>
      <x/>
      <x/>
    </i>
    <i r="3">
      <x v="1"/>
      <x v="1"/>
      <x/>
      <x/>
    </i>
    <i r="1">
      <x v="212"/>
      <x v="202"/>
      <x/>
      <x/>
      <x/>
      <x v="1"/>
    </i>
    <i r="3">
      <x v="1"/>
      <x v="1"/>
      <x/>
      <x v="1"/>
    </i>
    <i r="1">
      <x v="213"/>
      <x v="201"/>
      <x v="4"/>
      <x v="3"/>
      <x/>
      <x/>
    </i>
    <i r="1">
      <x v="214"/>
      <x v="200"/>
      <x/>
      <x/>
      <x/>
      <x/>
    </i>
    <i r="3">
      <x v="1"/>
      <x v="1"/>
      <x/>
      <x/>
    </i>
    <i r="1">
      <x v="215"/>
      <x v="199"/>
      <x v="25"/>
      <x v="18"/>
      <x/>
      <x v="1"/>
    </i>
    <i r="3">
      <x v="12"/>
      <x v="10"/>
      <x/>
      <x v="1"/>
    </i>
    <i r="1">
      <x v="216"/>
      <x v="198"/>
      <x/>
      <x/>
      <x/>
      <x v="2"/>
    </i>
    <i r="3">
      <x v="1"/>
      <x v="1"/>
      <x/>
      <x v="1"/>
    </i>
    <i r="3">
      <x v="26"/>
      <x v="15"/>
      <x/>
      <x v="1"/>
    </i>
    <i r="1">
      <x v="217"/>
      <x v="197"/>
      <x v="27"/>
      <x v="19"/>
      <x v="2"/>
      <x v="1"/>
    </i>
    <i r="1">
      <x v="218"/>
      <x v="196"/>
      <x/>
      <x/>
      <x v="1"/>
      <x v="1"/>
    </i>
    <i r="3">
      <x v="1"/>
      <x v="1"/>
      <x v="1"/>
      <x v="1"/>
    </i>
    <i r="1">
      <x v="219"/>
      <x v="195"/>
      <x v="28"/>
      <x v="20"/>
      <x/>
      <x v="1"/>
    </i>
    <i r="1">
      <x v="220"/>
      <x v="19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21"/>
      <x v="193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22"/>
      <x v="192"/>
      <x/>
      <x/>
      <x v="1"/>
      <x v="1"/>
    </i>
    <i r="3">
      <x v="1"/>
      <x v="1"/>
      <x v="1"/>
      <x v="1"/>
    </i>
    <i r="1">
      <x v="223"/>
      <x v="191"/>
      <x v="29"/>
      <x v="3"/>
      <x v="1"/>
      <x v="2"/>
    </i>
    <i r="1">
      <x v="224"/>
      <x v="190"/>
      <x/>
      <x/>
      <x/>
      <x v="1"/>
    </i>
    <i>
      <x v="18"/>
      <x v="225"/>
      <x v="182"/>
      <x/>
      <x/>
      <x/>
      <x/>
    </i>
    <i r="1">
      <x v="226"/>
      <x v="181"/>
      <x/>
      <x/>
      <x/>
      <x v="1"/>
    </i>
    <i r="3">
      <x v="1"/>
      <x v="1"/>
      <x/>
      <x v="1"/>
    </i>
    <i r="1">
      <x v="227"/>
      <x v="180"/>
      <x v="29"/>
      <x v="3"/>
      <x/>
      <x/>
    </i>
    <i r="1">
      <x v="228"/>
      <x v="179"/>
      <x/>
      <x/>
      <x/>
      <x v="1"/>
    </i>
    <i r="3">
      <x v="1"/>
      <x v="1"/>
      <x/>
      <x v="1"/>
    </i>
    <i r="1">
      <x v="229"/>
      <x v="178"/>
      <x/>
      <x/>
      <x v="1"/>
      <x/>
    </i>
    <i r="3">
      <x v="1"/>
      <x v="1"/>
      <x v="1"/>
      <x v="1"/>
    </i>
    <i r="1">
      <x v="230"/>
      <x v="177"/>
      <x/>
      <x/>
      <x/>
      <x/>
    </i>
    <i r="3">
      <x v="1"/>
      <x v="1"/>
      <x/>
      <x v="1"/>
    </i>
    <i r="1">
      <x v="231"/>
      <x v="176"/>
      <x v="1"/>
      <x v="1"/>
      <x/>
      <x v="1"/>
    </i>
    <i r="3">
      <x v="30"/>
      <x v="10"/>
      <x/>
      <x v="1"/>
    </i>
    <i r="1">
      <x v="232"/>
      <x v="68"/>
      <x v="1"/>
      <x v="1"/>
      <x v="1"/>
      <x/>
    </i>
    <i r="3">
      <x v="23"/>
      <x v="10"/>
      <x v="1"/>
      <x v="1"/>
    </i>
    <i>
      <x v="19"/>
      <x v="233"/>
      <x v="159"/>
      <x/>
      <x/>
      <x/>
      <x v="2"/>
    </i>
    <i r="1">
      <x v="234"/>
      <x v="158"/>
      <x/>
      <x/>
      <x/>
      <x v="1"/>
    </i>
    <i r="3">
      <x v="1"/>
      <x v="1"/>
      <x/>
      <x v="1"/>
    </i>
    <i r="1">
      <x v="235"/>
      <x v="157"/>
      <x/>
      <x/>
      <x v="1"/>
      <x v="1"/>
    </i>
    <i r="3">
      <x v="1"/>
      <x v="1"/>
      <x v="1"/>
      <x v="1"/>
    </i>
    <i r="1">
      <x v="236"/>
      <x v="156"/>
      <x/>
      <x/>
      <x/>
      <x v="1"/>
    </i>
    <i r="3">
      <x v="1"/>
      <x v="1"/>
      <x/>
      <x v="1"/>
    </i>
    <i r="1">
      <x v="237"/>
      <x v="155"/>
      <x/>
      <x/>
      <x/>
      <x v="5"/>
    </i>
    <i r="3">
      <x v="1"/>
      <x v="1"/>
      <x/>
      <x v="2"/>
    </i>
    <i r="1">
      <x v="238"/>
      <x v="154"/>
      <x v="25"/>
      <x v="18"/>
      <x v="1"/>
      <x v="1"/>
    </i>
    <i r="3">
      <x v="1"/>
      <x v="1"/>
      <x v="1"/>
      <x v="1"/>
    </i>
    <i>
      <x v="20"/>
      <x v="239"/>
      <x v="153"/>
      <x/>
      <x/>
      <x v="1"/>
      <x v="4"/>
    </i>
    <i r="1">
      <x v="240"/>
      <x v="175"/>
      <x/>
      <x/>
      <x/>
      <x v="2"/>
    </i>
    <i r="3">
      <x v="3"/>
      <x v="1"/>
      <x/>
      <x v="1"/>
    </i>
    <i r="3">
      <x v="4"/>
      <x v="3"/>
      <x/>
      <x v="2"/>
    </i>
    <i r="1">
      <x v="241"/>
      <x v="174"/>
      <x/>
      <x/>
      <x/>
      <x/>
    </i>
    <i r="1">
      <x v="242"/>
      <x v="173"/>
      <x/>
      <x/>
      <x v="2"/>
      <x v="1"/>
    </i>
    <i r="3">
      <x v="1"/>
      <x v="1"/>
      <x v="2"/>
      <x v="1"/>
    </i>
    <i r="3">
      <x v="8"/>
      <x v="3"/>
      <x v="2"/>
      <x v="1"/>
    </i>
    <i r="1">
      <x v="243"/>
      <x v="172"/>
      <x v="4"/>
      <x v="3"/>
      <x/>
      <x/>
    </i>
    <i r="1">
      <x v="244"/>
      <x v="171"/>
      <x/>
      <x/>
      <x/>
      <x/>
    </i>
    <i r="1">
      <x v="245"/>
      <x v="170"/>
      <x/>
      <x/>
      <x v="1"/>
      <x v="1"/>
    </i>
    <i r="3">
      <x v="1"/>
      <x v="1"/>
      <x v="1"/>
      <x v="1"/>
    </i>
    <i r="1">
      <x v="246"/>
      <x v="169"/>
      <x/>
      <x/>
      <x/>
      <x/>
    </i>
    <i r="3">
      <x v="3"/>
      <x v="1"/>
      <x/>
      <x/>
    </i>
    <i r="1">
      <x v="247"/>
      <x v="168"/>
      <x v="4"/>
      <x v="3"/>
      <x v="1"/>
      <x v="6"/>
    </i>
    <i r="1">
      <x v="248"/>
      <x v="402"/>
      <x/>
      <x/>
      <x v="1"/>
      <x v="1"/>
    </i>
    <i r="1">
      <x v="249"/>
      <x v="167"/>
      <x/>
      <x/>
      <x/>
      <x v="1"/>
    </i>
    <i r="1">
      <x v="250"/>
      <x v="166"/>
      <x/>
      <x/>
      <x/>
      <x v="1"/>
    </i>
    <i r="1">
      <x v="251"/>
      <x v="165"/>
      <x/>
      <x/>
      <x v="2"/>
      <x v="1"/>
    </i>
    <i r="1">
      <x v="252"/>
      <x v="164"/>
      <x v="25"/>
      <x v="18"/>
      <x/>
      <x/>
    </i>
    <i r="1">
      <x v="253"/>
      <x v="163"/>
      <x/>
      <x/>
      <x/>
      <x v="1"/>
    </i>
    <i r="3">
      <x v="1"/>
      <x v="1"/>
      <x/>
      <x v="1"/>
    </i>
    <i r="1">
      <x v="254"/>
      <x v="162"/>
      <x/>
      <x/>
      <x/>
      <x/>
    </i>
    <i r="1">
      <x v="255"/>
      <x v="161"/>
      <x v="4"/>
      <x v="3"/>
      <x v="1"/>
      <x/>
    </i>
    <i r="1">
      <x v="256"/>
      <x v="160"/>
      <x/>
      <x/>
      <x/>
      <x/>
    </i>
    <i>
      <x v="21"/>
      <x v="257"/>
      <x v="152"/>
      <x/>
      <x/>
      <x v="1"/>
      <x v="4"/>
    </i>
    <i r="3">
      <x v="1"/>
      <x v="1"/>
      <x v="1"/>
      <x/>
    </i>
    <i r="1">
      <x v="258"/>
      <x v="151"/>
      <x/>
      <x/>
      <x/>
      <x/>
    </i>
    <i r="1">
      <x v="259"/>
      <x v="150"/>
      <x/>
      <x/>
      <x v="1"/>
      <x/>
    </i>
    <i r="1">
      <x v="260"/>
      <x v="149"/>
      <x/>
      <x/>
      <x v="1"/>
      <x v="1"/>
    </i>
    <i r="1">
      <x v="261"/>
      <x v="148"/>
      <x/>
      <x/>
      <x/>
      <x v="1"/>
    </i>
    <i r="1">
      <x v="262"/>
      <x v="147"/>
      <x/>
      <x/>
      <x/>
      <x/>
    </i>
    <i r="3">
      <x v="1"/>
      <x v="1"/>
      <x/>
      <x/>
    </i>
    <i r="1">
      <x v="263"/>
      <x v="146"/>
      <x/>
      <x/>
      <x/>
      <x v="1"/>
    </i>
    <i r="1">
      <x v="264"/>
      <x v="145"/>
      <x v="4"/>
      <x v="3"/>
      <x v="1"/>
      <x/>
    </i>
    <i r="1">
      <x v="265"/>
      <x v="144"/>
      <x/>
      <x/>
      <x/>
      <x v="1"/>
    </i>
    <i r="1">
      <x v="266"/>
      <x v="143"/>
      <x/>
      <x/>
      <x/>
      <x v="1"/>
    </i>
    <i r="1">
      <x v="267"/>
      <x v="142"/>
      <x/>
      <x/>
      <x/>
      <x v="1"/>
    </i>
    <i>
      <x v="22"/>
      <x v="268"/>
      <x v="141"/>
      <x v="31"/>
      <x v="2"/>
      <x/>
      <x v="3"/>
    </i>
    <i r="1">
      <x v="269"/>
      <x v="140"/>
      <x/>
      <x/>
      <x v="1"/>
      <x v="1"/>
    </i>
    <i r="1">
      <x v="270"/>
      <x v="139"/>
      <x v="12"/>
      <x v="10"/>
      <x/>
      <x v="1"/>
    </i>
    <i r="3">
      <x v="3"/>
      <x v="1"/>
      <x/>
      <x v="1"/>
    </i>
    <i r="1">
      <x v="271"/>
      <x v="138"/>
      <x/>
      <x/>
      <x v="1"/>
      <x/>
    </i>
    <i r="3">
      <x v="1"/>
      <x v="1"/>
      <x v="1"/>
      <x/>
    </i>
    <i r="1">
      <x v="272"/>
      <x v="137"/>
      <x/>
      <x/>
      <x v="1"/>
      <x v="2"/>
    </i>
    <i r="3">
      <x v="1"/>
      <x v="1"/>
      <x v="1"/>
      <x/>
    </i>
    <i r="1">
      <x v="273"/>
      <x v="136"/>
      <x/>
      <x/>
      <x v="1"/>
      <x/>
    </i>
    <i r="3">
      <x v="1"/>
      <x v="1"/>
      <x v="1"/>
      <x v="1"/>
    </i>
    <i r="1">
      <x v="274"/>
      <x v="135"/>
      <x/>
      <x/>
      <x/>
      <x v="1"/>
    </i>
    <i r="3">
      <x v="1"/>
      <x v="1"/>
      <x/>
      <x v="1"/>
    </i>
    <i r="3">
      <x v="4"/>
      <x v="3"/>
      <x/>
      <x v="4"/>
    </i>
    <i r="1">
      <x v="275"/>
      <x v="134"/>
      <x/>
      <x/>
      <x/>
      <x/>
    </i>
    <i r="3">
      <x v="32"/>
      <x v="21"/>
      <x/>
      <x/>
    </i>
    <i r="1">
      <x v="276"/>
      <x v="133"/>
      <x/>
      <x/>
      <x/>
      <x v="1"/>
    </i>
    <i r="3">
      <x v="1"/>
      <x v="1"/>
      <x/>
      <x v="1"/>
    </i>
    <i r="1">
      <x v="277"/>
      <x v="132"/>
      <x/>
      <x/>
      <x/>
      <x/>
    </i>
    <i r="3">
      <x v="1"/>
      <x v="1"/>
      <x/>
      <x/>
    </i>
    <i r="3">
      <x v="14"/>
      <x v="12"/>
      <x/>
      <x v="1"/>
    </i>
    <i r="1">
      <x v="278"/>
      <x v="121"/>
      <x/>
      <x/>
      <x v="1"/>
      <x v="1"/>
    </i>
    <i r="1">
      <x v="279"/>
      <x v="131"/>
      <x/>
      <x/>
      <x/>
      <x/>
    </i>
    <i r="1">
      <x v="280"/>
      <x v="130"/>
      <x/>
      <x/>
      <x v="1"/>
      <x/>
    </i>
    <i r="1">
      <x v="281"/>
      <x v="129"/>
      <x/>
      <x/>
      <x v="1"/>
      <x/>
    </i>
    <i r="1">
      <x v="282"/>
      <x v="122"/>
      <x v="1"/>
      <x v="1"/>
      <x/>
      <x v="1"/>
    </i>
    <i r="1">
      <x v="283"/>
      <x v="128"/>
      <x/>
      <x/>
      <x/>
      <x v="1"/>
    </i>
    <i r="1">
      <x v="284"/>
      <x v="127"/>
      <x/>
      <x/>
      <x/>
      <x v="1"/>
    </i>
    <i r="1">
      <x v="285"/>
      <x v="126"/>
      <x/>
      <x/>
      <x v="1"/>
      <x v="1"/>
    </i>
    <i r="1">
      <x v="286"/>
      <x v="125"/>
      <x/>
      <x/>
      <x/>
      <x/>
    </i>
    <i r="3">
      <x v="1"/>
      <x v="1"/>
      <x/>
      <x v="1"/>
    </i>
    <i r="1">
      <x v="287"/>
      <x v="124"/>
      <x/>
      <x/>
      <x v="2"/>
      <x v="1"/>
    </i>
    <i r="3">
      <x v="1"/>
      <x v="1"/>
      <x v="2"/>
      <x v="1"/>
    </i>
    <i r="1">
      <x v="288"/>
      <x v="123"/>
      <x/>
      <x/>
      <x v="1"/>
      <x v="3"/>
    </i>
    <i>
      <x v="23"/>
      <x v="289"/>
      <x v="120"/>
      <x/>
      <x/>
      <x/>
      <x v="2"/>
    </i>
    <i r="3">
      <x v="1"/>
      <x v="1"/>
      <x/>
      <x v="2"/>
    </i>
    <i r="1">
      <x v="290"/>
      <x v="119"/>
      <x/>
      <x/>
      <x v="1"/>
      <x v="2"/>
    </i>
    <i r="3">
      <x v="1"/>
      <x v="1"/>
      <x v="1"/>
      <x v="2"/>
    </i>
    <i r="1">
      <x v="291"/>
      <x v="118"/>
      <x v="2"/>
      <x v="2"/>
      <x/>
      <x v="1"/>
    </i>
    <i r="1">
      <x v="292"/>
      <x v="117"/>
      <x/>
      <x/>
      <x/>
      <x/>
    </i>
    <i r="1">
      <x v="293"/>
      <x v="116"/>
      <x v="25"/>
      <x v="18"/>
      <x/>
      <x/>
    </i>
    <i r="3">
      <x v="1"/>
      <x v="1"/>
      <x/>
      <x/>
    </i>
    <i r="1">
      <x v="294"/>
      <x v="115"/>
      <x/>
      <x/>
      <x/>
      <x/>
    </i>
    <i r="1">
      <x v="295"/>
      <x v="114"/>
      <x/>
      <x/>
      <x/>
      <x v="1"/>
    </i>
    <i r="1">
      <x v="296"/>
      <x v="113"/>
      <x/>
      <x/>
      <x v="1"/>
      <x/>
    </i>
    <i r="3">
      <x v="32"/>
      <x v="21"/>
      <x v="1"/>
      <x v="1"/>
    </i>
    <i r="3">
      <x v="8"/>
      <x v="3"/>
      <x v="1"/>
      <x v="2"/>
    </i>
    <i r="1">
      <x v="297"/>
      <x v="112"/>
      <x/>
      <x/>
      <x/>
      <x v="1"/>
    </i>
    <i r="3">
      <x v="1"/>
      <x v="1"/>
      <x/>
      <x v="1"/>
    </i>
    <i>
      <x v="24"/>
      <x v="298"/>
      <x v="111"/>
      <x/>
      <x/>
      <x v="1"/>
      <x v="1"/>
    </i>
    <i r="3">
      <x v="1"/>
      <x v="1"/>
      <x v="1"/>
      <x v="1"/>
    </i>
    <i r="1">
      <x v="299"/>
      <x v="78"/>
      <x v="4"/>
      <x v="3"/>
      <x/>
      <x v="2"/>
    </i>
    <i r="1">
      <x v="300"/>
      <x v="77"/>
      <x/>
      <x/>
      <x/>
      <x v="1"/>
    </i>
    <i r="1">
      <x v="301"/>
      <x v="76"/>
      <x/>
      <x/>
      <x/>
      <x v="1"/>
    </i>
    <i r="3">
      <x v="1"/>
      <x v="1"/>
      <x/>
      <x v="1"/>
    </i>
    <i r="1">
      <x v="302"/>
      <x v="75"/>
      <x v="33"/>
      <x v="15"/>
      <x/>
      <x v="1"/>
    </i>
    <i r="1">
      <x v="303"/>
      <x v="74"/>
      <x/>
      <x/>
      <x/>
      <x v="1"/>
    </i>
    <i r="1">
      <x v="304"/>
      <x v="73"/>
      <x/>
      <x/>
      <x/>
      <x/>
    </i>
    <i r="1">
      <x v="305"/>
      <x v="72"/>
      <x/>
      <x/>
      <x/>
      <x/>
    </i>
    <i r="3">
      <x v="1"/>
      <x v="1"/>
      <x/>
      <x v="1"/>
    </i>
    <i r="1">
      <x v="306"/>
      <x v="71"/>
      <x/>
      <x/>
      <x/>
      <x/>
    </i>
    <i r="1">
      <x v="307"/>
      <x v="70"/>
      <x v="34"/>
      <x v="20"/>
      <x/>
      <x v="1"/>
    </i>
    <i>
      <x v="25"/>
      <x v="308"/>
      <x v="93"/>
      <x/>
      <x/>
      <x/>
      <x v="1"/>
    </i>
    <i r="1">
      <x v="309"/>
      <x v="110"/>
      <x/>
      <x/>
      <x/>
      <x v="1"/>
    </i>
    <i r="3">
      <x v="35"/>
      <x v="1"/>
      <x/>
      <x v="1"/>
    </i>
    <i r="1">
      <x v="310"/>
      <x v="109"/>
      <x/>
      <x/>
      <x/>
      <x v="1"/>
    </i>
    <i r="3">
      <x v="36"/>
      <x v="1"/>
      <x/>
      <x v="1"/>
    </i>
    <i r="1">
      <x v="311"/>
      <x v="108"/>
      <x v="4"/>
      <x v="3"/>
      <x/>
      <x/>
    </i>
    <i r="1">
      <x v="312"/>
      <x v="107"/>
      <x v="37"/>
      <x v="22"/>
      <x/>
      <x v="1"/>
    </i>
    <i r="1">
      <x v="313"/>
      <x v="106"/>
      <x/>
      <x/>
      <x/>
      <x v="1"/>
    </i>
    <i r="1">
      <x v="314"/>
      <x v="105"/>
      <x v="37"/>
      <x v="22"/>
      <x/>
      <x v="1"/>
    </i>
    <i r="1">
      <x v="315"/>
      <x v="104"/>
      <x/>
      <x/>
      <x v="1"/>
      <x/>
    </i>
    <i r="3">
      <x v="1"/>
      <x v="1"/>
      <x v="1"/>
      <x v="1"/>
    </i>
    <i r="1">
      <x v="316"/>
      <x v="103"/>
      <x v="38"/>
      <x v="23"/>
      <x v="1"/>
      <x v="1"/>
    </i>
    <i r="1">
      <x v="317"/>
      <x v="102"/>
      <x v="32"/>
      <x v="21"/>
      <x/>
      <x v="1"/>
    </i>
    <i r="3">
      <x v="36"/>
      <x v="1"/>
      <x/>
      <x v="1"/>
    </i>
    <i r="3">
      <x v="38"/>
      <x v="23"/>
      <x/>
      <x/>
    </i>
    <i r="1">
      <x v="318"/>
      <x v="101"/>
      <x/>
      <x/>
      <x/>
      <x v="1"/>
    </i>
    <i r="3">
      <x v="1"/>
      <x v="1"/>
      <x/>
      <x v="1"/>
    </i>
    <i r="1">
      <x v="319"/>
      <x v="100"/>
      <x v="39"/>
      <x v="23"/>
      <x v="2"/>
      <x v="2"/>
    </i>
    <i r="1">
      <x v="320"/>
      <x v="99"/>
      <x/>
      <x/>
      <x/>
      <x/>
    </i>
    <i r="1">
      <x v="321"/>
      <x v="98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22"/>
      <x v="97"/>
      <x/>
      <x/>
      <x v="1"/>
      <x/>
    </i>
    <i r="1">
      <x v="323"/>
      <x v="96"/>
      <x/>
      <x/>
      <x/>
      <x/>
    </i>
    <i r="1">
      <x v="324"/>
      <x v="95"/>
      <x/>
      <x/>
      <x/>
      <x v="1"/>
    </i>
    <i r="3">
      <x v="1"/>
      <x v="1"/>
      <x/>
      <x v="1"/>
    </i>
    <i r="1">
      <x v="325"/>
      <x v="94"/>
      <x v="4"/>
      <x v="3"/>
      <x/>
      <x v="2"/>
    </i>
    <i>
      <x v="26"/>
      <x v="326"/>
      <x v="92"/>
      <x/>
      <x/>
      <x/>
      <x/>
    </i>
    <i r="3">
      <x v="29"/>
      <x v="3"/>
      <x/>
      <x/>
    </i>
    <i r="1">
      <x v="327"/>
      <x v="91"/>
      <x/>
      <x/>
      <x/>
      <x/>
    </i>
    <i r="3">
      <x v="1"/>
      <x v="1"/>
      <x/>
      <x v="1"/>
    </i>
    <i r="1">
      <x v="328"/>
      <x v="90"/>
      <x/>
      <x/>
      <x/>
      <x v="1"/>
    </i>
    <i r="3">
      <x v="7"/>
      <x v="6"/>
      <x/>
      <x v="1"/>
    </i>
    <i r="1">
      <x v="329"/>
      <x v="89"/>
      <x/>
      <x/>
      <x/>
      <x v="1"/>
    </i>
    <i r="1">
      <x v="330"/>
      <x v="88"/>
      <x/>
      <x/>
      <x v="2"/>
      <x v="1"/>
    </i>
    <i r="3">
      <x v="1"/>
      <x v="1"/>
      <x v="2"/>
      <x v="1"/>
    </i>
    <i r="1">
      <x v="331"/>
      <x v="87"/>
      <x/>
      <x/>
      <x v="1"/>
      <x v="1"/>
    </i>
    <i r="3">
      <x v="35"/>
      <x v="1"/>
      <x v="1"/>
      <x v="1"/>
    </i>
    <i r="1">
      <x v="332"/>
      <x v="86"/>
      <x/>
      <x/>
      <x v="1"/>
      <x v="2"/>
    </i>
    <i r="3">
      <x v="1"/>
      <x v="1"/>
      <x v="1"/>
      <x v="2"/>
    </i>
    <i r="1">
      <x v="333"/>
      <x v="85"/>
      <x v="2"/>
      <x v="2"/>
      <x/>
      <x v="1"/>
    </i>
    <i>
      <x v="27"/>
      <x v="334"/>
      <x v="84"/>
      <x/>
      <x/>
      <x v="1"/>
      <x/>
    </i>
    <i r="1">
      <x v="335"/>
      <x v="83"/>
      <x/>
      <x/>
      <x v="1"/>
      <x v="1"/>
    </i>
    <i r="1">
      <x v="336"/>
      <x v="82"/>
      <x/>
      <x/>
      <x/>
      <x/>
    </i>
    <i r="1">
      <x v="337"/>
      <x v="81"/>
      <x/>
      <x/>
      <x/>
      <x/>
    </i>
    <i r="3">
      <x v="1"/>
      <x v="1"/>
      <x/>
      <x/>
    </i>
    <i r="1">
      <x v="338"/>
      <x v="80"/>
      <x v="1"/>
      <x v="1"/>
      <x/>
      <x v="1"/>
    </i>
    <i r="3">
      <x v="23"/>
      <x v="10"/>
      <x/>
      <x v="1"/>
    </i>
    <i r="1">
      <x v="339"/>
      <x v="79"/>
      <x v="1"/>
      <x v="1"/>
      <x/>
      <x v="1"/>
    </i>
    <i r="3">
      <x v="23"/>
      <x v="10"/>
      <x/>
      <x v="1"/>
    </i>
    <i>
      <x v="28"/>
      <x v="340"/>
      <x v="66"/>
      <x/>
      <x/>
      <x v="1"/>
      <x v="2"/>
    </i>
    <i r="1">
      <x v="341"/>
      <x v="65"/>
      <x v="4"/>
      <x v="3"/>
      <x/>
      <x v="3"/>
    </i>
    <i r="1">
      <x v="342"/>
      <x v="64"/>
      <x/>
      <x/>
      <x/>
      <x/>
    </i>
    <i r="1">
      <x v="343"/>
      <x v="63"/>
      <x/>
      <x/>
      <x/>
      <x/>
    </i>
    <i r="1">
      <x v="344"/>
      <x v="62"/>
      <x v="23"/>
      <x v="10"/>
      <x v="1"/>
      <x v="1"/>
    </i>
    <i r="1">
      <x v="345"/>
      <x v="61"/>
      <x/>
      <x/>
      <x/>
      <x v="1"/>
    </i>
    <i r="1">
      <x v="346"/>
      <x v="60"/>
      <x/>
      <x/>
      <x/>
      <x/>
    </i>
    <i r="1">
      <x v="347"/>
      <x v="59"/>
      <x v="35"/>
      <x v="1"/>
      <x/>
      <x v="1"/>
    </i>
    <i r="3">
      <x v="23"/>
      <x v="10"/>
      <x/>
      <x v="1"/>
    </i>
    <i r="1">
      <x v="348"/>
      <x v="58"/>
      <x/>
      <x/>
      <x/>
      <x/>
    </i>
    <i r="3">
      <x v="1"/>
      <x v="1"/>
      <x/>
      <x/>
    </i>
    <i r="1">
      <x v="349"/>
      <x v="57"/>
      <x v="29"/>
      <x v="3"/>
      <x v="3"/>
      <x/>
    </i>
    <i r="3">
      <x v="40"/>
      <x v="1"/>
      <x v="3"/>
      <x v="5"/>
    </i>
    <i r="3">
      <x v="41"/>
      <x v="24"/>
      <x v="3"/>
      <x v="1"/>
    </i>
    <i r="1">
      <x v="350"/>
      <x v="56"/>
      <x/>
      <x/>
      <x v="1"/>
      <x/>
    </i>
    <i r="1">
      <x v="351"/>
      <x v="55"/>
      <x/>
      <x/>
      <x/>
      <x v="1"/>
    </i>
    <i r="1">
      <x v="352"/>
      <x v="54"/>
      <x/>
      <x/>
      <x v="3"/>
      <x/>
    </i>
    <i r="3">
      <x v="42"/>
      <x v="23"/>
      <x v="3"/>
      <x v="1"/>
    </i>
    <i>
      <x v="29"/>
      <x v="353"/>
      <x v="53"/>
      <x v="4"/>
      <x v="3"/>
      <x v="1"/>
      <x v="7"/>
    </i>
    <i r="1">
      <x v="354"/>
      <x v="52"/>
      <x v="43"/>
      <x v="14"/>
      <x v="1"/>
      <x v="1"/>
    </i>
    <i r="1">
      <x v="355"/>
      <x v="51"/>
      <x v="40"/>
      <x v="1"/>
      <x v="1"/>
      <x v="1"/>
    </i>
    <i r="3">
      <x v="44"/>
      <x v="25"/>
      <x v="1"/>
      <x v="1"/>
    </i>
    <i r="1">
      <x v="356"/>
      <x v="50"/>
      <x/>
      <x/>
      <x v="1"/>
      <x v="1"/>
    </i>
    <i r="3">
      <x v="36"/>
      <x v="1"/>
      <x v="1"/>
      <x v="1"/>
    </i>
    <i r="1">
      <x v="357"/>
      <x v="49"/>
      <x/>
      <x/>
      <x v="1"/>
      <x v="3"/>
    </i>
    <i>
      <x v="30"/>
      <x v="358"/>
      <x v="45"/>
      <x/>
      <x/>
      <x v="1"/>
      <x/>
    </i>
    <i r="3">
      <x v="25"/>
      <x v="18"/>
      <x v="1"/>
      <x v="1"/>
    </i>
    <i r="1">
      <x v="359"/>
      <x v="40"/>
      <x/>
      <x/>
      <x/>
      <x v="1"/>
    </i>
    <i r="1">
      <x v="360"/>
      <x v="41"/>
      <x/>
      <x/>
      <x/>
      <x v="1"/>
    </i>
    <i r="3">
      <x v="1"/>
      <x v="1"/>
      <x/>
      <x v="1"/>
    </i>
    <i r="1">
      <x v="361"/>
      <x v="42"/>
      <x/>
      <x/>
      <x/>
      <x v="1"/>
    </i>
    <i r="3">
      <x v="1"/>
      <x v="1"/>
      <x/>
      <x v="1"/>
    </i>
    <i r="1">
      <x v="362"/>
      <x v="44"/>
      <x/>
      <x/>
      <x v="1"/>
      <x/>
    </i>
    <i r="1">
      <x v="363"/>
      <x v="39"/>
      <x/>
      <x/>
      <x v="1"/>
      <x v="2"/>
    </i>
    <i r="3">
      <x v="8"/>
      <x v="3"/>
      <x v="1"/>
      <x v="1"/>
    </i>
    <i r="1">
      <x v="364"/>
      <x v="43"/>
      <x/>
      <x/>
      <x v="1"/>
      <x/>
    </i>
    <i r="3">
      <x v="1"/>
      <x v="1"/>
      <x v="1"/>
      <x v="1"/>
    </i>
    <i>
      <x v="31"/>
      <x v="365"/>
      <x v="46"/>
      <x/>
      <x/>
      <x/>
      <x v="8"/>
    </i>
    <i r="3">
      <x v="1"/>
      <x v="1"/>
      <x/>
      <x v="4"/>
    </i>
    <i>
      <x v="32"/>
      <x v="366"/>
      <x v="48"/>
      <x v="4"/>
      <x v="3"/>
      <x v="1"/>
      <x v="9"/>
    </i>
    <i r="1">
      <x v="367"/>
      <x v="47"/>
      <x v="2"/>
      <x v="2"/>
      <x/>
      <x v="1"/>
    </i>
    <i>
      <x v="33"/>
      <x v="368"/>
      <x v="21"/>
      <x v="13"/>
      <x v="11"/>
      <x v="1"/>
      <x/>
    </i>
    <i>
      <x v="34"/>
      <x v="369"/>
      <x v="34"/>
      <x/>
      <x/>
      <x v="1"/>
      <x/>
    </i>
    <i r="3">
      <x v="1"/>
      <x v="1"/>
      <x v="1"/>
      <x v="1"/>
    </i>
    <i r="1">
      <x v="370"/>
      <x v="33"/>
      <x/>
      <x/>
      <x/>
      <x v="10"/>
    </i>
    <i r="3">
      <x v="1"/>
      <x v="1"/>
      <x/>
      <x v="11"/>
    </i>
    <i r="3">
      <x v="8"/>
      <x v="3"/>
      <x/>
      <x/>
    </i>
    <i r="1">
      <x v="371"/>
      <x v="32"/>
      <x v="40"/>
      <x v="1"/>
      <x/>
      <x v="11"/>
    </i>
    <i r="1">
      <x v="372"/>
      <x v="31"/>
      <x v="25"/>
      <x v="18"/>
      <x/>
      <x v="2"/>
    </i>
    <i>
      <x v="35"/>
      <x v="373"/>
      <x v="28"/>
      <x/>
      <x/>
      <x/>
      <x/>
    </i>
    <i r="3">
      <x v="1"/>
      <x v="1"/>
      <x/>
      <x v="1"/>
    </i>
    <i r="1">
      <x v="374"/>
      <x v="27"/>
      <x/>
      <x/>
      <x/>
      <x v="1"/>
    </i>
    <i r="3">
      <x v="1"/>
      <x v="1"/>
      <x/>
      <x v="1"/>
    </i>
    <i r="1">
      <x v="375"/>
      <x v="26"/>
      <x/>
      <x/>
      <x/>
      <x v="2"/>
    </i>
    <i r="3">
      <x v="8"/>
      <x v="3"/>
      <x/>
      <x/>
    </i>
    <i r="1">
      <x v="376"/>
      <x v="25"/>
      <x/>
      <x/>
      <x/>
      <x v="1"/>
    </i>
    <i r="3">
      <x v="1"/>
      <x v="1"/>
      <x/>
      <x v="1"/>
    </i>
    <i r="1">
      <x v="377"/>
      <x v="24"/>
      <x/>
      <x/>
      <x/>
      <x v="1"/>
    </i>
    <i r="1">
      <x v="378"/>
      <x v="23"/>
      <x/>
      <x/>
      <x/>
      <x/>
    </i>
    <i r="1">
      <x v="379"/>
      <x v="22"/>
      <x v="1"/>
      <x v="1"/>
      <x/>
      <x/>
    </i>
    <i r="3">
      <x v="23"/>
      <x v="10"/>
      <x/>
      <x v="1"/>
    </i>
    <i r="1">
      <x v="380"/>
      <x v="29"/>
      <x/>
      <x/>
      <x v="1"/>
      <x/>
    </i>
    <i r="1">
      <x v="381"/>
      <x v="30"/>
      <x/>
      <x/>
      <x v="1"/>
      <x v="1"/>
    </i>
    <i r="3">
      <x v="1"/>
      <x v="1"/>
      <x v="1"/>
      <x v="1"/>
    </i>
    <i>
      <x v="36"/>
      <x v="382"/>
      <x v="20"/>
      <x/>
      <x/>
      <x v="2"/>
      <x v="1"/>
    </i>
    <i r="3">
      <x v="1"/>
      <x v="1"/>
      <x v="2"/>
      <x v="1"/>
    </i>
    <i r="1">
      <x v="383"/>
      <x v="19"/>
      <x/>
      <x/>
      <x/>
      <x v="1"/>
    </i>
    <i r="1">
      <x v="384"/>
      <x v="18"/>
      <x/>
      <x/>
      <x v="1"/>
      <x v="1"/>
    </i>
    <i r="1">
      <x v="385"/>
      <x v="17"/>
      <x/>
      <x/>
      <x/>
      <x/>
    </i>
    <i r="3">
      <x v="36"/>
      <x v="1"/>
      <x/>
      <x v="1"/>
    </i>
    <i r="1">
      <x v="386"/>
      <x v="16"/>
      <x/>
      <x/>
      <x/>
      <x/>
    </i>
    <i r="3">
      <x v="36"/>
      <x v="1"/>
      <x/>
      <x v="1"/>
    </i>
    <i r="1">
      <x v="387"/>
      <x v="15"/>
      <x/>
      <x/>
      <x/>
      <x/>
    </i>
    <i r="3">
      <x v="36"/>
      <x v="1"/>
      <x/>
      <x/>
    </i>
    <i>
      <x v="37"/>
      <x v="388"/>
      <x v="14"/>
      <x/>
      <x/>
      <x v="1"/>
      <x v="1"/>
    </i>
    <i r="3">
      <x v="35"/>
      <x v="1"/>
      <x v="1"/>
      <x v="1"/>
    </i>
    <i r="1">
      <x v="389"/>
      <x v="13"/>
      <x/>
      <x/>
      <x v="1"/>
      <x/>
    </i>
    <i r="3">
      <x v="1"/>
      <x v="1"/>
      <x v="1"/>
      <x/>
    </i>
    <i r="1">
      <x v="390"/>
      <x v="12"/>
      <x v="4"/>
      <x v="3"/>
      <x/>
      <x v="4"/>
    </i>
    <i r="1">
      <x v="391"/>
      <x v="11"/>
      <x v="4"/>
      <x v="3"/>
      <x/>
      <x/>
    </i>
    <i r="1">
      <x v="392"/>
      <x v="10"/>
      <x/>
      <x/>
      <x/>
      <x v="1"/>
    </i>
    <i r="1">
      <x v="393"/>
      <x v="9"/>
      <x/>
      <x/>
      <x/>
      <x v="1"/>
    </i>
    <i r="1">
      <x v="394"/>
      <x v="8"/>
      <x/>
      <x/>
      <x v="1"/>
      <x v="1"/>
    </i>
    <i r="1">
      <x v="395"/>
      <x v="7"/>
      <x v="1"/>
      <x v="1"/>
      <x/>
      <x/>
    </i>
    <i r="3">
      <x v="45"/>
      <x v="10"/>
      <x/>
      <x v="1"/>
    </i>
    <i r="1">
      <x v="396"/>
      <x v="6"/>
      <x/>
      <x/>
      <x v="1"/>
      <x v="1"/>
    </i>
    <i r="1">
      <x v="397"/>
      <x v="5"/>
      <x v="20"/>
      <x v="9"/>
      <x v="1"/>
      <x v="1"/>
    </i>
    <i r="1">
      <x v="398"/>
      <x v="4"/>
      <x/>
      <x/>
      <x v="1"/>
      <x/>
    </i>
    <i r="1">
      <x v="399"/>
      <x v="3"/>
      <x/>
      <x/>
      <x/>
      <x v="1"/>
    </i>
    <i r="3">
      <x v="1"/>
      <x v="1"/>
      <x/>
      <x v="1"/>
    </i>
    <i r="1">
      <x v="400"/>
      <x v="2"/>
      <x/>
      <x/>
      <x/>
      <x v="1"/>
    </i>
    <i r="1">
      <x v="401"/>
      <x v="1"/>
      <x/>
      <x/>
      <x/>
      <x v="1"/>
    </i>
    <i r="3">
      <x v="1"/>
      <x v="1"/>
      <x/>
      <x/>
    </i>
    <i r="1">
      <x v="402"/>
      <x/>
      <x/>
      <x/>
      <x/>
      <x v="4"/>
    </i>
    <i r="3">
      <x v="1"/>
      <x v="1"/>
      <x/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8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0BD81A-B3B7-4C5E-9FBB-D2306D58A498}" name="TablaDinámica3" cacheId="107" applyNumberFormats="0" applyBorderFormats="0" applyFontFormats="0" applyPatternFormats="0" applyAlignmentFormats="0" applyWidthHeightFormats="1" dataCaption="Valores" tag="0a5ac7b2-3d1c-4173-abfd-436a8e1efc3c" updatedVersion="8" minRefreshableVersion="3" subtotalHiddenItems="1" rowGrandTotals="0" colGrandTotals="0" itemPrintTitles="1" createdVersion="8" indent="0" compact="0" compactData="0" multipleFieldFilters="0">
  <location ref="A6:B44" firstHeaderRow="1" firstDataRow="1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9"/>
        <item x="50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35"/>
        <item x="234"/>
        <item x="233"/>
        <item x="232"/>
        <item x="231"/>
        <item x="230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28"/>
        <item x="227"/>
        <item x="226"/>
        <item x="225"/>
        <item x="224"/>
        <item x="223"/>
        <item x="222"/>
        <item x="207"/>
        <item x="206"/>
        <item x="205"/>
        <item x="204"/>
        <item x="203"/>
        <item x="202"/>
        <item x="201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rowItems>
  <colItems count="1">
    <i/>
  </colItems>
  <pageFields count="1">
    <pageField fld="0" hier="30" name="[transacciones].[nombre_transaccion].&amp;[VENTA]" cap="VENTA"/>
  </pageFields>
  <dataFields count="1">
    <dataField name="Suma de entrada" fld="3" baseField="0" baseItem="0"/>
  </dataFields>
  <formats count="1">
    <format dxfId="8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1" cacheId="12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5" firstHeaderRow="1" firstDataRow="1" firstDataCol="2"/>
  <pivotFields count="5">
    <pivotField compact="0" outline="0" subtotalTop="0" showAll="0" defaultSubtotal="0"/>
    <pivotField axis="axisRow" compact="0" outline="0" showAll="0" defaultSubtotal="0">
      <items count="8">
        <item h="1" x="0"/>
        <item h="1" x="7"/>
        <item h="1" x="1"/>
        <item h="1" x="4"/>
        <item x="2"/>
        <item h="1" x="6"/>
        <item h="1" x="3"/>
        <item h="1" x="5"/>
      </items>
    </pivotField>
    <pivotField compact="0" outline="0" showAll="0" defaultSubtotal="0"/>
    <pivotField axis="axisRow" compact="0" outline="0" showAll="0" defaultSubtotal="0">
      <items count="37"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6"/>
        <item x="4"/>
        <item x="0"/>
        <item x="1"/>
        <item x="2"/>
        <item x="3"/>
      </items>
    </pivotField>
    <pivotField dataField="1" compact="0" outline="0" showAll="0" defaultSubtotal="0"/>
  </pivotFields>
  <rowFields count="2">
    <field x="3"/>
    <field x="1"/>
  </rowFields>
  <rowItems count="24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  <i>
      <x v="29"/>
      <x v="4"/>
    </i>
    <i>
      <x v="30"/>
      <x v="4"/>
    </i>
    <i>
      <x v="31"/>
      <x v="4"/>
    </i>
    <i>
      <x v="32"/>
      <x v="4"/>
    </i>
    <i>
      <x v="35"/>
      <x v="4"/>
    </i>
  </rowItems>
  <colItems count="1">
    <i/>
  </colItems>
  <dataFields count="1">
    <dataField name="Suma de egreso" fld="4" baseField="0" baseItem="0" numFmtId="164"/>
  </dataFields>
  <formats count="1">
    <format dxfId="5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1" cacheId="8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79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7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 v="3"/>
      <x/>
    </i>
    <i r="1">
      <x v="4"/>
      <x/>
    </i>
    <i r="1"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 v="5"/>
      <x/>
    </i>
    <i r="1">
      <x v="6"/>
      <x/>
    </i>
    <i r="1">
      <x/>
      <x/>
    </i>
    <i>
      <x v="18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 v="14"/>
      <x/>
    </i>
    <i r="1">
      <x/>
      <x/>
    </i>
    <i>
      <x v="19"/>
      <x v="4"/>
      <x/>
    </i>
    <i r="1">
      <x v="9"/>
      <x/>
    </i>
    <i r="1">
      <x v="11"/>
      <x/>
    </i>
    <i r="1">
      <x/>
      <x/>
    </i>
    <i>
      <x v="20"/>
      <x v="7"/>
      <x/>
    </i>
    <i r="1">
      <x v="15"/>
      <x/>
    </i>
    <i r="1">
      <x v="16"/>
      <x/>
    </i>
    <i r="1">
      <x/>
      <x/>
    </i>
    <i>
      <x v="21"/>
      <x/>
      <x/>
    </i>
    <i>
      <x v="22"/>
      <x/>
      <x/>
    </i>
    <i>
      <x v="23"/>
      <x v="17"/>
      <x/>
    </i>
    <i r="1">
      <x v="18"/>
      <x/>
    </i>
    <i r="1">
      <x/>
      <x/>
    </i>
    <i>
      <x v="24"/>
      <x/>
      <x/>
    </i>
    <i>
      <x v="25"/>
      <x/>
      <x/>
    </i>
    <i>
      <x v="26"/>
      <x v="19"/>
      <x/>
    </i>
    <i r="1">
      <x v="20"/>
      <x/>
    </i>
    <i r="1">
      <x v="21"/>
      <x/>
    </i>
    <i r="1">
      <x v="22"/>
      <x/>
    </i>
    <i r="1">
      <x v="23"/>
      <x/>
    </i>
    <i r="1">
      <x v="24"/>
      <x/>
    </i>
    <i r="1">
      <x v="25"/>
      <x/>
    </i>
    <i r="1">
      <x v="26"/>
      <x/>
    </i>
    <i r="1">
      <x v="27"/>
      <x/>
    </i>
    <i r="1">
      <x v="28"/>
      <x/>
    </i>
    <i r="1">
      <x/>
      <x/>
    </i>
    <i>
      <x v="27"/>
      <x/>
      <x/>
    </i>
    <i>
      <x v="28"/>
      <x v="29"/>
      <x/>
    </i>
    <i r="1">
      <x v="30"/>
      <x/>
    </i>
    <i r="1">
      <x v="31"/>
      <x/>
    </i>
    <i r="1">
      <x v="32"/>
      <x/>
    </i>
    <i r="1">
      <x v="33"/>
      <x/>
    </i>
    <i r="1">
      <x v="34"/>
      <x/>
    </i>
    <i r="1">
      <x v="35"/>
      <x/>
    </i>
    <i r="1">
      <x v="36"/>
      <x/>
    </i>
    <i r="1">
      <x v="37"/>
      <x/>
    </i>
    <i r="1">
      <x/>
      <x/>
    </i>
    <i>
      <x v="29"/>
      <x v="9"/>
      <x/>
    </i>
    <i r="1">
      <x/>
      <x/>
    </i>
    <i>
      <x v="30"/>
      <x/>
      <x/>
    </i>
    <i>
      <x v="31"/>
      <x/>
      <x/>
    </i>
    <i>
      <x v="32"/>
      <x/>
      <x/>
    </i>
    <i>
      <x v="33"/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5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laDinámica6" cacheId="101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51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5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laDinámica8" cacheId="98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5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TablaDinámica7" cacheId="104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8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5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laDinámica3" cacheId="11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619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</items>
    </pivotField>
  </pivotFields>
  <rowFields count="7">
    <field x="7"/>
    <field x="3"/>
    <field x="8"/>
    <field x="4"/>
    <field x="6"/>
    <field x="1"/>
    <field x="5"/>
  </rowFields>
  <rowItems count="611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 v="1"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 v="1"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 r="2">
      <x v="120"/>
      <x/>
      <x/>
      <x v="1"/>
      <x v="1"/>
    </i>
    <i>
      <x v="9"/>
      <x v="9"/>
      <x v="121"/>
      <x v="12"/>
      <x v="10"/>
      <x v="1"/>
      <x v="1"/>
    </i>
    <i r="3">
      <x v="17"/>
      <x v="11"/>
      <x v="1"/>
      <x v="1"/>
    </i>
    <i r="2">
      <x v="122"/>
      <x/>
      <x/>
      <x/>
      <x/>
    </i>
    <i r="3">
      <x v="1"/>
      <x v="1"/>
      <x/>
      <x/>
    </i>
    <i r="2">
      <x v="123"/>
      <x/>
      <x/>
      <x/>
      <x v="4"/>
    </i>
    <i r="3">
      <x v="8"/>
      <x v="3"/>
      <x/>
      <x v="1"/>
    </i>
    <i r="2">
      <x v="124"/>
      <x v="8"/>
      <x v="3"/>
      <x v="1"/>
      <x v="1"/>
    </i>
    <i r="3">
      <x v="5"/>
      <x v="4"/>
      <x v="1"/>
      <x v="1"/>
    </i>
    <i r="2">
      <x v="125"/>
      <x v="5"/>
      <x v="4"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/>
      <x v="1"/>
    </i>
    <i r="2">
      <x v="131"/>
      <x/>
      <x/>
      <x v="1"/>
      <x v="1"/>
    </i>
    <i r="3">
      <x v="3"/>
      <x v="1"/>
      <x v="1"/>
      <x v="1"/>
    </i>
    <i r="2">
      <x v="132"/>
      <x/>
      <x/>
      <x v="1"/>
      <x v="2"/>
    </i>
    <i r="3">
      <x v="3"/>
      <x v="1"/>
      <x v="1"/>
      <x/>
    </i>
    <i r="2">
      <x v="133"/>
      <x/>
      <x/>
      <x/>
      <x v="1"/>
    </i>
    <i r="3">
      <x v="7"/>
      <x v="6"/>
      <x/>
      <x v="1"/>
    </i>
    <i r="2">
      <x v="134"/>
      <x/>
      <x/>
      <x v="1"/>
      <x/>
    </i>
    <i>
      <x v="10"/>
      <x v="10"/>
      <x v="135"/>
      <x/>
      <x/>
      <x/>
      <x/>
    </i>
    <i r="2">
      <x v="136"/>
      <x/>
      <x/>
      <x/>
      <x/>
    </i>
    <i r="2">
      <x v="137"/>
      <x/>
      <x/>
      <x/>
      <x v="4"/>
    </i>
    <i r="3">
      <x v="1"/>
      <x v="1"/>
      <x/>
      <x/>
    </i>
    <i r="2">
      <x v="138"/>
      <x/>
      <x/>
      <x/>
      <x v="1"/>
    </i>
    <i r="3">
      <x v="1"/>
      <x v="1"/>
      <x/>
      <x v="1"/>
    </i>
    <i r="2">
      <x v="139"/>
      <x/>
      <x/>
      <x/>
      <x/>
    </i>
    <i r="3">
      <x v="1"/>
      <x v="1"/>
      <x/>
      <x/>
    </i>
    <i r="2">
      <x v="140"/>
      <x/>
      <x/>
      <x/>
      <x/>
    </i>
    <i r="2">
      <x v="141"/>
      <x/>
      <x/>
      <x v="1"/>
      <x v="2"/>
    </i>
    <i r="3">
      <x v="8"/>
      <x v="3"/>
      <x v="1"/>
      <x v="1"/>
    </i>
    <i r="2">
      <x v="142"/>
      <x v="18"/>
      <x v="15"/>
      <x/>
      <x v="1"/>
    </i>
    <i r="2">
      <x v="143"/>
      <x v="19"/>
      <x v="16"/>
      <x/>
      <x v="1"/>
    </i>
    <i r="2">
      <x v="144"/>
      <x/>
      <x/>
      <x/>
      <x v="1"/>
    </i>
    <i r="3">
      <x v="8"/>
      <x v="3"/>
      <x/>
      <x v="1"/>
    </i>
    <i r="2">
      <x v="145"/>
      <x v="1"/>
      <x v="1"/>
      <x v="1"/>
      <x v="1"/>
    </i>
    <i r="3">
      <x v="20"/>
      <x v="9"/>
      <x v="1"/>
      <x v="1"/>
    </i>
    <i r="2">
      <x v="146"/>
      <x/>
      <x/>
      <x/>
      <x/>
    </i>
    <i r="3">
      <x v="8"/>
      <x v="3"/>
      <x/>
      <x v="1"/>
    </i>
    <i>
      <x v="11"/>
      <x v="11"/>
      <x v="147"/>
      <x/>
      <x/>
      <x v="1"/>
      <x v="2"/>
    </i>
    <i r="3">
      <x v="1"/>
      <x v="1"/>
      <x v="1"/>
      <x/>
    </i>
    <i r="2">
      <x v="148"/>
      <x/>
      <x/>
      <x/>
      <x v="1"/>
    </i>
    <i r="3">
      <x v="3"/>
      <x v="1"/>
      <x/>
      <x v="1"/>
    </i>
    <i r="2">
      <x v="149"/>
      <x/>
      <x/>
      <x v="1"/>
      <x v="2"/>
    </i>
    <i r="3">
      <x v="12"/>
      <x v="10"/>
      <x v="1"/>
      <x v="1"/>
    </i>
    <i r="2">
      <x v="150"/>
      <x/>
      <x/>
      <x/>
      <x v="1"/>
    </i>
    <i r="3">
      <x v="1"/>
      <x v="1"/>
      <x/>
      <x v="1"/>
    </i>
    <i r="2">
      <x v="151"/>
      <x v="21"/>
      <x v="4"/>
      <x/>
      <x v="1"/>
    </i>
    <i r="3">
      <x v="1"/>
      <x v="1"/>
      <x/>
      <x v="1"/>
    </i>
    <i r="3">
      <x v="8"/>
      <x v="3"/>
      <x/>
      <x v="1"/>
    </i>
    <i r="2">
      <x v="152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3"/>
      <x/>
      <x/>
      <x v="1"/>
      <x v="1"/>
    </i>
    <i r="2">
      <x v="154"/>
      <x v="2"/>
      <x v="2"/>
      <x v="2"/>
      <x v="1"/>
    </i>
    <i r="2">
      <x v="155"/>
      <x/>
      <x/>
      <x/>
      <x v="1"/>
    </i>
    <i r="3">
      <x v="22"/>
      <x v="6"/>
      <x/>
      <x v="1"/>
    </i>
    <i r="2">
      <x v="156"/>
      <x/>
      <x/>
      <x v="1"/>
      <x/>
    </i>
    <i r="2">
      <x v="157"/>
      <x v="12"/>
      <x v="10"/>
      <x v="1"/>
      <x v="1"/>
    </i>
    <i>
      <x v="12"/>
      <x v="12"/>
      <x v="158"/>
      <x v="21"/>
      <x v="4"/>
      <x/>
      <x v="1"/>
    </i>
    <i r="3">
      <x v="1"/>
      <x v="1"/>
      <x/>
      <x/>
    </i>
    <i r="2">
      <x v="159"/>
      <x/>
      <x/>
      <x/>
      <x v="1"/>
    </i>
    <i r="2">
      <x v="160"/>
      <x/>
      <x/>
      <x/>
      <x/>
    </i>
    <i r="3">
      <x v="8"/>
      <x v="3"/>
      <x/>
      <x v="1"/>
    </i>
    <i r="3">
      <x v="3"/>
      <x v="1"/>
      <x/>
      <x v="1"/>
    </i>
    <i r="2">
      <x v="161"/>
      <x v="21"/>
      <x v="4"/>
      <x/>
      <x/>
    </i>
    <i r="3">
      <x v="1"/>
      <x v="1"/>
      <x/>
      <x v="1"/>
    </i>
    <i r="2">
      <x v="162"/>
      <x/>
      <x/>
      <x/>
      <x/>
    </i>
    <i r="2">
      <x v="163"/>
      <x v="21"/>
      <x v="4"/>
      <x v="2"/>
      <x/>
    </i>
    <i r="3">
      <x v="1"/>
      <x v="1"/>
      <x v="2"/>
      <x/>
    </i>
    <i r="2">
      <x v="164"/>
      <x/>
      <x/>
      <x/>
      <x v="1"/>
    </i>
    <i r="3">
      <x v="1"/>
      <x v="1"/>
      <x/>
      <x v="1"/>
    </i>
    <i>
      <x v="13"/>
      <x v="13"/>
      <x v="165"/>
      <x/>
      <x/>
      <x v="1"/>
      <x v="1"/>
    </i>
    <i r="3">
      <x v="1"/>
      <x v="1"/>
      <x v="1"/>
      <x v="1"/>
    </i>
    <i r="2">
      <x v="166"/>
      <x/>
      <x/>
      <x/>
      <x v="3"/>
    </i>
    <i r="2">
      <x v="167"/>
      <x/>
      <x/>
      <x/>
      <x v="1"/>
    </i>
    <i r="3">
      <x v="1"/>
      <x v="1"/>
      <x/>
      <x v="1"/>
    </i>
    <i r="2">
      <x v="168"/>
      <x/>
      <x/>
      <x v="1"/>
      <x v="4"/>
    </i>
    <i>
      <x v="14"/>
      <x v="14"/>
      <x v="169"/>
      <x v="5"/>
      <x v="4"/>
      <x/>
      <x/>
    </i>
    <i r="2">
      <x v="170"/>
      <x v="1"/>
      <x v="1"/>
      <x/>
      <x v="2"/>
    </i>
    <i r="3">
      <x v="23"/>
      <x v="10"/>
      <x/>
      <x v="1"/>
    </i>
    <i r="2">
      <x v="171"/>
      <x/>
      <x/>
      <x/>
      <x v="1"/>
    </i>
    <i r="2">
      <x v="172"/>
      <x/>
      <x/>
      <x/>
      <x v="2"/>
    </i>
    <i r="3">
      <x v="1"/>
      <x v="1"/>
      <x/>
      <x/>
    </i>
    <i r="2">
      <x v="173"/>
      <x/>
      <x/>
      <x v="2"/>
      <x/>
    </i>
    <i r="3">
      <x v="1"/>
      <x v="1"/>
      <x v="2"/>
      <x/>
    </i>
    <i r="2">
      <x v="174"/>
      <x/>
      <x/>
      <x/>
      <x v="2"/>
    </i>
    <i r="2">
      <x v="175"/>
      <x/>
      <x/>
      <x/>
      <x v="1"/>
    </i>
    <i r="3">
      <x v="1"/>
      <x v="1"/>
      <x/>
      <x v="1"/>
    </i>
    <i r="2">
      <x v="176"/>
      <x/>
      <x/>
      <x v="1"/>
      <x/>
    </i>
    <i r="3">
      <x v="1"/>
      <x v="1"/>
      <x v="1"/>
      <x/>
    </i>
    <i r="2">
      <x v="177"/>
      <x/>
      <x/>
      <x v="1"/>
      <x v="1"/>
    </i>
    <i r="2">
      <x v="178"/>
      <x/>
      <x/>
      <x/>
      <x v="1"/>
    </i>
    <i r="3">
      <x v="4"/>
      <x v="3"/>
      <x/>
      <x v="2"/>
    </i>
    <i r="2">
      <x v="179"/>
      <x/>
      <x/>
      <x/>
      <x/>
    </i>
    <i r="3">
      <x v="1"/>
      <x v="1"/>
      <x/>
      <x v="1"/>
    </i>
    <i r="2">
      <x v="180"/>
      <x/>
      <x/>
      <x v="1"/>
      <x v="4"/>
    </i>
    <i r="2">
      <x v="181"/>
      <x/>
      <x/>
      <x v="1"/>
      <x v="2"/>
    </i>
    <i r="2">
      <x v="182"/>
      <x/>
      <x/>
      <x/>
      <x v="1"/>
    </i>
    <i r="2">
      <x v="183"/>
      <x/>
      <x/>
      <x v="1"/>
      <x v="1"/>
    </i>
    <i r="2">
      <x v="184"/>
      <x/>
      <x/>
      <x/>
      <x v="4"/>
    </i>
    <i r="2">
      <x v="185"/>
      <x/>
      <x/>
      <x v="1"/>
      <x v="1"/>
    </i>
    <i r="2">
      <x v="186"/>
      <x/>
      <x/>
      <x/>
      <x v="1"/>
    </i>
    <i r="3">
      <x v="1"/>
      <x v="1"/>
      <x/>
      <x v="1"/>
    </i>
    <i r="2">
      <x v="187"/>
      <x/>
      <x/>
      <x/>
      <x v="1"/>
    </i>
    <i r="2">
      <x v="188"/>
      <x/>
      <x/>
      <x/>
      <x v="1"/>
    </i>
    <i r="2">
      <x v="189"/>
      <x/>
      <x/>
      <x/>
      <x v="1"/>
    </i>
    <i r="3">
      <x v="1"/>
      <x v="1"/>
      <x/>
      <x v="1"/>
    </i>
    <i r="2">
      <x v="190"/>
      <x/>
      <x/>
      <x/>
      <x/>
    </i>
    <i r="3">
      <x v="3"/>
      <x v="1"/>
      <x/>
      <x/>
    </i>
    <i r="2">
      <x v="191"/>
      <x/>
      <x/>
      <x/>
      <x v="1"/>
    </i>
    <i r="2">
      <x v="192"/>
      <x/>
      <x/>
      <x v="1"/>
      <x v="1"/>
    </i>
    <i r="3">
      <x v="1"/>
      <x v="1"/>
      <x v="1"/>
      <x v="1"/>
    </i>
    <i r="2">
      <x v="193"/>
      <x/>
      <x/>
      <x/>
      <x v="1"/>
    </i>
    <i>
      <x v="15"/>
      <x v="15"/>
      <x v="194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5"/>
      <x/>
      <x/>
      <x v="1"/>
      <x v="2"/>
    </i>
    <i r="2">
      <x v="196"/>
      <x/>
      <x/>
      <x/>
      <x v="1"/>
    </i>
    <i r="2">
      <x v="197"/>
      <x/>
      <x/>
      <x v="1"/>
      <x v="1"/>
    </i>
    <i r="3">
      <x v="1"/>
      <x v="1"/>
      <x v="1"/>
      <x v="1"/>
    </i>
    <i r="2">
      <x v="198"/>
      <x/>
      <x/>
      <x/>
      <x v="2"/>
    </i>
    <i r="2">
      <x v="199"/>
      <x/>
      <x/>
      <x/>
      <x v="2"/>
    </i>
    <i r="3">
      <x v="1"/>
      <x v="1"/>
      <x/>
      <x v="1"/>
    </i>
    <i r="2">
      <x v="200"/>
      <x/>
      <x/>
      <x/>
      <x v="1"/>
    </i>
    <i r="2">
      <x v="201"/>
      <x/>
      <x/>
      <x v="1"/>
      <x v="2"/>
    </i>
    <i r="2">
      <x v="202"/>
      <x/>
      <x/>
      <x v="1"/>
      <x v="1"/>
    </i>
    <i r="3">
      <x v="1"/>
      <x v="1"/>
      <x v="1"/>
      <x v="1"/>
    </i>
    <i r="2">
      <x v="203"/>
      <x/>
      <x/>
      <x/>
      <x v="2"/>
    </i>
    <i>
      <x v="16"/>
      <x v="16"/>
      <x v="204"/>
      <x/>
      <x/>
      <x/>
      <x v="1"/>
    </i>
    <i r="2">
      <x v="205"/>
      <x/>
      <x/>
      <x/>
      <x/>
    </i>
    <i r="3">
      <x v="1"/>
      <x v="1"/>
      <x/>
      <x/>
    </i>
    <i r="2">
      <x v="206"/>
      <x v="4"/>
      <x v="3"/>
      <x/>
      <x v="2"/>
    </i>
    <i r="2">
      <x v="207"/>
      <x/>
      <x/>
      <x/>
      <x v="2"/>
    </i>
    <i r="3">
      <x v="1"/>
      <x v="1"/>
      <x/>
      <x v="2"/>
    </i>
    <i r="2">
      <x v="208"/>
      <x v="4"/>
      <x v="3"/>
      <x/>
      <x v="4"/>
    </i>
    <i r="2">
      <x v="209"/>
      <x/>
      <x/>
      <x/>
      <x v="1"/>
    </i>
    <i r="2">
      <x v="210"/>
      <x v="23"/>
      <x v="10"/>
      <x/>
      <x v="1"/>
    </i>
    <i>
      <x v="17"/>
      <x v="17"/>
      <x v="211"/>
      <x/>
      <x/>
      <x/>
      <x/>
    </i>
    <i r="3">
      <x v="1"/>
      <x v="1"/>
      <x/>
      <x/>
    </i>
    <i r="2">
      <x v="212"/>
      <x/>
      <x/>
      <x/>
      <x v="1"/>
    </i>
    <i r="3">
      <x v="1"/>
      <x v="1"/>
      <x/>
      <x v="1"/>
    </i>
    <i r="2">
      <x v="213"/>
      <x v="4"/>
      <x v="3"/>
      <x/>
      <x/>
    </i>
    <i r="2">
      <x v="214"/>
      <x/>
      <x/>
      <x/>
      <x/>
    </i>
    <i r="3">
      <x v="1"/>
      <x v="1"/>
      <x/>
      <x/>
    </i>
    <i r="2">
      <x v="215"/>
      <x v="25"/>
      <x v="18"/>
      <x/>
      <x v="1"/>
    </i>
    <i r="3">
      <x v="12"/>
      <x v="10"/>
      <x/>
      <x v="1"/>
    </i>
    <i r="2">
      <x v="216"/>
      <x/>
      <x/>
      <x/>
      <x v="2"/>
    </i>
    <i r="3">
      <x v="1"/>
      <x v="1"/>
      <x/>
      <x v="1"/>
    </i>
    <i r="3">
      <x v="26"/>
      <x v="15"/>
      <x/>
      <x v="1"/>
    </i>
    <i r="2">
      <x v="217"/>
      <x v="27"/>
      <x v="19"/>
      <x v="2"/>
      <x v="1"/>
    </i>
    <i r="2">
      <x v="218"/>
      <x/>
      <x/>
      <x v="1"/>
      <x v="1"/>
    </i>
    <i r="3">
      <x v="1"/>
      <x v="1"/>
      <x v="1"/>
      <x v="1"/>
    </i>
    <i r="2">
      <x v="219"/>
      <x v="28"/>
      <x v="20"/>
      <x/>
      <x v="1"/>
    </i>
    <i r="2">
      <x v="220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21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22"/>
      <x/>
      <x/>
      <x v="1"/>
      <x v="1"/>
    </i>
    <i r="3">
      <x v="1"/>
      <x v="1"/>
      <x v="1"/>
      <x v="1"/>
    </i>
    <i r="2">
      <x v="223"/>
      <x v="29"/>
      <x v="3"/>
      <x v="1"/>
      <x v="2"/>
    </i>
    <i r="2">
      <x v="224"/>
      <x/>
      <x/>
      <x/>
      <x v="1"/>
    </i>
    <i>
      <x v="18"/>
      <x v="18"/>
      <x v="225"/>
      <x/>
      <x/>
      <x/>
      <x/>
    </i>
    <i r="2">
      <x v="226"/>
      <x/>
      <x/>
      <x/>
      <x v="1"/>
    </i>
    <i r="3">
      <x v="1"/>
      <x v="1"/>
      <x/>
      <x v="1"/>
    </i>
    <i r="2">
      <x v="227"/>
      <x v="29"/>
      <x v="3"/>
      <x/>
      <x/>
    </i>
    <i r="2">
      <x v="228"/>
      <x/>
      <x/>
      <x/>
      <x v="1"/>
    </i>
    <i r="3">
      <x v="1"/>
      <x v="1"/>
      <x/>
      <x v="1"/>
    </i>
    <i r="2">
      <x v="229"/>
      <x/>
      <x/>
      <x v="1"/>
      <x/>
    </i>
    <i r="3">
      <x v="1"/>
      <x v="1"/>
      <x v="1"/>
      <x v="1"/>
    </i>
    <i r="2">
      <x v="230"/>
      <x/>
      <x/>
      <x/>
      <x/>
    </i>
    <i r="3">
      <x v="1"/>
      <x v="1"/>
      <x/>
      <x v="1"/>
    </i>
    <i r="2">
      <x v="231"/>
      <x v="1"/>
      <x v="1"/>
      <x/>
      <x v="1"/>
    </i>
    <i r="3">
      <x v="30"/>
      <x v="10"/>
      <x/>
      <x v="1"/>
    </i>
    <i r="2">
      <x v="232"/>
      <x v="1"/>
      <x v="1"/>
      <x v="1"/>
      <x/>
    </i>
    <i r="3">
      <x v="23"/>
      <x v="10"/>
      <x v="1"/>
      <x v="1"/>
    </i>
    <i>
      <x v="19"/>
      <x v="19"/>
      <x v="233"/>
      <x/>
      <x/>
      <x/>
      <x v="2"/>
    </i>
    <i r="2">
      <x v="234"/>
      <x/>
      <x/>
      <x/>
      <x v="1"/>
    </i>
    <i r="3">
      <x v="1"/>
      <x v="1"/>
      <x/>
      <x v="1"/>
    </i>
    <i r="2">
      <x v="235"/>
      <x/>
      <x/>
      <x v="1"/>
      <x v="1"/>
    </i>
    <i r="3">
      <x v="1"/>
      <x v="1"/>
      <x v="1"/>
      <x v="1"/>
    </i>
    <i r="2">
      <x v="236"/>
      <x/>
      <x/>
      <x/>
      <x v="1"/>
    </i>
    <i r="3">
      <x v="1"/>
      <x v="1"/>
      <x/>
      <x v="1"/>
    </i>
    <i r="2">
      <x v="237"/>
      <x/>
      <x/>
      <x/>
      <x v="5"/>
    </i>
    <i r="3">
      <x v="1"/>
      <x v="1"/>
      <x/>
      <x v="2"/>
    </i>
    <i r="2">
      <x v="238"/>
      <x v="25"/>
      <x v="18"/>
      <x v="1"/>
      <x v="1"/>
    </i>
    <i r="3">
      <x v="1"/>
      <x v="1"/>
      <x v="1"/>
      <x v="1"/>
    </i>
    <i>
      <x v="20"/>
      <x v="20"/>
      <x v="239"/>
      <x/>
      <x/>
      <x v="1"/>
      <x v="1"/>
    </i>
    <i r="2">
      <x v="240"/>
      <x/>
      <x/>
      <x/>
      <x v="2"/>
    </i>
    <i r="3">
      <x v="3"/>
      <x v="1"/>
      <x/>
      <x v="1"/>
    </i>
    <i r="3">
      <x v="4"/>
      <x v="3"/>
      <x/>
      <x v="2"/>
    </i>
    <i r="2">
      <x v="241"/>
      <x/>
      <x/>
      <x/>
      <x/>
    </i>
    <i r="2">
      <x v="242"/>
      <x/>
      <x/>
      <x v="2"/>
      <x v="1"/>
    </i>
    <i r="3">
      <x v="1"/>
      <x v="1"/>
      <x v="2"/>
      <x v="1"/>
    </i>
    <i r="3">
      <x v="8"/>
      <x v="3"/>
      <x v="2"/>
      <x v="1"/>
    </i>
    <i r="2">
      <x v="243"/>
      <x v="4"/>
      <x v="3"/>
      <x/>
      <x/>
    </i>
    <i r="2">
      <x v="244"/>
      <x/>
      <x/>
      <x/>
      <x/>
    </i>
    <i r="2">
      <x v="245"/>
      <x/>
      <x/>
      <x v="1"/>
      <x v="1"/>
    </i>
    <i r="3">
      <x v="1"/>
      <x v="1"/>
      <x v="1"/>
      <x v="1"/>
    </i>
    <i r="2">
      <x v="246"/>
      <x/>
      <x/>
      <x/>
      <x/>
    </i>
    <i r="3">
      <x v="3"/>
      <x v="1"/>
      <x/>
      <x/>
    </i>
    <i r="2">
      <x v="247"/>
      <x v="4"/>
      <x v="3"/>
      <x v="1"/>
      <x v="6"/>
    </i>
    <i r="2">
      <x v="248"/>
      <x/>
      <x/>
      <x/>
      <x v="1"/>
    </i>
    <i r="2">
      <x v="249"/>
      <x/>
      <x/>
      <x/>
      <x v="1"/>
    </i>
    <i r="2">
      <x v="250"/>
      <x/>
      <x/>
      <x v="2"/>
      <x v="1"/>
    </i>
    <i r="2">
      <x v="251"/>
      <x v="25"/>
      <x v="18"/>
      <x/>
      <x/>
    </i>
    <i r="2">
      <x v="252"/>
      <x/>
      <x/>
      <x/>
      <x v="1"/>
    </i>
    <i r="3">
      <x v="1"/>
      <x v="1"/>
      <x/>
      <x v="1"/>
    </i>
    <i r="2">
      <x v="253"/>
      <x/>
      <x/>
      <x/>
      <x/>
    </i>
    <i r="2">
      <x v="254"/>
      <x v="4"/>
      <x v="3"/>
      <x v="1"/>
      <x/>
    </i>
    <i r="2">
      <x v="255"/>
      <x/>
      <x/>
      <x/>
      <x/>
    </i>
    <i r="2">
      <x v="256"/>
      <x/>
      <x/>
      <x v="1"/>
      <x v="4"/>
    </i>
    <i>
      <x v="21"/>
      <x v="21"/>
      <x v="257"/>
      <x/>
      <x/>
      <x v="1"/>
      <x v="4"/>
    </i>
    <i r="3">
      <x v="1"/>
      <x v="1"/>
      <x v="1"/>
      <x/>
    </i>
    <i r="2">
      <x v="258"/>
      <x/>
      <x/>
      <x/>
      <x/>
    </i>
    <i r="2">
      <x v="259"/>
      <x/>
      <x/>
      <x v="1"/>
      <x/>
    </i>
    <i r="2">
      <x v="260"/>
      <x/>
      <x/>
      <x v="1"/>
      <x v="1"/>
    </i>
    <i r="2">
      <x v="261"/>
      <x/>
      <x/>
      <x/>
      <x v="1"/>
    </i>
    <i r="2">
      <x v="262"/>
      <x/>
      <x/>
      <x/>
      <x/>
    </i>
    <i r="3">
      <x v="1"/>
      <x v="1"/>
      <x/>
      <x/>
    </i>
    <i r="2">
      <x v="263"/>
      <x/>
      <x/>
      <x/>
      <x v="1"/>
    </i>
    <i r="2">
      <x v="264"/>
      <x v="4"/>
      <x v="3"/>
      <x v="1"/>
      <x/>
    </i>
    <i r="2">
      <x v="265"/>
      <x/>
      <x/>
      <x/>
      <x v="1"/>
    </i>
    <i r="2">
      <x v="266"/>
      <x/>
      <x/>
      <x/>
      <x v="1"/>
    </i>
    <i r="2">
      <x v="267"/>
      <x/>
      <x/>
      <x/>
      <x v="1"/>
    </i>
    <i>
      <x v="22"/>
      <x v="22"/>
      <x v="268"/>
      <x v="31"/>
      <x v="2"/>
      <x/>
      <x v="3"/>
    </i>
    <i r="2">
      <x v="269"/>
      <x/>
      <x/>
      <x v="1"/>
      <x v="1"/>
    </i>
    <i r="2">
      <x v="270"/>
      <x v="12"/>
      <x v="10"/>
      <x/>
      <x v="1"/>
    </i>
    <i r="3">
      <x v="3"/>
      <x v="1"/>
      <x/>
      <x v="1"/>
    </i>
    <i r="2">
      <x v="271"/>
      <x/>
      <x/>
      <x v="1"/>
      <x/>
    </i>
    <i r="3">
      <x v="1"/>
      <x v="1"/>
      <x v="1"/>
      <x/>
    </i>
    <i r="2">
      <x v="272"/>
      <x/>
      <x/>
      <x v="1"/>
      <x v="2"/>
    </i>
    <i r="3">
      <x v="1"/>
      <x v="1"/>
      <x v="1"/>
      <x/>
    </i>
    <i r="2">
      <x v="273"/>
      <x/>
      <x/>
      <x v="1"/>
      <x/>
    </i>
    <i r="3">
      <x v="1"/>
      <x v="1"/>
      <x v="1"/>
      <x v="1"/>
    </i>
    <i r="2">
      <x v="274"/>
      <x/>
      <x/>
      <x/>
      <x v="1"/>
    </i>
    <i r="3">
      <x v="1"/>
      <x v="1"/>
      <x/>
      <x v="1"/>
    </i>
    <i r="3">
      <x v="4"/>
      <x v="3"/>
      <x/>
      <x v="4"/>
    </i>
    <i r="2">
      <x v="275"/>
      <x/>
      <x/>
      <x/>
      <x/>
    </i>
    <i r="3">
      <x v="32"/>
      <x v="21"/>
      <x/>
      <x/>
    </i>
    <i r="2">
      <x v="276"/>
      <x/>
      <x/>
      <x/>
      <x v="1"/>
    </i>
    <i r="3">
      <x v="1"/>
      <x v="1"/>
      <x/>
      <x v="1"/>
    </i>
    <i r="2">
      <x v="277"/>
      <x/>
      <x/>
      <x/>
      <x/>
    </i>
    <i r="3">
      <x v="1"/>
      <x v="1"/>
      <x/>
      <x/>
    </i>
    <i r="3">
      <x v="14"/>
      <x v="12"/>
      <x/>
      <x v="1"/>
    </i>
    <i r="2">
      <x v="278"/>
      <x/>
      <x/>
      <x/>
      <x/>
    </i>
    <i r="2">
      <x v="279"/>
      <x/>
      <x/>
      <x v="1"/>
      <x/>
    </i>
    <i r="2">
      <x v="280"/>
      <x/>
      <x/>
      <x v="1"/>
      <x/>
    </i>
    <i r="2">
      <x v="281"/>
      <x/>
      <x/>
      <x/>
      <x v="1"/>
    </i>
    <i r="2">
      <x v="282"/>
      <x/>
      <x/>
      <x/>
      <x v="1"/>
    </i>
    <i r="2">
      <x v="283"/>
      <x/>
      <x/>
      <x v="1"/>
      <x v="1"/>
    </i>
    <i r="2">
      <x v="284"/>
      <x/>
      <x/>
      <x/>
      <x/>
    </i>
    <i r="3">
      <x v="1"/>
      <x v="1"/>
      <x/>
      <x v="1"/>
    </i>
    <i r="2">
      <x v="285"/>
      <x/>
      <x/>
      <x v="2"/>
      <x v="1"/>
    </i>
    <i r="3">
      <x v="1"/>
      <x v="1"/>
      <x v="2"/>
      <x v="1"/>
    </i>
    <i r="2">
      <x v="286"/>
      <x/>
      <x/>
      <x v="1"/>
      <x v="3"/>
    </i>
    <i r="2">
      <x v="287"/>
      <x v="1"/>
      <x v="1"/>
      <x/>
      <x v="1"/>
    </i>
    <i r="2">
      <x v="288"/>
      <x/>
      <x/>
      <x v="1"/>
      <x v="1"/>
    </i>
    <i>
      <x v="23"/>
      <x v="23"/>
      <x v="289"/>
      <x/>
      <x/>
      <x/>
      <x v="2"/>
    </i>
    <i r="3">
      <x v="1"/>
      <x v="1"/>
      <x/>
      <x v="2"/>
    </i>
    <i r="2">
      <x v="290"/>
      <x/>
      <x/>
      <x v="1"/>
      <x v="2"/>
    </i>
    <i r="3">
      <x v="1"/>
      <x v="1"/>
      <x v="1"/>
      <x v="2"/>
    </i>
    <i r="2">
      <x v="291"/>
      <x v="2"/>
      <x v="2"/>
      <x/>
      <x v="1"/>
    </i>
    <i r="2">
      <x v="292"/>
      <x/>
      <x/>
      <x/>
      <x/>
    </i>
    <i r="2">
      <x v="293"/>
      <x v="25"/>
      <x v="18"/>
      <x/>
      <x/>
    </i>
    <i r="3">
      <x v="1"/>
      <x v="1"/>
      <x/>
      <x/>
    </i>
    <i r="2">
      <x v="294"/>
      <x/>
      <x/>
      <x/>
      <x/>
    </i>
    <i r="2">
      <x v="295"/>
      <x/>
      <x/>
      <x/>
      <x v="1"/>
    </i>
    <i r="2">
      <x v="296"/>
      <x/>
      <x/>
      <x v="1"/>
      <x/>
    </i>
    <i r="3">
      <x v="32"/>
      <x v="21"/>
      <x v="1"/>
      <x v="1"/>
    </i>
    <i r="3">
      <x v="8"/>
      <x v="3"/>
      <x v="1"/>
      <x v="2"/>
    </i>
    <i r="2">
      <x v="297"/>
      <x/>
      <x/>
      <x/>
      <x v="1"/>
    </i>
    <i r="3">
      <x v="1"/>
      <x v="1"/>
      <x/>
      <x v="1"/>
    </i>
    <i>
      <x v="24"/>
      <x v="24"/>
      <x v="298"/>
      <x/>
      <x/>
      <x v="1"/>
      <x v="1"/>
    </i>
    <i r="3">
      <x v="1"/>
      <x v="1"/>
      <x v="1"/>
      <x v="1"/>
    </i>
    <i r="2">
      <x v="299"/>
      <x v="4"/>
      <x v="3"/>
      <x/>
      <x v="2"/>
    </i>
    <i r="2">
      <x v="300"/>
      <x/>
      <x/>
      <x/>
      <x v="1"/>
    </i>
    <i r="2">
      <x v="301"/>
      <x/>
      <x/>
      <x/>
      <x v="1"/>
    </i>
    <i r="3">
      <x v="1"/>
      <x v="1"/>
      <x/>
      <x v="1"/>
    </i>
    <i r="2">
      <x v="302"/>
      <x v="33"/>
      <x v="15"/>
      <x/>
      <x v="1"/>
    </i>
    <i r="2">
      <x v="303"/>
      <x/>
      <x/>
      <x/>
      <x v="1"/>
    </i>
    <i r="2">
      <x v="304"/>
      <x/>
      <x/>
      <x/>
      <x/>
    </i>
    <i r="2">
      <x v="305"/>
      <x/>
      <x/>
      <x/>
      <x/>
    </i>
    <i r="3">
      <x v="1"/>
      <x v="1"/>
      <x/>
      <x v="1"/>
    </i>
    <i r="2">
      <x v="306"/>
      <x/>
      <x/>
      <x/>
      <x/>
    </i>
    <i r="2">
      <x v="307"/>
      <x v="34"/>
      <x v="20"/>
      <x/>
      <x v="1"/>
    </i>
    <i>
      <x v="25"/>
      <x v="25"/>
      <x v="308"/>
      <x/>
      <x/>
      <x/>
      <x v="1"/>
    </i>
    <i r="3">
      <x v="35"/>
      <x v="1"/>
      <x/>
      <x v="1"/>
    </i>
    <i r="2">
      <x v="309"/>
      <x/>
      <x/>
      <x/>
      <x v="1"/>
    </i>
    <i r="3">
      <x v="36"/>
      <x v="1"/>
      <x/>
      <x v="1"/>
    </i>
    <i r="2">
      <x v="310"/>
      <x v="4"/>
      <x v="3"/>
      <x/>
      <x/>
    </i>
    <i r="2">
      <x v="311"/>
      <x v="37"/>
      <x v="22"/>
      <x/>
      <x v="1"/>
    </i>
    <i r="2">
      <x v="312"/>
      <x/>
      <x/>
      <x/>
      <x v="1"/>
    </i>
    <i r="2">
      <x v="313"/>
      <x v="37"/>
      <x v="22"/>
      <x/>
      <x v="1"/>
    </i>
    <i r="2">
      <x v="314"/>
      <x/>
      <x/>
      <x v="1"/>
      <x/>
    </i>
    <i r="3">
      <x v="1"/>
      <x v="1"/>
      <x v="1"/>
      <x v="1"/>
    </i>
    <i r="2">
      <x v="315"/>
      <x v="38"/>
      <x v="23"/>
      <x v="1"/>
      <x v="1"/>
    </i>
    <i r="2">
      <x v="316"/>
      <x v="32"/>
      <x v="21"/>
      <x/>
      <x v="1"/>
    </i>
    <i r="3">
      <x v="36"/>
      <x v="1"/>
      <x/>
      <x v="1"/>
    </i>
    <i r="3">
      <x v="38"/>
      <x v="23"/>
      <x/>
      <x/>
    </i>
    <i r="2">
      <x v="317"/>
      <x/>
      <x/>
      <x/>
      <x v="1"/>
    </i>
    <i r="3">
      <x v="1"/>
      <x v="1"/>
      <x/>
      <x v="1"/>
    </i>
    <i r="2">
      <x v="318"/>
      <x v="39"/>
      <x v="23"/>
      <x v="2"/>
      <x v="2"/>
    </i>
    <i r="2">
      <x v="319"/>
      <x/>
      <x/>
      <x/>
      <x/>
    </i>
    <i r="2">
      <x v="320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21"/>
      <x/>
      <x/>
      <x v="1"/>
      <x/>
    </i>
    <i r="2">
      <x v="322"/>
      <x/>
      <x/>
      <x/>
      <x/>
    </i>
    <i r="2">
      <x v="323"/>
      <x/>
      <x/>
      <x/>
      <x v="1"/>
    </i>
    <i r="3">
      <x v="1"/>
      <x v="1"/>
      <x/>
      <x v="1"/>
    </i>
    <i r="2">
      <x v="324"/>
      <x v="4"/>
      <x v="3"/>
      <x/>
      <x v="2"/>
    </i>
    <i r="2">
      <x v="325"/>
      <x/>
      <x/>
      <x/>
      <x v="1"/>
    </i>
    <i>
      <x v="26"/>
      <x v="26"/>
      <x v="326"/>
      <x/>
      <x/>
      <x/>
      <x/>
    </i>
    <i r="3">
      <x v="29"/>
      <x v="3"/>
      <x/>
      <x/>
    </i>
    <i r="2">
      <x v="327"/>
      <x/>
      <x/>
      <x/>
      <x/>
    </i>
    <i r="3">
      <x v="1"/>
      <x v="1"/>
      <x/>
      <x v="1"/>
    </i>
    <i r="2">
      <x v="328"/>
      <x/>
      <x/>
      <x/>
      <x v="1"/>
    </i>
    <i r="3">
      <x v="7"/>
      <x v="6"/>
      <x/>
      <x v="1"/>
    </i>
    <i r="2">
      <x v="329"/>
      <x/>
      <x/>
      <x/>
      <x v="1"/>
    </i>
    <i r="2">
      <x v="330"/>
      <x/>
      <x/>
      <x v="2"/>
      <x v="1"/>
    </i>
    <i r="3">
      <x v="1"/>
      <x v="1"/>
      <x v="2"/>
      <x v="1"/>
    </i>
    <i r="2">
      <x v="331"/>
      <x/>
      <x/>
      <x v="1"/>
      <x v="1"/>
    </i>
    <i r="3">
      <x v="35"/>
      <x v="1"/>
      <x v="1"/>
      <x v="1"/>
    </i>
    <i r="2">
      <x v="332"/>
      <x/>
      <x/>
      <x v="1"/>
      <x v="2"/>
    </i>
    <i r="3">
      <x v="1"/>
      <x v="1"/>
      <x v="1"/>
      <x v="2"/>
    </i>
    <i r="2">
      <x v="333"/>
      <x v="2"/>
      <x v="2"/>
      <x/>
      <x v="1"/>
    </i>
    <i>
      <x v="27"/>
      <x v="27"/>
      <x v="334"/>
      <x/>
      <x/>
      <x v="1"/>
      <x/>
    </i>
    <i r="2">
      <x v="335"/>
      <x/>
      <x/>
      <x v="1"/>
      <x v="1"/>
    </i>
    <i r="2">
      <x v="336"/>
      <x/>
      <x/>
      <x/>
      <x/>
    </i>
    <i r="2">
      <x v="337"/>
      <x/>
      <x/>
      <x/>
      <x/>
    </i>
    <i r="3">
      <x v="1"/>
      <x v="1"/>
      <x/>
      <x/>
    </i>
    <i r="2">
      <x v="338"/>
      <x v="1"/>
      <x v="1"/>
      <x/>
      <x v="1"/>
    </i>
    <i r="3">
      <x v="23"/>
      <x v="10"/>
      <x/>
      <x v="1"/>
    </i>
    <i r="2">
      <x v="339"/>
      <x v="1"/>
      <x v="1"/>
      <x/>
      <x v="1"/>
    </i>
    <i r="3">
      <x v="23"/>
      <x v="10"/>
      <x/>
      <x v="1"/>
    </i>
    <i>
      <x v="28"/>
      <x v="28"/>
      <x v="340"/>
      <x/>
      <x/>
      <x v="1"/>
      <x v="2"/>
    </i>
    <i r="2">
      <x v="341"/>
      <x v="4"/>
      <x v="3"/>
      <x/>
      <x v="3"/>
    </i>
    <i r="2">
      <x v="342"/>
      <x/>
      <x/>
      <x/>
      <x/>
    </i>
    <i r="2">
      <x v="343"/>
      <x/>
      <x/>
      <x/>
      <x/>
    </i>
    <i r="2">
      <x v="344"/>
      <x v="23"/>
      <x v="10"/>
      <x v="1"/>
      <x v="1"/>
    </i>
    <i r="2">
      <x v="345"/>
      <x/>
      <x/>
      <x/>
      <x v="1"/>
    </i>
    <i r="2">
      <x v="346"/>
      <x/>
      <x/>
      <x/>
      <x/>
    </i>
    <i r="2">
      <x v="347"/>
      <x v="35"/>
      <x v="1"/>
      <x/>
      <x v="1"/>
    </i>
    <i r="3">
      <x v="23"/>
      <x v="10"/>
      <x/>
      <x v="1"/>
    </i>
    <i r="2">
      <x v="348"/>
      <x/>
      <x/>
      <x/>
      <x/>
    </i>
    <i r="3">
      <x v="1"/>
      <x v="1"/>
      <x/>
      <x/>
    </i>
    <i r="2">
      <x v="349"/>
      <x/>
      <x/>
      <x v="1"/>
      <x/>
    </i>
    <i r="2">
      <x v="350"/>
      <x/>
      <x/>
      <x/>
      <x v="1"/>
    </i>
    <i>
      <x v="29"/>
      <x v="29"/>
      <x v="351"/>
      <x v="4"/>
      <x v="3"/>
      <x v="1"/>
      <x v="7"/>
    </i>
    <i r="2">
      <x v="352"/>
      <x v="40"/>
      <x v="14"/>
      <x v="1"/>
      <x v="1"/>
    </i>
    <i r="2">
      <x v="353"/>
      <x v="41"/>
      <x v="1"/>
      <x v="1"/>
      <x v="1"/>
    </i>
    <i r="3">
      <x v="42"/>
      <x v="24"/>
      <x v="1"/>
      <x v="1"/>
    </i>
    <i r="2">
      <x v="354"/>
      <x/>
      <x/>
      <x v="1"/>
      <x v="1"/>
    </i>
    <i r="3">
      <x v="36"/>
      <x v="1"/>
      <x v="1"/>
      <x v="1"/>
    </i>
    <i r="2">
      <x v="355"/>
      <x/>
      <x/>
      <x v="1"/>
      <x v="3"/>
    </i>
    <i>
      <x v="30"/>
      <x v="30"/>
      <x v="356"/>
      <x/>
      <x/>
      <x v="1"/>
      <x/>
    </i>
    <i r="3">
      <x v="25"/>
      <x v="18"/>
      <x v="1"/>
      <x v="1"/>
    </i>
    <i r="2">
      <x v="357"/>
      <x/>
      <x/>
      <x v="1"/>
      <x/>
    </i>
    <i r="2">
      <x v="358"/>
      <x/>
      <x/>
      <x v="1"/>
      <x/>
    </i>
    <i r="3">
      <x v="1"/>
      <x v="1"/>
      <x v="1"/>
      <x v="1"/>
    </i>
    <i r="2">
      <x v="359"/>
      <x/>
      <x/>
      <x/>
      <x v="1"/>
    </i>
    <i r="3">
      <x v="1"/>
      <x v="1"/>
      <x/>
      <x v="1"/>
    </i>
    <i r="2">
      <x v="360"/>
      <x/>
      <x/>
      <x/>
      <x v="1"/>
    </i>
    <i r="3">
      <x v="1"/>
      <x v="1"/>
      <x/>
      <x v="1"/>
    </i>
    <i r="2">
      <x v="361"/>
      <x/>
      <x/>
      <x/>
      <x v="1"/>
    </i>
    <i r="2">
      <x v="362"/>
      <x/>
      <x/>
      <x v="1"/>
      <x v="2"/>
    </i>
    <i r="3">
      <x v="8"/>
      <x v="3"/>
      <x v="1"/>
      <x v="1"/>
    </i>
    <i>
      <x v="31"/>
      <x v="31"/>
      <x v="363"/>
      <x/>
      <x/>
      <x/>
      <x v="8"/>
    </i>
    <i r="3">
      <x v="1"/>
      <x v="1"/>
      <x/>
      <x v="4"/>
    </i>
    <i>
      <x v="32"/>
      <x v="32"/>
      <x v="364"/>
      <x v="4"/>
      <x v="3"/>
      <x v="1"/>
      <x v="9"/>
    </i>
    <i r="2">
      <x v="365"/>
      <x v="2"/>
      <x v="2"/>
      <x/>
      <x v="1"/>
    </i>
    <i>
      <x v="33"/>
      <x v="33"/>
      <x v="366"/>
      <x v="13"/>
      <x v="11"/>
      <x v="1"/>
      <x/>
    </i>
    <i>
      <x v="34"/>
      <x v="34"/>
      <x v="367"/>
      <x/>
      <x/>
      <x v="1"/>
      <x/>
    </i>
    <i r="3">
      <x v="1"/>
      <x v="1"/>
      <x v="1"/>
      <x v="1"/>
    </i>
    <i r="2">
      <x v="368"/>
      <x/>
      <x/>
      <x/>
      <x v="10"/>
    </i>
    <i r="3">
      <x v="1"/>
      <x v="1"/>
      <x/>
      <x v="11"/>
    </i>
    <i r="3">
      <x v="8"/>
      <x v="3"/>
      <x/>
      <x/>
    </i>
    <i r="2">
      <x v="369"/>
      <x v="41"/>
      <x v="1"/>
      <x/>
      <x v="11"/>
    </i>
    <i r="2">
      <x v="370"/>
      <x v="25"/>
      <x v="18"/>
      <x/>
      <x v="2"/>
    </i>
    <i>
      <x v="35"/>
      <x v="35"/>
      <x v="371"/>
      <x/>
      <x/>
      <x v="1"/>
      <x v="1"/>
    </i>
    <i r="3">
      <x v="1"/>
      <x v="1"/>
      <x v="1"/>
      <x v="1"/>
    </i>
    <i r="2">
      <x v="372"/>
      <x/>
      <x/>
      <x v="1"/>
      <x/>
    </i>
    <i r="2">
      <x v="373"/>
      <x/>
      <x/>
      <x/>
      <x/>
    </i>
    <i r="3">
      <x v="1"/>
      <x v="1"/>
      <x/>
      <x v="1"/>
    </i>
    <i r="2">
      <x v="374"/>
      <x/>
      <x/>
      <x/>
      <x v="1"/>
    </i>
    <i r="3">
      <x v="1"/>
      <x v="1"/>
      <x/>
      <x v="1"/>
    </i>
    <i r="2">
      <x v="375"/>
      <x/>
      <x/>
      <x/>
      <x v="2"/>
    </i>
    <i r="3">
      <x v="8"/>
      <x v="3"/>
      <x/>
      <x/>
    </i>
    <i r="2">
      <x v="376"/>
      <x/>
      <x/>
      <x/>
      <x v="1"/>
    </i>
    <i r="3">
      <x v="1"/>
      <x v="1"/>
      <x/>
      <x v="1"/>
    </i>
    <i r="2">
      <x v="377"/>
      <x/>
      <x/>
      <x/>
      <x v="1"/>
    </i>
    <i r="2">
      <x v="378"/>
      <x/>
      <x/>
      <x/>
      <x/>
    </i>
    <i r="2">
      <x v="379"/>
      <x v="1"/>
      <x v="1"/>
      <x/>
      <x/>
    </i>
    <i r="3">
      <x v="23"/>
      <x v="10"/>
      <x/>
      <x v="1"/>
    </i>
    <i>
      <x v="36"/>
      <x v="36"/>
      <x v="380"/>
      <x/>
      <x/>
      <x v="2"/>
      <x v="1"/>
    </i>
    <i r="3">
      <x v="1"/>
      <x v="1"/>
      <x v="2"/>
      <x v="1"/>
    </i>
    <i r="2">
      <x v="381"/>
      <x/>
      <x/>
      <x/>
      <x v="1"/>
    </i>
    <i r="2">
      <x v="382"/>
      <x/>
      <x/>
      <x v="1"/>
      <x v="1"/>
    </i>
    <i r="2">
      <x v="383"/>
      <x/>
      <x/>
      <x/>
      <x/>
    </i>
    <i r="3">
      <x v="36"/>
      <x v="1"/>
      <x/>
      <x v="1"/>
    </i>
    <i r="2">
      <x v="384"/>
      <x/>
      <x/>
      <x/>
      <x/>
    </i>
    <i r="3">
      <x v="36"/>
      <x v="1"/>
      <x/>
      <x v="1"/>
    </i>
    <i r="2">
      <x v="385"/>
      <x/>
      <x/>
      <x/>
      <x/>
    </i>
    <i r="3">
      <x v="36"/>
      <x v="1"/>
      <x/>
      <x/>
    </i>
    <i>
      <x v="37"/>
      <x v="37"/>
      <x v="386"/>
      <x/>
      <x/>
      <x v="1"/>
      <x v="1"/>
    </i>
    <i r="3">
      <x v="35"/>
      <x v="1"/>
      <x v="1"/>
      <x v="1"/>
    </i>
    <i r="2">
      <x v="387"/>
      <x/>
      <x/>
      <x v="1"/>
      <x/>
    </i>
    <i r="3">
      <x v="1"/>
      <x v="1"/>
      <x v="1"/>
      <x/>
    </i>
    <i r="2">
      <x v="388"/>
      <x v="4"/>
      <x v="3"/>
      <x/>
      <x v="4"/>
    </i>
    <i r="2">
      <x v="389"/>
      <x v="4"/>
      <x v="3"/>
      <x/>
      <x/>
    </i>
    <i r="2">
      <x v="390"/>
      <x/>
      <x/>
      <x/>
      <x v="1"/>
    </i>
    <i r="2">
      <x v="391"/>
      <x/>
      <x/>
      <x/>
      <x v="1"/>
    </i>
    <i r="2">
      <x v="392"/>
      <x/>
      <x/>
      <x v="1"/>
      <x v="1"/>
    </i>
    <i r="2">
      <x v="393"/>
      <x v="1"/>
      <x v="1"/>
      <x/>
      <x/>
    </i>
    <i r="3">
      <x v="43"/>
      <x v="10"/>
      <x/>
      <x v="1"/>
    </i>
    <i r="2">
      <x v="394"/>
      <x/>
      <x/>
      <x v="1"/>
      <x v="1"/>
    </i>
    <i r="2">
      <x v="395"/>
      <x v="20"/>
      <x v="9"/>
      <x v="1"/>
      <x v="1"/>
    </i>
    <i r="2">
      <x v="396"/>
      <x/>
      <x/>
      <x v="1"/>
      <x/>
    </i>
    <i r="2">
      <x v="397"/>
      <x/>
      <x/>
      <x/>
      <x v="1"/>
    </i>
    <i r="3">
      <x v="1"/>
      <x v="1"/>
      <x/>
      <x v="1"/>
    </i>
    <i r="2">
      <x v="398"/>
      <x/>
      <x/>
      <x/>
      <x v="1"/>
    </i>
    <i r="2">
      <x v="399"/>
      <x/>
      <x/>
      <x/>
      <x v="1"/>
    </i>
    <i r="3">
      <x v="1"/>
      <x v="1"/>
      <x/>
      <x/>
    </i>
    <i r="2">
      <x v="400"/>
      <x/>
      <x/>
      <x/>
      <x v="4"/>
    </i>
    <i r="3">
      <x v="1"/>
      <x v="1"/>
      <x/>
      <x v="2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5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6000000}" name="TablaDinámica1" cacheId="9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48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5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9000000}" name="TablaDinámica2" cacheId="8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4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8000000}" name="TablaDinámica1" cacheId="9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4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A000000}" name="TablaDinámica1" cacheId="11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43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4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C000000}" name="TablaDinámica2" cacheId="11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637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633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18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9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20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1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20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20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20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2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2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20"/>
    </i>
    <i>
      <x v="293"/>
      <x v="3"/>
      <x v="3"/>
      <x v="3"/>
    </i>
    <i>
      <x v="294"/>
      <x v="6"/>
      <x v="3"/>
      <x v="3"/>
    </i>
    <i>
      <x v="295"/>
      <x v="6"/>
      <x v="21"/>
      <x v="22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3"/>
    </i>
    <i>
      <x v="302"/>
      <x v="6"/>
      <x v="3"/>
      <x v="3"/>
    </i>
    <i>
      <x v="303"/>
      <x v="6"/>
      <x v="22"/>
      <x v="23"/>
    </i>
    <i>
      <x v="304"/>
      <x v="6"/>
      <x v="2"/>
      <x v="2"/>
    </i>
    <i r="1">
      <x v="3"/>
      <x v="3"/>
      <x v="3"/>
    </i>
    <i>
      <x v="305"/>
      <x v="6"/>
      <x v="23"/>
      <x v="24"/>
    </i>
    <i>
      <x v="306"/>
      <x v="6"/>
      <x v="2"/>
      <x v="2"/>
    </i>
    <i r="2">
      <x v="21"/>
      <x v="22"/>
    </i>
    <i r="1">
      <x v="3"/>
      <x v="23"/>
      <x v="24"/>
    </i>
    <i>
      <x v="307"/>
      <x v="6"/>
      <x v="2"/>
      <x v="2"/>
    </i>
    <i r="2">
      <x v="3"/>
      <x v="3"/>
    </i>
    <i>
      <x v="308"/>
      <x v="7"/>
      <x v="23"/>
      <x v="24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20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5"/>
    </i>
    <i r="1">
      <x v="3"/>
      <x v="1"/>
      <x v="1"/>
    </i>
    <i r="1">
      <x v="10"/>
      <x v="2"/>
      <x v="2"/>
    </i>
    <i>
      <x v="352"/>
      <x v="3"/>
      <x v="3"/>
      <x v="3"/>
    </i>
    <i>
      <x v="353"/>
      <x v="6"/>
      <x v="3"/>
      <x v="3"/>
    </i>
    <i>
      <x v="354"/>
      <x v="6"/>
      <x v="23"/>
      <x v="24"/>
    </i>
    <i r="1">
      <x v="3"/>
      <x v="3"/>
      <x v="3"/>
    </i>
    <i>
      <x v="355"/>
      <x v="12"/>
      <x v="1"/>
      <x v="1"/>
    </i>
    <i>
      <x v="356"/>
      <x v="6"/>
      <x v="15"/>
      <x v="15"/>
    </i>
    <i>
      <x v="357"/>
      <x v="6"/>
      <x v="2"/>
      <x v="2"/>
    </i>
    <i r="2">
      <x v="25"/>
      <x v="26"/>
    </i>
    <i>
      <x v="358"/>
      <x v="6"/>
      <x v="2"/>
      <x v="2"/>
    </i>
    <i r="2">
      <x v="3"/>
      <x v="3"/>
    </i>
    <i>
      <x v="359"/>
      <x v="4"/>
      <x v="3"/>
      <x v="3"/>
    </i>
    <i>
      <x v="360"/>
      <x v="13"/>
      <x v="1"/>
      <x v="1"/>
    </i>
    <i>
      <x v="361"/>
      <x v="6"/>
      <x/>
      <x/>
    </i>
    <i>
      <x v="362"/>
      <x v="9"/>
      <x v="2"/>
      <x v="2"/>
    </i>
    <i r="1">
      <x v="14"/>
      <x v="3"/>
      <x v="3"/>
    </i>
    <i>
      <x v="363"/>
      <x v="6"/>
      <x v="19"/>
      <x v="20"/>
    </i>
    <i r="1">
      <x v="3"/>
      <x v="3"/>
      <x v="3"/>
    </i>
    <i>
      <x v="364"/>
      <x v="3"/>
      <x v="3"/>
      <x v="3"/>
    </i>
    <i>
      <x v="365"/>
      <x v="6"/>
      <x v="2"/>
      <x v="2"/>
    </i>
    <i r="1">
      <x v="3"/>
      <x v="3"/>
      <x v="3"/>
    </i>
    <i>
      <x v="366"/>
      <x v="6"/>
      <x v="2"/>
      <x v="2"/>
    </i>
    <i r="2">
      <x v="3"/>
      <x v="3"/>
    </i>
    <i>
      <x v="367"/>
      <x v="6"/>
      <x v="2"/>
      <x v="2"/>
    </i>
    <i r="2">
      <x v="3"/>
      <x v="3"/>
    </i>
    <i>
      <x v="368"/>
      <x v="6"/>
      <x v="3"/>
      <x v="3"/>
    </i>
    <i>
      <x v="369"/>
      <x v="6"/>
      <x v="1"/>
      <x v="1"/>
    </i>
    <i r="1">
      <x v="7"/>
      <x v="3"/>
      <x v="3"/>
    </i>
    <i>
      <x v="370"/>
      <x v="6"/>
      <x v="1"/>
      <x v="1"/>
    </i>
    <i r="1">
      <x v="7"/>
      <x v="3"/>
      <x v="3"/>
    </i>
    <i>
      <x v="371"/>
      <x v="6"/>
      <x v="3"/>
      <x v="3"/>
    </i>
    <i>
      <x v="372"/>
      <x v="3"/>
      <x v="3"/>
      <x v="3"/>
    </i>
    <i>
      <x v="373"/>
      <x v="3"/>
      <x v="3"/>
      <x v="3"/>
    </i>
    <i>
      <x v="374"/>
      <x v="6"/>
      <x v="11"/>
      <x v="11"/>
    </i>
    <i>
      <x v="375"/>
      <x v="6"/>
      <x v="2"/>
      <x v="2"/>
    </i>
    <i r="1">
      <x v="3"/>
      <x v="3"/>
      <x v="3"/>
    </i>
    <i>
      <x v="376"/>
      <x v="3"/>
      <x v="1"/>
      <x v="1"/>
    </i>
    <i r="1">
      <x v="15"/>
      <x v="2"/>
      <x v="2"/>
    </i>
    <i r="1">
      <x v="16"/>
      <x v="3"/>
      <x v="3"/>
    </i>
    <i>
      <x v="377"/>
      <x v="15"/>
      <x v="2"/>
      <x v="2"/>
    </i>
    <i>
      <x v="378"/>
      <x v="7"/>
      <x v="19"/>
      <x v="20"/>
    </i>
    <i>
      <x v="379"/>
      <x v="6"/>
      <x v="2"/>
      <x v="2"/>
    </i>
    <i r="2">
      <x v="3"/>
      <x v="3"/>
    </i>
    <i>
      <x v="380"/>
      <x v="3"/>
      <x v="3"/>
      <x v="3"/>
    </i>
    <i>
      <x v="381"/>
      <x v="6"/>
      <x v="2"/>
      <x v="2"/>
    </i>
    <i r="1">
      <x v="3"/>
      <x v="3"/>
      <x v="3"/>
    </i>
    <i>
      <x v="382"/>
      <x v="6"/>
      <x v="2"/>
      <x v="2"/>
    </i>
    <i r="2">
      <x v="3"/>
      <x v="3"/>
    </i>
    <i>
      <x v="383"/>
      <x v="3"/>
      <x v="1"/>
      <x v="1"/>
    </i>
    <i r="1">
      <x v="7"/>
      <x v="3"/>
      <x v="3"/>
    </i>
    <i>
      <x v="384"/>
      <x v="6"/>
      <x v="2"/>
      <x v="2"/>
    </i>
    <i r="2">
      <x v="3"/>
      <x v="3"/>
    </i>
    <i>
      <x v="385"/>
      <x v="6"/>
      <x v="3"/>
      <x v="3"/>
    </i>
    <i>
      <x v="386"/>
      <x v="3"/>
      <x v="3"/>
      <x v="3"/>
    </i>
    <i>
      <x v="387"/>
      <x v="6"/>
      <x v="11"/>
      <x v="11"/>
    </i>
    <i r="1">
      <x v="3"/>
      <x v="2"/>
      <x v="2"/>
    </i>
    <i>
      <x v="388"/>
      <x v="3"/>
      <x v="12"/>
      <x v="12"/>
    </i>
    <i>
      <x v="389"/>
      <x v="6"/>
      <x v="2"/>
      <x v="2"/>
    </i>
    <i r="2">
      <x v="3"/>
      <x v="3"/>
    </i>
    <i>
      <x v="390"/>
      <x v="6"/>
      <x v="3"/>
      <x v="3"/>
    </i>
    <i>
      <x v="391"/>
      <x v="6"/>
      <x v="3"/>
      <x v="3"/>
    </i>
    <i>
      <x v="392"/>
      <x v="6"/>
      <x v="2"/>
      <x v="2"/>
    </i>
    <i r="1">
      <x v="3"/>
      <x v="3"/>
      <x v="3"/>
    </i>
    <i>
      <x v="393"/>
      <x v="6"/>
      <x v="2"/>
      <x v="2"/>
    </i>
    <i r="1">
      <x v="3"/>
      <x v="3"/>
      <x v="3"/>
    </i>
    <i>
      <x v="394"/>
      <x v="3"/>
      <x v="2"/>
      <x v="2"/>
    </i>
    <i r="2">
      <x v="3"/>
      <x v="3"/>
    </i>
    <i>
      <x v="395"/>
      <x v="6"/>
      <x v="2"/>
      <x v="2"/>
    </i>
    <i r="2">
      <x v="3"/>
      <x v="3"/>
    </i>
    <i>
      <x v="396"/>
      <x v="3"/>
      <x v="2"/>
      <x v="2"/>
    </i>
    <i r="2">
      <x v="3"/>
      <x v="3"/>
    </i>
    <i>
      <x v="397"/>
      <x v="9"/>
      <x v="1"/>
      <x v="1"/>
    </i>
    <i>
      <x v="398"/>
      <x v="3"/>
      <x v="1"/>
      <x v="1"/>
    </i>
    <i>
      <x v="399"/>
      <x v="6"/>
      <x v="3"/>
      <x v="3"/>
    </i>
    <i>
      <x v="400"/>
      <x v="6"/>
      <x v="3"/>
      <x v="3"/>
    </i>
    <i>
      <x v="401"/>
      <x v="6"/>
      <x v="3"/>
      <x v="3"/>
    </i>
    <i>
      <x v="402"/>
      <x v="6"/>
      <x v="11"/>
      <x v="11"/>
    </i>
    <i r="1">
      <x v="3"/>
      <x v="2"/>
      <x v="2"/>
    </i>
    <i>
      <x v="403"/>
      <x v="6"/>
      <x v="3"/>
      <x v="3"/>
    </i>
    <i>
      <x v="404"/>
      <x v="6"/>
      <x v="10"/>
      <x v="10"/>
    </i>
    <i>
      <x v="405"/>
      <x v="3"/>
      <x v="3"/>
      <x v="3"/>
    </i>
    <i>
      <x v="406"/>
      <x v="6"/>
      <x v="2"/>
      <x v="2"/>
    </i>
    <i r="2">
      <x v="3"/>
      <x v="3"/>
    </i>
    <i>
      <x v="407"/>
      <x v="6"/>
      <x v="3"/>
      <x v="3"/>
    </i>
    <i>
      <x v="408"/>
      <x v="6"/>
      <x v="3"/>
      <x v="3"/>
    </i>
    <i r="1">
      <x v="3"/>
      <x v="2"/>
      <x v="2"/>
    </i>
    <i>
      <x v="409"/>
      <x v="7"/>
      <x v="2"/>
      <x v="2"/>
    </i>
    <i r="1">
      <x v="9"/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4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B000000}" name="TablaDinámica1" cacheId="8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410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406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 r="1">
      <x v="120"/>
      <x v="120"/>
    </i>
    <i>
      <x v="9"/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 r="1">
      <x v="133"/>
      <x v="133"/>
    </i>
    <i r="1">
      <x v="134"/>
      <x v="134"/>
    </i>
    <i>
      <x v="10"/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 r="1">
      <x v="145"/>
      <x v="145"/>
    </i>
    <i r="1">
      <x v="146"/>
      <x v="146"/>
    </i>
    <i>
      <x v="11"/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 r="1">
      <x v="154"/>
      <x v="154"/>
    </i>
    <i r="1">
      <x v="155"/>
      <x v="155"/>
    </i>
    <i r="1">
      <x v="156"/>
      <x v="156"/>
    </i>
    <i r="1">
      <x v="157"/>
      <x v="157"/>
    </i>
    <i>
      <x v="12"/>
      <x v="158"/>
      <x v="158"/>
    </i>
    <i r="1">
      <x v="159"/>
      <x v="159"/>
    </i>
    <i r="1">
      <x v="160"/>
      <x v="160"/>
    </i>
    <i r="1">
      <x v="161"/>
      <x v="161"/>
    </i>
    <i r="1">
      <x v="162"/>
      <x v="162"/>
    </i>
    <i r="1">
      <x v="163"/>
      <x v="163"/>
    </i>
    <i r="1">
      <x v="164"/>
      <x v="164"/>
    </i>
    <i>
      <x v="13"/>
      <x v="165"/>
      <x v="165"/>
    </i>
    <i r="1">
      <x v="166"/>
      <x v="166"/>
    </i>
    <i r="1">
      <x v="167"/>
      <x v="167"/>
    </i>
    <i r="1">
      <x v="168"/>
      <x v="168"/>
    </i>
    <i>
      <x v="14"/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 r="1">
      <x v="191"/>
      <x v="191"/>
    </i>
    <i r="1">
      <x v="192"/>
      <x v="192"/>
    </i>
    <i r="1">
      <x v="193"/>
      <x v="193"/>
    </i>
    <i>
      <x v="15"/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 r="1">
      <x v="201"/>
      <x v="201"/>
    </i>
    <i r="1">
      <x v="202"/>
      <x v="202"/>
    </i>
    <i r="1">
      <x v="203"/>
      <x v="203"/>
    </i>
    <i>
      <x v="16"/>
      <x v="204"/>
      <x v="204"/>
    </i>
    <i r="1">
      <x v="205"/>
      <x v="205"/>
    </i>
    <i r="1">
      <x v="206"/>
      <x v="206"/>
    </i>
    <i r="1">
      <x v="207"/>
      <x v="207"/>
    </i>
    <i r="1">
      <x v="208"/>
      <x v="208"/>
    </i>
    <i r="1">
      <x v="209"/>
      <x v="209"/>
    </i>
    <i r="1">
      <x v="210"/>
      <x v="210"/>
    </i>
    <i>
      <x v="17"/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 r="1">
      <x v="222"/>
      <x v="222"/>
    </i>
    <i r="1">
      <x v="223"/>
      <x v="223"/>
    </i>
    <i r="1">
      <x v="224"/>
      <x v="224"/>
    </i>
    <i>
      <x v="18"/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 r="1">
      <x v="230"/>
      <x v="230"/>
    </i>
    <i r="1">
      <x v="231"/>
      <x v="231"/>
    </i>
    <i r="1">
      <x v="232"/>
      <x v="232"/>
    </i>
    <i>
      <x v="19"/>
      <x v="233"/>
      <x v="233"/>
    </i>
    <i r="1">
      <x v="234"/>
      <x v="234"/>
    </i>
    <i r="1">
      <x v="235"/>
      <x v="235"/>
    </i>
    <i r="1">
      <x v="236"/>
      <x v="236"/>
    </i>
    <i r="1">
      <x v="237"/>
      <x v="237"/>
    </i>
    <i r="1">
      <x v="238"/>
      <x v="238"/>
    </i>
    <i>
      <x v="20"/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244"/>
    </i>
    <i r="1">
      <x v="245"/>
      <x v="245"/>
    </i>
    <i r="1">
      <x v="246"/>
      <x v="246"/>
    </i>
    <i r="1">
      <x v="247"/>
      <x v="247"/>
    </i>
    <i r="1">
      <x v="248"/>
      <x v="248"/>
    </i>
    <i r="1">
      <x v="249"/>
      <x v="249"/>
    </i>
    <i r="1">
      <x v="250"/>
      <x v="250"/>
    </i>
    <i r="1">
      <x v="251"/>
      <x v="251"/>
    </i>
    <i r="1">
      <x v="252"/>
      <x v="252"/>
    </i>
    <i r="1">
      <x v="253"/>
      <x v="253"/>
    </i>
    <i r="1">
      <x v="254"/>
      <x v="254"/>
    </i>
    <i r="1">
      <x v="255"/>
      <x v="255"/>
    </i>
    <i r="1">
      <x v="256"/>
      <x v="256"/>
    </i>
    <i>
      <x v="21"/>
      <x v="257"/>
      <x v="257"/>
    </i>
    <i r="1">
      <x v="258"/>
      <x v="258"/>
    </i>
    <i r="1">
      <x v="259"/>
      <x v="259"/>
    </i>
    <i r="1">
      <x v="260"/>
      <x v="260"/>
    </i>
    <i r="1">
      <x v="261"/>
      <x v="261"/>
    </i>
    <i r="1">
      <x v="262"/>
      <x v="262"/>
    </i>
    <i r="1">
      <x v="263"/>
      <x v="263"/>
    </i>
    <i r="1">
      <x v="264"/>
      <x v="264"/>
    </i>
    <i r="1">
      <x v="265"/>
      <x v="265"/>
    </i>
    <i r="1">
      <x v="266"/>
      <x v="266"/>
    </i>
    <i r="1">
      <x v="267"/>
      <x v="267"/>
    </i>
    <i>
      <x v="22"/>
      <x v="268"/>
      <x v="268"/>
    </i>
    <i r="1">
      <x v="269"/>
      <x v="269"/>
    </i>
    <i r="1">
      <x v="270"/>
      <x v="270"/>
    </i>
    <i r="1">
      <x v="271"/>
      <x v="271"/>
    </i>
    <i r="1">
      <x v="272"/>
      <x v="272"/>
    </i>
    <i r="1">
      <x v="273"/>
      <x v="273"/>
    </i>
    <i r="1">
      <x v="274"/>
      <x v="274"/>
    </i>
    <i r="1">
      <x v="275"/>
      <x v="275"/>
    </i>
    <i r="1">
      <x v="276"/>
      <x v="276"/>
    </i>
    <i r="1">
      <x v="277"/>
      <x v="277"/>
    </i>
    <i r="1">
      <x v="278"/>
      <x v="278"/>
    </i>
    <i r="1">
      <x v="279"/>
      <x v="279"/>
    </i>
    <i r="1">
      <x v="280"/>
      <x v="280"/>
    </i>
    <i r="1">
      <x v="281"/>
      <x v="281"/>
    </i>
    <i r="1">
      <x v="282"/>
      <x v="282"/>
    </i>
    <i r="1">
      <x v="283"/>
      <x v="283"/>
    </i>
    <i r="1">
      <x v="284"/>
      <x v="284"/>
    </i>
    <i r="1">
      <x v="285"/>
      <x v="285"/>
    </i>
    <i r="1">
      <x v="286"/>
      <x v="286"/>
    </i>
    <i r="1">
      <x v="287"/>
      <x v="287"/>
    </i>
    <i r="1">
      <x v="288"/>
      <x v="287"/>
    </i>
    <i r="1">
      <x v="289"/>
      <x v="288"/>
    </i>
    <i>
      <x v="23"/>
      <x v="290"/>
      <x v="289"/>
    </i>
    <i r="1">
      <x v="291"/>
      <x v="290"/>
    </i>
    <i r="1">
      <x v="292"/>
      <x v="291"/>
    </i>
    <i r="1">
      <x v="293"/>
      <x v="292"/>
    </i>
    <i r="1">
      <x v="294"/>
      <x v="293"/>
    </i>
    <i r="1">
      <x v="295"/>
      <x v="294"/>
    </i>
    <i r="1">
      <x v="296"/>
      <x v="295"/>
    </i>
    <i r="1">
      <x v="297"/>
      <x v="296"/>
    </i>
    <i r="1">
      <x v="298"/>
      <x v="297"/>
    </i>
    <i>
      <x v="24"/>
      <x v="299"/>
      <x v="298"/>
    </i>
    <i r="1">
      <x v="300"/>
      <x v="299"/>
    </i>
    <i r="1">
      <x v="301"/>
      <x v="300"/>
    </i>
    <i r="1">
      <x v="302"/>
      <x v="301"/>
    </i>
    <i r="1">
      <x v="303"/>
      <x v="302"/>
    </i>
    <i r="1">
      <x v="304"/>
      <x v="303"/>
    </i>
    <i r="1">
      <x v="305"/>
      <x v="304"/>
    </i>
    <i r="1">
      <x v="306"/>
      <x v="305"/>
    </i>
    <i r="1">
      <x v="307"/>
      <x v="306"/>
    </i>
    <i r="1">
      <x v="308"/>
      <x v="307"/>
    </i>
    <i>
      <x v="25"/>
      <x v="309"/>
      <x v="308"/>
    </i>
    <i r="1">
      <x v="310"/>
      <x v="309"/>
    </i>
    <i r="1">
      <x v="311"/>
      <x v="310"/>
    </i>
    <i r="1">
      <x v="312"/>
      <x v="311"/>
    </i>
    <i r="1">
      <x v="313"/>
      <x v="312"/>
    </i>
    <i r="1">
      <x v="314"/>
      <x v="313"/>
    </i>
    <i r="1">
      <x v="315"/>
      <x v="314"/>
    </i>
    <i r="1">
      <x v="316"/>
      <x v="315"/>
    </i>
    <i r="1">
      <x v="317"/>
      <x v="316"/>
    </i>
    <i r="1">
      <x v="318"/>
      <x v="317"/>
    </i>
    <i r="1">
      <x v="319"/>
      <x v="318"/>
    </i>
    <i r="1">
      <x v="320"/>
      <x v="319"/>
    </i>
    <i r="1">
      <x v="321"/>
      <x v="320"/>
    </i>
    <i r="1">
      <x v="322"/>
      <x v="321"/>
    </i>
    <i r="1">
      <x v="323"/>
      <x v="322"/>
    </i>
    <i r="1">
      <x v="324"/>
      <x v="323"/>
    </i>
    <i r="1">
      <x v="325"/>
      <x v="324"/>
    </i>
    <i r="1">
      <x v="326"/>
      <x v="325"/>
    </i>
    <i>
      <x v="26"/>
      <x v="327"/>
      <x v="326"/>
    </i>
    <i r="1">
      <x v="328"/>
      <x v="327"/>
    </i>
    <i r="1">
      <x v="329"/>
      <x v="327"/>
    </i>
    <i r="1">
      <x v="330"/>
      <x v="328"/>
    </i>
    <i r="1">
      <x v="331"/>
      <x v="329"/>
    </i>
    <i r="1">
      <x v="332"/>
      <x v="330"/>
    </i>
    <i r="1">
      <x v="333"/>
      <x v="331"/>
    </i>
    <i r="1">
      <x v="334"/>
      <x v="332"/>
    </i>
    <i r="1">
      <x v="335"/>
      <x v="333"/>
    </i>
    <i>
      <x v="27"/>
      <x v="336"/>
      <x v="334"/>
    </i>
    <i r="1">
      <x v="337"/>
      <x v="335"/>
    </i>
    <i r="1">
      <x v="338"/>
      <x v="336"/>
    </i>
    <i r="1">
      <x v="339"/>
      <x v="337"/>
    </i>
    <i r="1">
      <x v="340"/>
      <x v="338"/>
    </i>
    <i r="1">
      <x v="341"/>
      <x v="339"/>
    </i>
    <i>
      <x v="28"/>
      <x v="342"/>
      <x v="340"/>
    </i>
    <i r="1">
      <x v="343"/>
      <x v="341"/>
    </i>
    <i r="1">
      <x v="344"/>
      <x v="342"/>
    </i>
    <i r="1">
      <x v="345"/>
      <x v="343"/>
    </i>
    <i r="1">
      <x v="346"/>
      <x v="344"/>
    </i>
    <i r="1">
      <x v="347"/>
      <x v="345"/>
    </i>
    <i r="1">
      <x v="348"/>
      <x v="346"/>
    </i>
    <i r="1">
      <x v="349"/>
      <x v="347"/>
    </i>
    <i r="1">
      <x v="350"/>
      <x v="348"/>
    </i>
    <i r="1">
      <x v="351"/>
      <x v="349"/>
    </i>
    <i r="1">
      <x v="352"/>
      <x v="350"/>
    </i>
    <i r="1">
      <x v="353"/>
      <x v="351"/>
    </i>
    <i r="1">
      <x v="354"/>
      <x v="352"/>
    </i>
    <i>
      <x v="29"/>
      <x v="355"/>
      <x v="353"/>
    </i>
    <i r="1">
      <x v="356"/>
      <x v="354"/>
    </i>
    <i r="1">
      <x v="357"/>
      <x v="355"/>
    </i>
    <i r="1">
      <x v="358"/>
      <x v="356"/>
    </i>
    <i r="1">
      <x v="359"/>
      <x v="357"/>
    </i>
    <i r="1">
      <x v="360"/>
      <x v="352"/>
    </i>
    <i>
      <x v="30"/>
      <x v="361"/>
      <x v="358"/>
    </i>
    <i r="1">
      <x v="362"/>
      <x v="359"/>
    </i>
    <i r="1">
      <x v="363"/>
      <x v="360"/>
    </i>
    <i r="1">
      <x v="364"/>
      <x v="361"/>
    </i>
    <i r="1">
      <x v="365"/>
      <x v="362"/>
    </i>
    <i r="1">
      <x v="366"/>
      <x v="363"/>
    </i>
    <i r="1">
      <x v="367"/>
      <x v="364"/>
    </i>
    <i>
      <x v="31"/>
      <x v="368"/>
      <x v="365"/>
    </i>
    <i>
      <x v="32"/>
      <x v="369"/>
      <x v="366"/>
    </i>
    <i r="1">
      <x v="370"/>
      <x v="367"/>
    </i>
    <i>
      <x v="33"/>
      <x v="371"/>
      <x v="368"/>
    </i>
    <i>
      <x v="34"/>
      <x v="372"/>
      <x v="369"/>
    </i>
    <i r="1">
      <x v="373"/>
      <x v="370"/>
    </i>
    <i r="1">
      <x v="374"/>
      <x v="371"/>
    </i>
    <i r="1">
      <x v="375"/>
      <x v="372"/>
    </i>
    <i>
      <x v="35"/>
      <x v="376"/>
      <x v="373"/>
    </i>
    <i r="1">
      <x v="377"/>
      <x v="374"/>
    </i>
    <i r="1">
      <x v="378"/>
      <x v="375"/>
    </i>
    <i r="1">
      <x v="379"/>
      <x v="376"/>
    </i>
    <i r="1">
      <x v="380"/>
      <x v="377"/>
    </i>
    <i r="1">
      <x v="381"/>
      <x v="378"/>
    </i>
    <i r="1">
      <x v="382"/>
      <x v="379"/>
    </i>
    <i r="1">
      <x v="383"/>
      <x v="380"/>
    </i>
    <i r="1">
      <x v="384"/>
      <x v="381"/>
    </i>
    <i>
      <x v="36"/>
      <x v="385"/>
      <x v="382"/>
    </i>
    <i r="1">
      <x v="386"/>
      <x v="383"/>
    </i>
    <i r="1">
      <x v="387"/>
      <x v="384"/>
    </i>
    <i r="1">
      <x v="388"/>
      <x v="385"/>
    </i>
    <i r="1">
      <x v="389"/>
      <x v="386"/>
    </i>
    <i r="1">
      <x v="390"/>
      <x v="387"/>
    </i>
    <i>
      <x v="37"/>
      <x v="391"/>
      <x v="388"/>
    </i>
    <i r="1">
      <x v="392"/>
      <x v="389"/>
    </i>
    <i r="1">
      <x v="393"/>
      <x v="390"/>
    </i>
    <i r="1">
      <x v="394"/>
      <x v="391"/>
    </i>
    <i r="1">
      <x v="395"/>
      <x v="392"/>
    </i>
    <i r="1">
      <x v="396"/>
      <x v="393"/>
    </i>
    <i r="1">
      <x v="397"/>
      <x v="394"/>
    </i>
    <i r="1">
      <x v="398"/>
      <x v="395"/>
    </i>
    <i r="1">
      <x v="399"/>
      <x v="396"/>
    </i>
    <i r="1">
      <x v="400"/>
      <x v="397"/>
    </i>
    <i r="1">
      <x v="401"/>
      <x v="398"/>
    </i>
    <i r="1">
      <x v="402"/>
      <x v="399"/>
    </i>
    <i r="1">
      <x v="403"/>
      <x v="400"/>
    </i>
    <i r="1">
      <x v="404"/>
      <x v="401"/>
    </i>
    <i r="1">
      <x v="405"/>
      <x v="402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4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5" xr16:uid="{6C25F2FC-13CD-43B4-96B9-6253DDC05FEC}" autoFormatId="16" applyNumberFormats="0" applyBorderFormats="0" applyFontFormats="0" applyPatternFormats="0" applyAlignmentFormats="0" applyWidthHeightFormats="0">
  <queryTableRefresh nextId="13">
    <queryTableFields count="5">
      <queryTableField id="11" name="id_transaccion" tableColumnId="2"/>
      <queryTableField id="3" name="fecha" tableColumnId="3"/>
      <queryTableField id="9" name="nombre_trabajador" tableColumnId="1"/>
      <queryTableField id="7" name="parrillero" tableColumnId="7"/>
      <queryTableField id="8" name="auxiliar_operativ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ADB43F2E-BE17-4D09-A105-4E352ED4DAF1}" autoFormatId="16" applyNumberFormats="0" applyBorderFormats="0" applyFontFormats="0" applyPatternFormats="0" applyAlignmentFormats="0" applyWidthHeightFormats="0">
  <queryTableRefresh nextId="4">
    <queryTableFields count="3">
      <queryTableField id="1" name="fecha_egreso" tableColumnId="1"/>
      <queryTableField id="2" name="parrillero" tableColumnId="2"/>
      <queryTableField id="3" name="auxiliar_operativo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7" xr16:uid="{817F0119-AEC3-4341-B0DF-DB6726BA61D7}" autoFormatId="16" applyNumberFormats="0" applyBorderFormats="0" applyFontFormats="0" applyPatternFormats="0" applyAlignmentFormats="0" applyWidthHeightFormats="0">
  <queryTableRefresh nextId="6">
    <queryTableFields count="5">
      <queryTableField id="1" name="id_transaccion" tableColumnId="1"/>
      <queryTableField id="2" name="concepto_gasto" tableColumnId="2"/>
      <queryTableField id="3" name="detalle_transaccion.2" tableColumnId="3"/>
      <queryTableField id="4" name="fecha" tableColumnId="4"/>
      <queryTableField id="5" name="egreso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7B45EBF9-6DDB-4FA6-B990-532803AFD2AA}" autoFormatId="16" applyNumberFormats="0" applyBorderFormats="0" applyFontFormats="0" applyPatternFormats="0" applyAlignmentFormats="0" applyWidthHeightFormats="0">
  <queryTableRefresh nextId="6">
    <queryTableFields count="5">
      <queryTableField id="1" name="mes-ano" tableColumnId="1"/>
      <queryTableField id="2" name="casino" tableColumnId="2"/>
      <queryTableField id="3" name="imprevistos" tableColumnId="3"/>
      <queryTableField id="4" name="patrimonio" tableColumnId="4"/>
      <queryTableField id="5" name="servicios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42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A120C9-FB8E-4B06-A288-837E54E2D39E}" name="transacciones_NOMINA" displayName="transacciones_NOMINA" ref="A3:E57" tableType="queryTable" totalsRowShown="0">
  <autoFilter ref="A3:E57" xr:uid="{1BA120C9-FB8E-4B06-A288-837E54E2D39E}"/>
  <sortState xmlns:xlrd2="http://schemas.microsoft.com/office/spreadsheetml/2017/richdata2" ref="A4:E57">
    <sortCondition ref="B3:B57"/>
  </sortState>
  <tableColumns count="5">
    <tableColumn id="2" xr3:uid="{A5BD333B-B6D3-42F7-851C-15F0F39AFEB2}" uniqueName="2" name="id_transaccion" queryTableFieldId="11"/>
    <tableColumn id="3" xr3:uid="{E0F30FEA-01D4-4CA6-BB9F-B54FF1B4C048}" uniqueName="3" name="fecha" queryTableFieldId="3" dataDxfId="9"/>
    <tableColumn id="1" xr3:uid="{29FABCCC-4835-4C34-BD98-3A3D08125E61}" uniqueName="1" name="nombre_trabajador" queryTableFieldId="9" dataDxfId="8"/>
    <tableColumn id="7" xr3:uid="{E8BC7FA9-1D42-4591-9C8D-1E790177CE1B}" uniqueName="7" name="parrillero" queryTableFieldId="7" dataDxfId="7" dataCellStyle="Moneda"/>
    <tableColumn id="8" xr3:uid="{6C721592-EE25-4320-987A-6B2055DA8C04}" uniqueName="8" name="auxiliar_operativo" queryTableFieldId="8" dataDxfId="6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E74BD77-AF4F-4C6E-9734-A49E956E93D9}" name="NOMINA_FECHA" displayName="NOMINA_FECHA" ref="G3:L21" totalsRowShown="0" headerRowDxfId="79" dataDxfId="78" dataCellStyle="Moneda">
  <autoFilter ref="G3:L21" xr:uid="{8E74BD77-AF4F-4C6E-9734-A49E956E93D9}"/>
  <tableColumns count="6">
    <tableColumn id="1" xr3:uid="{A068B454-069E-4461-A12C-A98C54CD9514}" name="id_transaccion"/>
    <tableColumn id="2" xr3:uid="{E3E1F3F6-02F9-4307-9A23-7A686C68AE17}" name="fecha" dataDxfId="77" dataCellStyle="Moneda"/>
    <tableColumn id="3" xr3:uid="{7AF08971-9A2D-45BF-9A30-A5A2682A51D4}" name="nombre_trabajador" dataDxfId="76"/>
    <tableColumn id="4" xr3:uid="{2885B3E7-54A1-43D8-BA0A-BD4DC0AA3964}" name="parrillero" dataDxfId="75" dataCellStyle="Moneda"/>
    <tableColumn id="5" xr3:uid="{31DB28CA-53F1-4DC0-9AF2-F7533DAA4EF1}" name="auxiliar_operativo" dataDxfId="74" dataCellStyle="Moneda"/>
    <tableColumn id="6" xr3:uid="{2594B945-8A5E-4014-AAE0-2866EE959F1B}" name="fecha2" dataDxfId="73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B7962E-4E82-4628-BBB2-E3E9D6D30CF6}" name="transacciones_egreso_nomina" displayName="transacciones_egreso_nomina" ref="O3:Q38" tableType="queryTable" totalsRowShown="0">
  <autoFilter ref="O3:Q38" xr:uid="{FDB7962E-4E82-4628-BBB2-E3E9D6D30CF6}"/>
  <tableColumns count="3">
    <tableColumn id="1" xr3:uid="{63142455-B53E-43B8-B807-2C629BD74431}" uniqueName="1" name="fecha_egreso" queryTableFieldId="1" dataDxfId="2"/>
    <tableColumn id="2" xr3:uid="{FEFF2CC8-9A0F-4CE1-917C-9E101557739E}" uniqueName="2" name="parrillero" queryTableFieldId="2" dataDxfId="1" dataCellStyle="Moneda"/>
    <tableColumn id="3" xr3:uid="{621FD387-EE9B-40E1-8C09-C5EA273DE116}" uniqueName="3" name="auxiliar_operativo" queryTableFieldId="3" dataDxfId="0" dataCellStyle="Moned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092F1D-1AC4-4DA3-8AE0-9E6DFCB7DAC8}" name="pagos_nomina" displayName="pagos_nomina" ref="T3:AB41" totalsRowShown="0" headerRowDxfId="72" dataDxfId="70" headerRowBorderDxfId="71" tableBorderDxfId="69" totalsRowBorderDxfId="68">
  <autoFilter ref="T3:AB41" xr:uid="{22092F1D-1AC4-4DA3-8AE0-9E6DFCB7DAC8}"/>
  <tableColumns count="9">
    <tableColumn id="1" xr3:uid="{E24A971D-99AD-453D-A2F4-7E6DCAC15805}" name="fecha_egreso" dataDxfId="67"/>
    <tableColumn id="2" xr3:uid="{F2F02EDD-7489-48DD-9C42-BB9AF02E859A}" name="dia_sem" dataDxfId="66">
      <calculatedColumnFormula>+TEXT(T4,"ddd")</calculatedColumnFormula>
    </tableColumn>
    <tableColumn id="3" xr3:uid="{5095DB4E-F90A-4309-8B5A-543F3115D163}" name="estado_dia" dataDxfId="65" dataCellStyle="Moneda"/>
    <tableColumn id="4" xr3:uid="{7995068D-F0B7-469A-A20E-BEB32370AB71}" name="parrillero" dataDxfId="64" dataCellStyle="Moneda"/>
    <tableColumn id="5" xr3:uid="{BDD0EECD-9716-4B39-8EE5-033B988DDC61}" name="pagado_parrillero" dataDxfId="63" dataCellStyle="Moneda">
      <calculatedColumnFormula>IFERROR(VLOOKUP(T4,O:P,2,0),0)</calculatedColumnFormula>
    </tableColumn>
    <tableColumn id="6" xr3:uid="{0C58EDE2-ECB5-449D-AF1C-C590E2065189}" name="faltante_parrillero" dataDxfId="62" dataCellStyle="Moneda">
      <calculatedColumnFormula>+W4-X4</calculatedColumnFormula>
    </tableColumn>
    <tableColumn id="7" xr3:uid="{F4B3129B-D893-4509-89C0-FA60F10F9884}" name="auxiliar_operativo" dataDxfId="61" dataCellStyle="Moneda"/>
    <tableColumn id="8" xr3:uid="{8C8EF6FB-63FA-4578-9EA2-5C0956DEB92F}" name="pagado_auxiliar_operativo" dataDxfId="60" dataCellStyle="Moneda">
      <calculatedColumnFormula>IFERROR(VLOOKUP(pagos_nomina[[#This Row],[fecha_egreso]],O:Q,3,0),0)</calculatedColumnFormula>
    </tableColumn>
    <tableColumn id="9" xr3:uid="{97DE7AB6-B727-4282-8511-E22C494350C3}" name="faltante_auxiliar_operativo" dataDxfId="59" dataCellStyle="Moneda">
      <calculatedColumnFormula>+pagos_nomina[[#This Row],[auxiliar_operativo]]-pagos_nomina[[#This Row],[pagado_auxiliar_operativo]]</calculatedColumnFormula>
    </tableColumn>
  </tableColumns>
  <tableStyleInfo name="TableStyleMedium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300CEC-3B9A-49B2-9CD0-7C401B8FE6A5}" name="transacciones_PATRI_SERVICIOS" displayName="transacciones_PATRI_SERVICIOS" ref="A1:E13" tableType="queryTable" totalsRowShown="0">
  <autoFilter ref="A1:E13" xr:uid="{4A300CEC-3B9A-49B2-9CD0-7C401B8FE6A5}">
    <filterColumn colId="1">
      <filters>
        <filter val="SERVICIOS"/>
      </filters>
    </filterColumn>
  </autoFilter>
  <tableColumns count="5">
    <tableColumn id="1" xr3:uid="{ABD55CAE-BFA3-4B1A-A7AA-D83B7477C04B}" uniqueName="1" name="id_transaccion" queryTableFieldId="1"/>
    <tableColumn id="2" xr3:uid="{B35E4FD8-CC7D-4688-95C7-E43DE87D3B35}" uniqueName="2" name="concepto_gasto" queryTableFieldId="2" dataDxfId="58"/>
    <tableColumn id="3" xr3:uid="{02166858-7689-4A17-A1C6-0D1D811D323F}" uniqueName="3" name="detalle_transaccion.2" queryTableFieldId="3" dataDxfId="57"/>
    <tableColumn id="4" xr3:uid="{F979FB75-A222-4447-9732-5942E3266FDE}" uniqueName="4" name="fecha" queryTableFieldId="4" dataDxfId="5"/>
    <tableColumn id="5" xr3:uid="{B74E35C5-2F27-4F9D-95C4-6FE541F6A6EE}" uniqueName="5" name="egreso" queryTableField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08B760-2C26-4B6A-BFAE-F2D78D0C60A0}" name="transacciones_GASTOS" displayName="transacciones_GASTOS" ref="A1:E4" tableType="queryTable" totalsRowShown="0">
  <autoFilter ref="A1:E4" xr:uid="{2D08B760-2C26-4B6A-BFAE-F2D78D0C60A0}"/>
  <tableColumns count="5">
    <tableColumn id="1" xr3:uid="{66BA1CD1-531E-4A89-9BE0-360E9263DD82}" uniqueName="1" name="mes-ano" queryTableFieldId="1"/>
    <tableColumn id="2" xr3:uid="{793805AE-312E-441B-87B2-A2AEFD87C4FC}" uniqueName="2" name="casino" queryTableFieldId="2"/>
    <tableColumn id="3" xr3:uid="{860977B6-CDB4-46FA-8B34-1AF6A85E8442}" uniqueName="3" name="imprevistos" queryTableFieldId="3"/>
    <tableColumn id="4" xr3:uid="{93FEC934-0493-4198-9C75-552A05CF66C3}" uniqueName="4" name="patrimonio" queryTableFieldId="4"/>
    <tableColumn id="5" xr3:uid="{C10EA3F2-EE15-486D-ABCD-6079BAAC99CB}" uniqueName="5" name="servicios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N621"/>
  <sheetViews>
    <sheetView tabSelected="1" zoomScale="85" zoomScaleNormal="85" workbookViewId="0">
      <selection activeCell="K25" sqref="K7:K2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17.855468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45</v>
      </c>
      <c r="G2" s="13" t="s">
        <v>18</v>
      </c>
      <c r="H2" s="13" t="s">
        <v>15</v>
      </c>
      <c r="I2" s="13" t="s">
        <v>46</v>
      </c>
      <c r="J2" s="13" t="s">
        <v>47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45</v>
      </c>
      <c r="G6" s="1" t="s">
        <v>18</v>
      </c>
      <c r="H6" t="s">
        <v>15</v>
      </c>
      <c r="I6" t="s">
        <v>46</v>
      </c>
      <c r="J6" t="s">
        <v>47</v>
      </c>
      <c r="K6" t="s">
        <v>88</v>
      </c>
      <c r="L6" t="s">
        <v>95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51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4220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51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4220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4220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52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51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4220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51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4220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53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4220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54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51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4220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51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4220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52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51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4220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51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4220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51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4220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4220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54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51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4220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51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4220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51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4220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51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4220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51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4220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51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4220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51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4220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4220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51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4220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73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4220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51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4220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52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51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4220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51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4220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53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54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51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4220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52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51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4220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51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4220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4220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4220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55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20320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55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20320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51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4220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51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4220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51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4220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4220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51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4220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4220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51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4220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52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54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51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4220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51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4220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51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4220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52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73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51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4220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54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55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20320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51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4220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4220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51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4220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51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4220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51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4220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73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51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4220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56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14820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51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4220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54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51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4220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51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4220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4220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4220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51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4220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51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4220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52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51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4220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51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4220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4220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54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51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4220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51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4220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4220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54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51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4220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51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4220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55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20320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57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500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51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4220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52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55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20320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51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4220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52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51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4220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51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4220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53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51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4220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51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4220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52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51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4220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73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51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4220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51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4220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53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57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500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51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4220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52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4220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51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4220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51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4220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52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51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4220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51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4220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58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55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20320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55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20320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59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25320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60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28820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61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20320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73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51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4220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52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51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4220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51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4220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51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4220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52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54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52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51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4220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51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4220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51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4220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58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51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4220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62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14820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52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51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4220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51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4220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73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51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4220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52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58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51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4220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52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63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51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4220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52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51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4220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52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51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4220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52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138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21800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51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4220</v>
      </c>
    </row>
    <row r="161" spans="1:12" x14ac:dyDescent="0.25">
      <c r="A161" s="10">
        <v>46085</v>
      </c>
      <c r="B161" s="14">
        <v>0.64673611111111107</v>
      </c>
      <c r="C161">
        <v>371</v>
      </c>
      <c r="D161" t="s">
        <v>51</v>
      </c>
      <c r="E161">
        <v>8000</v>
      </c>
      <c r="F161" t="s">
        <v>8</v>
      </c>
      <c r="G161">
        <v>1</v>
      </c>
      <c r="H161" s="3">
        <v>1</v>
      </c>
      <c r="I161" s="3">
        <v>0</v>
      </c>
      <c r="J161" s="3">
        <v>8000</v>
      </c>
      <c r="K161" s="3">
        <v>8000</v>
      </c>
      <c r="L161" s="3">
        <v>4220</v>
      </c>
    </row>
    <row r="162" spans="1:12" x14ac:dyDescent="0.25">
      <c r="A162" s="10">
        <v>46085</v>
      </c>
      <c r="B162" s="14">
        <v>0.66638888888888892</v>
      </c>
      <c r="C162">
        <v>114</v>
      </c>
      <c r="D162" t="s">
        <v>51</v>
      </c>
      <c r="E162">
        <v>8000</v>
      </c>
      <c r="F162" t="s">
        <v>8</v>
      </c>
      <c r="G162">
        <v>1</v>
      </c>
      <c r="H162" s="3">
        <v>1</v>
      </c>
      <c r="I162" s="3">
        <v>0</v>
      </c>
      <c r="J162" s="3">
        <v>8000</v>
      </c>
      <c r="K162" s="3">
        <v>8000</v>
      </c>
      <c r="L162" s="3">
        <v>4220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51</v>
      </c>
      <c r="E163">
        <v>8000</v>
      </c>
      <c r="F163" t="s">
        <v>7</v>
      </c>
      <c r="G163">
        <v>1</v>
      </c>
      <c r="H163" s="3">
        <v>1</v>
      </c>
      <c r="I163" s="3">
        <v>8000</v>
      </c>
      <c r="J163" s="3">
        <v>0</v>
      </c>
      <c r="K163" s="3">
        <v>8000</v>
      </c>
      <c r="L163" s="3">
        <v>4220</v>
      </c>
    </row>
    <row r="164" spans="1:12" x14ac:dyDescent="0.25">
      <c r="A164" s="10">
        <v>46085</v>
      </c>
      <c r="B164" s="14">
        <v>0.6906944444444445</v>
      </c>
      <c r="C164">
        <v>115</v>
      </c>
      <c r="D164" t="s">
        <v>52</v>
      </c>
      <c r="E164">
        <v>3000</v>
      </c>
      <c r="F164" t="s">
        <v>7</v>
      </c>
      <c r="G164">
        <v>1</v>
      </c>
      <c r="H164" s="3">
        <v>1</v>
      </c>
      <c r="I164" s="3">
        <v>3000</v>
      </c>
      <c r="J164" s="3">
        <v>0</v>
      </c>
      <c r="K164" s="3">
        <v>3000</v>
      </c>
      <c r="L164" s="3">
        <v>1200</v>
      </c>
    </row>
    <row r="165" spans="1:12" x14ac:dyDescent="0.25">
      <c r="A165" s="10">
        <v>46085</v>
      </c>
      <c r="B165" s="14">
        <v>0.69087962962962968</v>
      </c>
      <c r="C165">
        <v>116</v>
      </c>
      <c r="D165" t="s">
        <v>53</v>
      </c>
      <c r="E165">
        <v>3500</v>
      </c>
      <c r="F165" t="s">
        <v>7</v>
      </c>
      <c r="G165">
        <v>2</v>
      </c>
      <c r="H165" s="3">
        <v>1</v>
      </c>
      <c r="I165" s="3">
        <v>7000</v>
      </c>
      <c r="J165" s="3">
        <v>0</v>
      </c>
      <c r="K165" s="3">
        <v>7000</v>
      </c>
      <c r="L165" s="3">
        <v>1416.67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138</v>
      </c>
      <c r="E166">
        <v>22000</v>
      </c>
      <c r="F166" t="s">
        <v>7</v>
      </c>
      <c r="G166">
        <v>1</v>
      </c>
      <c r="H166" s="3">
        <v>1</v>
      </c>
      <c r="I166" s="3">
        <v>22000</v>
      </c>
      <c r="J166" s="3">
        <v>0</v>
      </c>
      <c r="K166" s="3">
        <v>22000</v>
      </c>
      <c r="L166" s="3">
        <v>21800</v>
      </c>
    </row>
    <row r="167" spans="1:12" x14ac:dyDescent="0.25">
      <c r="A167" s="10">
        <v>46085</v>
      </c>
      <c r="B167" s="14">
        <v>0.69216435185185188</v>
      </c>
      <c r="C167">
        <v>117</v>
      </c>
      <c r="D167" t="s">
        <v>139</v>
      </c>
      <c r="E167">
        <v>17000</v>
      </c>
      <c r="F167" t="s">
        <v>7</v>
      </c>
      <c r="G167">
        <v>1</v>
      </c>
      <c r="H167" s="3">
        <v>1</v>
      </c>
      <c r="I167" s="3">
        <v>17000</v>
      </c>
      <c r="J167" s="3">
        <v>0</v>
      </c>
      <c r="K167" s="3">
        <v>17000</v>
      </c>
      <c r="L167" s="3">
        <v>8100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51</v>
      </c>
      <c r="E168">
        <v>8000</v>
      </c>
      <c r="F168" t="s">
        <v>8</v>
      </c>
      <c r="G168">
        <v>3</v>
      </c>
      <c r="H168" s="3">
        <v>1</v>
      </c>
      <c r="I168" s="3">
        <v>0</v>
      </c>
      <c r="J168" s="3">
        <v>24000</v>
      </c>
      <c r="K168" s="3">
        <v>24000</v>
      </c>
      <c r="L168" s="3">
        <v>4220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56</v>
      </c>
      <c r="E169">
        <v>25000</v>
      </c>
      <c r="F169" t="s">
        <v>8</v>
      </c>
      <c r="G169">
        <v>1</v>
      </c>
      <c r="H169" s="3">
        <v>1</v>
      </c>
      <c r="I169" s="3">
        <v>0</v>
      </c>
      <c r="J169" s="3">
        <v>25000</v>
      </c>
      <c r="K169" s="3">
        <v>25000</v>
      </c>
      <c r="L169" s="3">
        <v>14820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52</v>
      </c>
      <c r="E170">
        <v>3000</v>
      </c>
      <c r="F170" t="s">
        <v>8</v>
      </c>
      <c r="G170">
        <v>2</v>
      </c>
      <c r="H170" s="3">
        <v>1</v>
      </c>
      <c r="I170" s="3">
        <v>0</v>
      </c>
      <c r="J170" s="3">
        <v>6000</v>
      </c>
      <c r="K170" s="3">
        <v>6000</v>
      </c>
      <c r="L170" s="3">
        <v>1200</v>
      </c>
    </row>
    <row r="171" spans="1:12" x14ac:dyDescent="0.25">
      <c r="A171" s="10">
        <v>46085</v>
      </c>
      <c r="B171" s="14">
        <v>0.70192129629629629</v>
      </c>
      <c r="C171">
        <v>118</v>
      </c>
      <c r="D171" t="s">
        <v>54</v>
      </c>
      <c r="E171">
        <v>3000</v>
      </c>
      <c r="F171" t="s">
        <v>8</v>
      </c>
      <c r="G171">
        <v>3</v>
      </c>
      <c r="H171" s="3">
        <v>1</v>
      </c>
      <c r="I171" s="3">
        <v>0</v>
      </c>
      <c r="J171" s="3">
        <v>9000</v>
      </c>
      <c r="K171" s="3">
        <v>9000</v>
      </c>
      <c r="L171" s="3">
        <v>1133.33</v>
      </c>
    </row>
    <row r="172" spans="1:12" x14ac:dyDescent="0.25">
      <c r="A172" s="10">
        <v>46085</v>
      </c>
      <c r="B172" s="14">
        <v>0.7832175925925926</v>
      </c>
      <c r="C172">
        <v>119</v>
      </c>
      <c r="D172" t="s">
        <v>73</v>
      </c>
      <c r="E172">
        <v>4500</v>
      </c>
      <c r="F172" t="s">
        <v>8</v>
      </c>
      <c r="G172">
        <v>4</v>
      </c>
      <c r="H172" s="3">
        <v>1</v>
      </c>
      <c r="I172" s="3">
        <v>0</v>
      </c>
      <c r="J172" s="3">
        <v>18000</v>
      </c>
      <c r="K172" s="3">
        <v>18000</v>
      </c>
      <c r="L172" s="3">
        <v>3500</v>
      </c>
    </row>
    <row r="173" spans="1:12" x14ac:dyDescent="0.25">
      <c r="A173" s="10">
        <v>46085</v>
      </c>
      <c r="B173" s="14">
        <v>0.80460648148148151</v>
      </c>
      <c r="C173">
        <v>120</v>
      </c>
      <c r="D173" t="s">
        <v>51</v>
      </c>
      <c r="E173">
        <v>8000</v>
      </c>
      <c r="F173" t="s">
        <v>7</v>
      </c>
      <c r="G173">
        <v>4</v>
      </c>
      <c r="H173" s="3">
        <v>1</v>
      </c>
      <c r="I173" s="3">
        <v>32000</v>
      </c>
      <c r="J173" s="3">
        <v>0</v>
      </c>
      <c r="K173" s="3">
        <v>32000</v>
      </c>
      <c r="L173" s="3">
        <v>4220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51</v>
      </c>
      <c r="E174">
        <v>8000</v>
      </c>
      <c r="F174" t="s">
        <v>8</v>
      </c>
      <c r="G174">
        <v>2</v>
      </c>
      <c r="H174" s="3">
        <v>1</v>
      </c>
      <c r="I174" s="3">
        <v>0</v>
      </c>
      <c r="J174" s="3">
        <v>16000</v>
      </c>
      <c r="K174" s="3">
        <v>16000</v>
      </c>
      <c r="L174" s="3">
        <v>4220</v>
      </c>
    </row>
    <row r="175" spans="1:12" x14ac:dyDescent="0.25">
      <c r="A175" s="10">
        <v>46085</v>
      </c>
      <c r="B175" s="14">
        <v>0.81076388888888884</v>
      </c>
      <c r="C175">
        <v>121</v>
      </c>
      <c r="D175" t="s">
        <v>52</v>
      </c>
      <c r="E175">
        <v>3000</v>
      </c>
      <c r="F175" t="s">
        <v>8</v>
      </c>
      <c r="G175">
        <v>1</v>
      </c>
      <c r="H175" s="3">
        <v>1</v>
      </c>
      <c r="I175" s="3">
        <v>0</v>
      </c>
      <c r="J175" s="3">
        <v>3000</v>
      </c>
      <c r="K175" s="3">
        <v>3000</v>
      </c>
      <c r="L175" s="3">
        <v>1200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51</v>
      </c>
      <c r="E176">
        <v>8000</v>
      </c>
      <c r="F176" t="s">
        <v>7</v>
      </c>
      <c r="G176">
        <v>5</v>
      </c>
      <c r="H176" s="3">
        <v>1</v>
      </c>
      <c r="I176" s="3">
        <v>40000</v>
      </c>
      <c r="J176" s="3">
        <v>0</v>
      </c>
      <c r="K176" s="3">
        <v>40000</v>
      </c>
      <c r="L176" s="3">
        <v>4220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52</v>
      </c>
      <c r="E177">
        <v>3000</v>
      </c>
      <c r="F177" t="s">
        <v>7</v>
      </c>
      <c r="G177">
        <v>2</v>
      </c>
      <c r="H177" s="3">
        <v>1</v>
      </c>
      <c r="I177" s="3">
        <v>6000</v>
      </c>
      <c r="J177" s="3">
        <v>0</v>
      </c>
      <c r="K177" s="3">
        <v>6000</v>
      </c>
      <c r="L177" s="3">
        <v>1200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54</v>
      </c>
      <c r="E178">
        <v>3000</v>
      </c>
      <c r="F178" t="s">
        <v>7</v>
      </c>
      <c r="G178">
        <v>3</v>
      </c>
      <c r="H178" s="3">
        <v>1</v>
      </c>
      <c r="I178" s="3">
        <v>9000</v>
      </c>
      <c r="J178" s="3">
        <v>0</v>
      </c>
      <c r="K178" s="3">
        <v>9000</v>
      </c>
      <c r="L178" s="3">
        <v>1133.33</v>
      </c>
    </row>
    <row r="179" spans="1:12" x14ac:dyDescent="0.25">
      <c r="A179" s="10">
        <v>46085</v>
      </c>
      <c r="B179" s="14">
        <v>0.8313194444444445</v>
      </c>
      <c r="C179">
        <v>122</v>
      </c>
      <c r="D179" t="s">
        <v>74</v>
      </c>
      <c r="E179">
        <v>50000</v>
      </c>
      <c r="F179" t="s">
        <v>7</v>
      </c>
      <c r="G179">
        <v>1</v>
      </c>
      <c r="H179" s="3">
        <v>1</v>
      </c>
      <c r="I179" s="3">
        <v>50000</v>
      </c>
      <c r="J179" s="3">
        <v>0</v>
      </c>
      <c r="K179" s="3">
        <v>50000</v>
      </c>
      <c r="L179" s="3">
        <v>26320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62</v>
      </c>
      <c r="E180">
        <v>30000</v>
      </c>
      <c r="F180" t="s">
        <v>8</v>
      </c>
      <c r="G180">
        <v>1</v>
      </c>
      <c r="H180" s="3">
        <v>1</v>
      </c>
      <c r="I180" s="3">
        <v>0</v>
      </c>
      <c r="J180" s="3">
        <v>30000</v>
      </c>
      <c r="K180" s="3">
        <v>30000</v>
      </c>
      <c r="L180" s="3">
        <v>14820</v>
      </c>
    </row>
    <row r="181" spans="1:12" x14ac:dyDescent="0.25">
      <c r="A181" s="10">
        <v>46086</v>
      </c>
      <c r="B181" s="14">
        <v>0.58488425925925924</v>
      </c>
      <c r="C181">
        <v>123</v>
      </c>
      <c r="D181" t="s">
        <v>42</v>
      </c>
      <c r="E181">
        <v>5000</v>
      </c>
      <c r="F181" t="s">
        <v>8</v>
      </c>
      <c r="G181">
        <v>1</v>
      </c>
      <c r="H181" s="3">
        <v>1</v>
      </c>
      <c r="I181" s="3">
        <v>0</v>
      </c>
      <c r="J181" s="3">
        <v>5000</v>
      </c>
      <c r="K181" s="3">
        <v>5000</v>
      </c>
      <c r="L181" s="3">
        <v>100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51</v>
      </c>
      <c r="E182">
        <v>8000</v>
      </c>
      <c r="F182" t="s">
        <v>7</v>
      </c>
      <c r="G182">
        <v>2</v>
      </c>
      <c r="H182" s="3">
        <v>1</v>
      </c>
      <c r="I182" s="3">
        <v>16000</v>
      </c>
      <c r="J182" s="3">
        <v>0</v>
      </c>
      <c r="K182" s="3">
        <v>16000</v>
      </c>
      <c r="L182" s="3">
        <v>4220</v>
      </c>
    </row>
    <row r="183" spans="1:12" x14ac:dyDescent="0.25">
      <c r="A183" s="10">
        <v>46086</v>
      </c>
      <c r="B183" s="14">
        <v>0.627349537037037</v>
      </c>
      <c r="C183">
        <v>124</v>
      </c>
      <c r="D183" t="s">
        <v>52</v>
      </c>
      <c r="E183">
        <v>3000</v>
      </c>
      <c r="F183" t="s">
        <v>7</v>
      </c>
      <c r="G183">
        <v>2</v>
      </c>
      <c r="H183" s="3">
        <v>1</v>
      </c>
      <c r="I183" s="3">
        <v>6000</v>
      </c>
      <c r="J183" s="3">
        <v>0</v>
      </c>
      <c r="K183" s="3">
        <v>6000</v>
      </c>
      <c r="L183" s="3">
        <v>1200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51</v>
      </c>
      <c r="E184">
        <v>8000</v>
      </c>
      <c r="F184" t="s">
        <v>7</v>
      </c>
      <c r="G184">
        <v>4</v>
      </c>
      <c r="H184" s="3">
        <v>1</v>
      </c>
      <c r="I184" s="3">
        <v>32000</v>
      </c>
      <c r="J184" s="3">
        <v>0</v>
      </c>
      <c r="K184" s="3">
        <v>32000</v>
      </c>
      <c r="L184" s="3">
        <v>4220</v>
      </c>
    </row>
    <row r="185" spans="1:12" x14ac:dyDescent="0.25">
      <c r="A185" s="10">
        <v>46086</v>
      </c>
      <c r="B185" s="14">
        <v>0.63901620370370371</v>
      </c>
      <c r="C185">
        <v>125</v>
      </c>
      <c r="D185" t="s">
        <v>58</v>
      </c>
      <c r="E185">
        <v>4500</v>
      </c>
      <c r="F185" t="s">
        <v>7</v>
      </c>
      <c r="G185">
        <v>1</v>
      </c>
      <c r="H185" s="3">
        <v>1</v>
      </c>
      <c r="I185" s="3">
        <v>4500</v>
      </c>
      <c r="J185" s="3">
        <v>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58</v>
      </c>
      <c r="E186">
        <v>4500</v>
      </c>
      <c r="F186" t="s">
        <v>8</v>
      </c>
      <c r="G186">
        <v>1</v>
      </c>
      <c r="H186" s="3">
        <v>1</v>
      </c>
      <c r="I186" s="3">
        <v>0</v>
      </c>
      <c r="J186" s="3">
        <v>4500</v>
      </c>
      <c r="K186" s="3">
        <v>4500</v>
      </c>
      <c r="L186" s="3">
        <v>2416.67</v>
      </c>
    </row>
    <row r="187" spans="1:12" x14ac:dyDescent="0.25">
      <c r="A187" s="10">
        <v>46086</v>
      </c>
      <c r="B187" s="14">
        <v>0.64901620370370372</v>
      </c>
      <c r="C187">
        <v>126</v>
      </c>
      <c r="D187" t="s">
        <v>55</v>
      </c>
      <c r="E187">
        <v>35000</v>
      </c>
      <c r="F187" t="s">
        <v>8</v>
      </c>
      <c r="G187">
        <v>1</v>
      </c>
      <c r="H187" s="3">
        <v>1</v>
      </c>
      <c r="I187" s="3">
        <v>0</v>
      </c>
      <c r="J187" s="3">
        <v>35000</v>
      </c>
      <c r="K187" s="3">
        <v>35000</v>
      </c>
      <c r="L187" s="3">
        <v>20320</v>
      </c>
    </row>
    <row r="188" spans="1:12" x14ac:dyDescent="0.25">
      <c r="A188" s="10">
        <v>46086</v>
      </c>
      <c r="B188" s="14">
        <v>0.65679398148148149</v>
      </c>
      <c r="C188">
        <v>372</v>
      </c>
      <c r="D188" t="s">
        <v>51</v>
      </c>
      <c r="E188">
        <v>8000</v>
      </c>
      <c r="F188" t="s">
        <v>8</v>
      </c>
      <c r="G188">
        <v>2</v>
      </c>
      <c r="H188" s="3">
        <v>1</v>
      </c>
      <c r="I188" s="3">
        <v>0</v>
      </c>
      <c r="J188" s="3">
        <v>16000</v>
      </c>
      <c r="K188" s="3">
        <v>16000</v>
      </c>
      <c r="L188" s="3">
        <v>4220</v>
      </c>
    </row>
    <row r="189" spans="1:12" x14ac:dyDescent="0.25">
      <c r="A189" s="10">
        <v>46086</v>
      </c>
      <c r="B189" s="14">
        <v>0.65855324074074073</v>
      </c>
      <c r="C189">
        <v>127</v>
      </c>
      <c r="D189" t="s">
        <v>55</v>
      </c>
      <c r="E189">
        <v>35000</v>
      </c>
      <c r="F189" t="s">
        <v>7</v>
      </c>
      <c r="G189">
        <v>1</v>
      </c>
      <c r="H189" s="3">
        <v>1</v>
      </c>
      <c r="I189" s="3">
        <v>35000</v>
      </c>
      <c r="J189" s="3">
        <v>0</v>
      </c>
      <c r="K189" s="3">
        <v>35000</v>
      </c>
      <c r="L189" s="3">
        <v>20320</v>
      </c>
    </row>
    <row r="190" spans="1:12" x14ac:dyDescent="0.25">
      <c r="A190" s="10">
        <v>46086</v>
      </c>
      <c r="B190" s="14">
        <v>0.71677083333333336</v>
      </c>
      <c r="C190">
        <v>128</v>
      </c>
      <c r="D190" t="s">
        <v>51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4220</v>
      </c>
    </row>
    <row r="191" spans="1:12" x14ac:dyDescent="0.25">
      <c r="A191" s="10">
        <v>46086</v>
      </c>
      <c r="B191" s="14">
        <v>0.72050925925925924</v>
      </c>
      <c r="C191">
        <v>129</v>
      </c>
      <c r="D191" t="s">
        <v>51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4220</v>
      </c>
    </row>
    <row r="192" spans="1:12" x14ac:dyDescent="0.25">
      <c r="A192" s="10">
        <v>46086</v>
      </c>
      <c r="B192" s="14">
        <v>0.73907407407407411</v>
      </c>
      <c r="C192">
        <v>130</v>
      </c>
      <c r="D192" t="s">
        <v>51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4220</v>
      </c>
    </row>
    <row r="193" spans="1:12" x14ac:dyDescent="0.25">
      <c r="A193" s="10">
        <v>46086</v>
      </c>
      <c r="B193" s="14">
        <v>0.7546180555555555</v>
      </c>
      <c r="C193">
        <v>131</v>
      </c>
      <c r="D193" t="s">
        <v>51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  <c r="L193" s="3">
        <v>4220</v>
      </c>
    </row>
    <row r="194" spans="1:12" x14ac:dyDescent="0.25">
      <c r="A194" s="10">
        <v>46086</v>
      </c>
      <c r="B194" s="14">
        <v>0.77195601851851847</v>
      </c>
      <c r="C194">
        <v>132</v>
      </c>
      <c r="D194" t="s">
        <v>51</v>
      </c>
      <c r="E194">
        <v>8000</v>
      </c>
      <c r="F194" t="s">
        <v>7</v>
      </c>
      <c r="G194">
        <v>1</v>
      </c>
      <c r="H194" s="3">
        <v>1</v>
      </c>
      <c r="I194" s="3">
        <v>8000</v>
      </c>
      <c r="J194" s="3">
        <v>0</v>
      </c>
      <c r="K194" s="3">
        <v>8000</v>
      </c>
      <c r="L194" s="3">
        <v>4220</v>
      </c>
    </row>
    <row r="195" spans="1:12" x14ac:dyDescent="0.25">
      <c r="A195" s="10">
        <v>46086</v>
      </c>
      <c r="B195" s="14">
        <v>0.78481481481481485</v>
      </c>
      <c r="C195">
        <v>133</v>
      </c>
      <c r="D195" t="s">
        <v>51</v>
      </c>
      <c r="E195">
        <v>8000</v>
      </c>
      <c r="F195" t="s">
        <v>8</v>
      </c>
      <c r="G195">
        <v>1</v>
      </c>
      <c r="H195" s="3">
        <v>1</v>
      </c>
      <c r="I195" s="3">
        <v>0</v>
      </c>
      <c r="J195" s="3">
        <v>8000</v>
      </c>
      <c r="K195" s="3">
        <v>8000</v>
      </c>
      <c r="L195" s="3">
        <v>4220</v>
      </c>
    </row>
    <row r="196" spans="1:12" x14ac:dyDescent="0.25">
      <c r="A196" s="10">
        <v>46086</v>
      </c>
      <c r="B196" s="14">
        <v>0.78481481481481485</v>
      </c>
      <c r="C196">
        <v>133</v>
      </c>
      <c r="D196" t="s">
        <v>54</v>
      </c>
      <c r="E196">
        <v>3000</v>
      </c>
      <c r="F196" t="s">
        <v>8</v>
      </c>
      <c r="G196">
        <v>1</v>
      </c>
      <c r="H196" s="3">
        <v>1</v>
      </c>
      <c r="I196" s="3">
        <v>0</v>
      </c>
      <c r="J196" s="3">
        <v>3000</v>
      </c>
      <c r="K196" s="3">
        <v>3000</v>
      </c>
      <c r="L196" s="3">
        <v>1133.33</v>
      </c>
    </row>
    <row r="197" spans="1:12" x14ac:dyDescent="0.25">
      <c r="A197" s="10">
        <v>46086</v>
      </c>
      <c r="B197" s="14">
        <v>0.802337962962963</v>
      </c>
      <c r="C197">
        <v>134</v>
      </c>
      <c r="D197" t="s">
        <v>51</v>
      </c>
      <c r="E197">
        <v>8000</v>
      </c>
      <c r="F197" t="s">
        <v>8</v>
      </c>
      <c r="G197">
        <v>3</v>
      </c>
      <c r="H197" s="3">
        <v>1</v>
      </c>
      <c r="I197" s="3">
        <v>0</v>
      </c>
      <c r="J197" s="3">
        <v>24000</v>
      </c>
      <c r="K197" s="3">
        <v>24000</v>
      </c>
      <c r="L197" s="3">
        <v>4220</v>
      </c>
    </row>
    <row r="198" spans="1:12" x14ac:dyDescent="0.25">
      <c r="A198" s="10">
        <v>46086</v>
      </c>
      <c r="B198" s="14">
        <v>0.802337962962963</v>
      </c>
      <c r="C198">
        <v>134</v>
      </c>
      <c r="D198" t="s">
        <v>54</v>
      </c>
      <c r="E198">
        <v>3000</v>
      </c>
      <c r="F198" t="s">
        <v>8</v>
      </c>
      <c r="G198">
        <v>2</v>
      </c>
      <c r="H198" s="3">
        <v>1</v>
      </c>
      <c r="I198" s="3">
        <v>0</v>
      </c>
      <c r="J198" s="3">
        <v>6000</v>
      </c>
      <c r="K198" s="3">
        <v>6000</v>
      </c>
      <c r="L198" s="3">
        <v>1133.33</v>
      </c>
    </row>
    <row r="199" spans="1:12" x14ac:dyDescent="0.25">
      <c r="A199" s="10">
        <v>46086</v>
      </c>
      <c r="B199" s="14">
        <v>0.84318287037037032</v>
      </c>
      <c r="C199">
        <v>135</v>
      </c>
      <c r="D199" t="s">
        <v>51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  <c r="L199" s="3">
        <v>4220</v>
      </c>
    </row>
    <row r="200" spans="1:12" x14ac:dyDescent="0.25">
      <c r="A200" s="10">
        <v>46086</v>
      </c>
      <c r="B200" s="14">
        <v>0.84318287037037032</v>
      </c>
      <c r="C200">
        <v>135</v>
      </c>
      <c r="D200" t="s">
        <v>57</v>
      </c>
      <c r="E200">
        <v>2000</v>
      </c>
      <c r="F200" t="s">
        <v>7</v>
      </c>
      <c r="G200">
        <v>1</v>
      </c>
      <c r="H200" s="3">
        <v>1</v>
      </c>
      <c r="I200" s="3">
        <v>2000</v>
      </c>
      <c r="J200" s="3">
        <v>0</v>
      </c>
      <c r="K200" s="3">
        <v>2000</v>
      </c>
      <c r="L200" s="3">
        <v>500</v>
      </c>
    </row>
    <row r="201" spans="1:12" x14ac:dyDescent="0.25">
      <c r="A201" s="10">
        <v>46088</v>
      </c>
      <c r="B201" s="14">
        <v>0.95762731481481478</v>
      </c>
      <c r="C201">
        <v>146</v>
      </c>
      <c r="D201" t="s">
        <v>51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  <c r="L201" s="3">
        <v>4220</v>
      </c>
    </row>
    <row r="202" spans="1:12" x14ac:dyDescent="0.25">
      <c r="A202" s="10">
        <v>46088</v>
      </c>
      <c r="B202" s="14">
        <v>0.95777777777777773</v>
      </c>
      <c r="C202">
        <v>147</v>
      </c>
      <c r="D202" t="s">
        <v>51</v>
      </c>
      <c r="E202">
        <v>8000</v>
      </c>
      <c r="F202" t="s">
        <v>7</v>
      </c>
      <c r="G202">
        <v>2</v>
      </c>
      <c r="H202" s="3">
        <v>1</v>
      </c>
      <c r="I202" s="3">
        <v>16000</v>
      </c>
      <c r="J202" s="3">
        <v>0</v>
      </c>
      <c r="K202" s="3">
        <v>16000</v>
      </c>
      <c r="L202" s="3">
        <v>4220</v>
      </c>
    </row>
    <row r="203" spans="1:12" x14ac:dyDescent="0.25">
      <c r="A203" s="10">
        <v>46088</v>
      </c>
      <c r="B203" s="14">
        <v>0.95832175925925922</v>
      </c>
      <c r="C203">
        <v>148</v>
      </c>
      <c r="D203" t="s">
        <v>51</v>
      </c>
      <c r="E203">
        <v>8000</v>
      </c>
      <c r="F203" t="s">
        <v>7</v>
      </c>
      <c r="G203">
        <v>4</v>
      </c>
      <c r="H203" s="3">
        <v>1</v>
      </c>
      <c r="I203" s="3">
        <v>32000</v>
      </c>
      <c r="J203" s="3">
        <v>0</v>
      </c>
      <c r="K203" s="3">
        <v>32000</v>
      </c>
      <c r="L203" s="3">
        <v>4220</v>
      </c>
    </row>
    <row r="204" spans="1:12" x14ac:dyDescent="0.25">
      <c r="A204" s="10">
        <v>46088</v>
      </c>
      <c r="B204" s="14">
        <v>0.95832175925925922</v>
      </c>
      <c r="C204">
        <v>148</v>
      </c>
      <c r="D204" t="s">
        <v>52</v>
      </c>
      <c r="E204">
        <v>3000</v>
      </c>
      <c r="F204" t="s">
        <v>7</v>
      </c>
      <c r="G204">
        <v>2</v>
      </c>
      <c r="H204" s="3">
        <v>1</v>
      </c>
      <c r="I204" s="3">
        <v>6000</v>
      </c>
      <c r="J204" s="3">
        <v>0</v>
      </c>
      <c r="K204" s="3">
        <v>6000</v>
      </c>
      <c r="L204" s="3">
        <v>1200</v>
      </c>
    </row>
    <row r="205" spans="1:12" x14ac:dyDescent="0.25">
      <c r="A205" s="10">
        <v>46088</v>
      </c>
      <c r="B205" s="14">
        <v>0.95892361111111113</v>
      </c>
      <c r="C205">
        <v>149</v>
      </c>
      <c r="D205" t="s">
        <v>51</v>
      </c>
      <c r="E205">
        <v>8000</v>
      </c>
      <c r="F205" t="s">
        <v>7</v>
      </c>
      <c r="G205">
        <v>1</v>
      </c>
      <c r="H205" s="3">
        <v>1</v>
      </c>
      <c r="I205" s="3">
        <v>8000</v>
      </c>
      <c r="J205" s="3">
        <v>0</v>
      </c>
      <c r="K205" s="3">
        <v>8000</v>
      </c>
      <c r="L205" s="3">
        <v>4220</v>
      </c>
    </row>
    <row r="206" spans="1:12" x14ac:dyDescent="0.25">
      <c r="A206" s="10">
        <v>46088</v>
      </c>
      <c r="B206" s="14">
        <v>0.95892361111111113</v>
      </c>
      <c r="C206">
        <v>149</v>
      </c>
      <c r="D206" t="s">
        <v>52</v>
      </c>
      <c r="E206">
        <v>3000</v>
      </c>
      <c r="F206" t="s">
        <v>7</v>
      </c>
      <c r="G206">
        <v>1</v>
      </c>
      <c r="H206" s="3">
        <v>1</v>
      </c>
      <c r="I206" s="3">
        <v>3000</v>
      </c>
      <c r="J206" s="3">
        <v>0</v>
      </c>
      <c r="K206" s="3">
        <v>3000</v>
      </c>
      <c r="L206" s="3">
        <v>1200</v>
      </c>
    </row>
    <row r="207" spans="1:12" x14ac:dyDescent="0.25">
      <c r="A207" s="10">
        <v>46088</v>
      </c>
      <c r="B207" s="14">
        <v>0.95915509259259257</v>
      </c>
      <c r="C207">
        <v>150</v>
      </c>
      <c r="D207" t="s">
        <v>51</v>
      </c>
      <c r="E207">
        <v>8000</v>
      </c>
      <c r="F207" t="s">
        <v>7</v>
      </c>
      <c r="G207">
        <v>2</v>
      </c>
      <c r="H207" s="3">
        <v>1</v>
      </c>
      <c r="I207" s="3">
        <v>16000</v>
      </c>
      <c r="J207" s="3">
        <v>0</v>
      </c>
      <c r="K207" s="3">
        <v>16000</v>
      </c>
      <c r="L207" s="3">
        <v>4220</v>
      </c>
    </row>
    <row r="208" spans="1:12" x14ac:dyDescent="0.25">
      <c r="A208" s="10">
        <v>46088</v>
      </c>
      <c r="B208" s="14">
        <v>0.95915509259259257</v>
      </c>
      <c r="C208">
        <v>150</v>
      </c>
      <c r="D208" t="s">
        <v>52</v>
      </c>
      <c r="E208">
        <v>3000</v>
      </c>
      <c r="F208" t="s">
        <v>7</v>
      </c>
      <c r="G208">
        <v>2</v>
      </c>
      <c r="H208" s="3">
        <v>1</v>
      </c>
      <c r="I208" s="3">
        <v>6000</v>
      </c>
      <c r="J208" s="3">
        <v>0</v>
      </c>
      <c r="K208" s="3">
        <v>6000</v>
      </c>
      <c r="L208" s="3">
        <v>1200</v>
      </c>
    </row>
    <row r="209" spans="1:12" x14ac:dyDescent="0.25">
      <c r="A209" s="10">
        <v>46088</v>
      </c>
      <c r="B209" s="14">
        <v>0.96042824074074074</v>
      </c>
      <c r="C209">
        <v>151</v>
      </c>
      <c r="D209" t="s">
        <v>51</v>
      </c>
      <c r="E209">
        <v>8000</v>
      </c>
      <c r="F209" t="s">
        <v>7</v>
      </c>
      <c r="G209">
        <v>2</v>
      </c>
      <c r="H209" s="3">
        <v>1</v>
      </c>
      <c r="I209" s="3">
        <v>16000</v>
      </c>
      <c r="J209" s="3">
        <v>0</v>
      </c>
      <c r="K209" s="3">
        <v>16000</v>
      </c>
      <c r="L209" s="3">
        <v>4220</v>
      </c>
    </row>
    <row r="210" spans="1:12" x14ac:dyDescent="0.25">
      <c r="A210" s="10">
        <v>46088</v>
      </c>
      <c r="B210" s="14">
        <v>0.96141203703703704</v>
      </c>
      <c r="C210">
        <v>152</v>
      </c>
      <c r="D210" t="s">
        <v>51</v>
      </c>
      <c r="E210">
        <v>8000</v>
      </c>
      <c r="F210" t="s">
        <v>8</v>
      </c>
      <c r="G210">
        <v>3</v>
      </c>
      <c r="H210" s="3">
        <v>1</v>
      </c>
      <c r="I210" s="3">
        <v>0</v>
      </c>
      <c r="J210" s="3">
        <v>24000</v>
      </c>
      <c r="K210" s="3">
        <v>24000</v>
      </c>
      <c r="L210" s="3">
        <v>4220</v>
      </c>
    </row>
    <row r="211" spans="1:12" x14ac:dyDescent="0.25">
      <c r="A211" s="10">
        <v>46088</v>
      </c>
      <c r="B211" s="14">
        <v>0.96141203703703704</v>
      </c>
      <c r="C211">
        <v>152</v>
      </c>
      <c r="D211" t="s">
        <v>58</v>
      </c>
      <c r="E211">
        <v>4500</v>
      </c>
      <c r="F211" t="s">
        <v>8</v>
      </c>
      <c r="G211">
        <v>1</v>
      </c>
      <c r="H211" s="3">
        <v>1</v>
      </c>
      <c r="I211" s="3">
        <v>0</v>
      </c>
      <c r="J211" s="3">
        <v>4500</v>
      </c>
      <c r="K211" s="3">
        <v>4500</v>
      </c>
      <c r="L211" s="3">
        <v>2416.67</v>
      </c>
    </row>
    <row r="212" spans="1:12" x14ac:dyDescent="0.25">
      <c r="A212" s="10">
        <v>46088</v>
      </c>
      <c r="B212" s="14">
        <v>0.96318287037037043</v>
      </c>
      <c r="C212">
        <v>153</v>
      </c>
      <c r="D212" t="s">
        <v>64</v>
      </c>
      <c r="E212">
        <v>15000</v>
      </c>
      <c r="F212" t="s">
        <v>7</v>
      </c>
      <c r="G212">
        <v>1</v>
      </c>
      <c r="H212" s="3">
        <v>1</v>
      </c>
      <c r="I212" s="3">
        <v>15000</v>
      </c>
      <c r="J212" s="3">
        <v>0</v>
      </c>
      <c r="K212" s="3">
        <v>15000</v>
      </c>
      <c r="L212" s="3">
        <v>8500</v>
      </c>
    </row>
    <row r="213" spans="1:12" x14ac:dyDescent="0.25">
      <c r="A213" s="10">
        <v>46088</v>
      </c>
      <c r="B213" s="14">
        <v>0.96481481481481479</v>
      </c>
      <c r="C213">
        <v>154</v>
      </c>
      <c r="D213" t="s">
        <v>65</v>
      </c>
      <c r="E213">
        <v>60000</v>
      </c>
      <c r="F213" t="s">
        <v>7</v>
      </c>
      <c r="G213">
        <v>1</v>
      </c>
      <c r="H213" s="3">
        <v>1</v>
      </c>
      <c r="I213" s="3">
        <v>60000</v>
      </c>
      <c r="J213" s="3">
        <v>0</v>
      </c>
      <c r="K213" s="3">
        <v>60000</v>
      </c>
      <c r="L213" s="3">
        <v>25320</v>
      </c>
    </row>
    <row r="214" spans="1:12" x14ac:dyDescent="0.25">
      <c r="A214" s="10">
        <v>46088</v>
      </c>
      <c r="B214" s="14">
        <v>0.96510416666666665</v>
      </c>
      <c r="C214">
        <v>155</v>
      </c>
      <c r="D214" t="s">
        <v>51</v>
      </c>
      <c r="E214">
        <v>8000</v>
      </c>
      <c r="F214" t="s">
        <v>7</v>
      </c>
      <c r="G214">
        <v>1</v>
      </c>
      <c r="H214" s="3">
        <v>1</v>
      </c>
      <c r="I214" s="3">
        <v>8000</v>
      </c>
      <c r="J214" s="3">
        <v>0</v>
      </c>
      <c r="K214" s="3">
        <v>8000</v>
      </c>
      <c r="L214" s="3">
        <v>4220</v>
      </c>
    </row>
    <row r="215" spans="1:12" x14ac:dyDescent="0.25">
      <c r="A215" s="10">
        <v>46088</v>
      </c>
      <c r="B215" s="14">
        <v>0.96510416666666665</v>
      </c>
      <c r="C215">
        <v>155</v>
      </c>
      <c r="D215" t="s">
        <v>58</v>
      </c>
      <c r="E215">
        <v>4500</v>
      </c>
      <c r="F215" t="s">
        <v>7</v>
      </c>
      <c r="G215">
        <v>1</v>
      </c>
      <c r="H215" s="3">
        <v>1</v>
      </c>
      <c r="I215" s="3">
        <v>4500</v>
      </c>
      <c r="J215" s="3">
        <v>0</v>
      </c>
      <c r="K215" s="3">
        <v>4500</v>
      </c>
      <c r="L215" s="3">
        <v>2416.67</v>
      </c>
    </row>
    <row r="216" spans="1:12" x14ac:dyDescent="0.25">
      <c r="A216" s="10">
        <v>46088</v>
      </c>
      <c r="B216" s="14">
        <v>0.96643518518518523</v>
      </c>
      <c r="C216">
        <v>156</v>
      </c>
      <c r="D216" t="s">
        <v>52</v>
      </c>
      <c r="E216">
        <v>3000</v>
      </c>
      <c r="F216" t="s">
        <v>8</v>
      </c>
      <c r="G216">
        <v>1</v>
      </c>
      <c r="H216" s="3">
        <v>1</v>
      </c>
      <c r="I216" s="3">
        <v>0</v>
      </c>
      <c r="J216" s="3">
        <v>3000</v>
      </c>
      <c r="K216" s="3">
        <v>3000</v>
      </c>
      <c r="L216" s="3">
        <v>1200</v>
      </c>
    </row>
    <row r="217" spans="1:12" x14ac:dyDescent="0.25">
      <c r="A217" s="10">
        <v>46088</v>
      </c>
      <c r="B217" s="14">
        <v>0.96643518518518523</v>
      </c>
      <c r="C217">
        <v>156</v>
      </c>
      <c r="D217" t="s">
        <v>66</v>
      </c>
      <c r="E217">
        <v>40000</v>
      </c>
      <c r="F217" t="s">
        <v>8</v>
      </c>
      <c r="G217">
        <v>1</v>
      </c>
      <c r="H217" s="3">
        <v>1</v>
      </c>
      <c r="I217" s="3">
        <v>0</v>
      </c>
      <c r="J217" s="3">
        <v>40000</v>
      </c>
      <c r="K217" s="3">
        <v>40000</v>
      </c>
      <c r="L217" s="3">
        <v>20320</v>
      </c>
    </row>
    <row r="218" spans="1:12" x14ac:dyDescent="0.25">
      <c r="A218" s="10">
        <v>46088</v>
      </c>
      <c r="B218" s="14">
        <v>0.96680555555555558</v>
      </c>
      <c r="C218">
        <v>157</v>
      </c>
      <c r="D218" t="s">
        <v>51</v>
      </c>
      <c r="E218">
        <v>8000</v>
      </c>
      <c r="F218" t="s">
        <v>7</v>
      </c>
      <c r="G218">
        <v>2</v>
      </c>
      <c r="H218" s="3">
        <v>1</v>
      </c>
      <c r="I218" s="3">
        <v>16000</v>
      </c>
      <c r="J218" s="3">
        <v>0</v>
      </c>
      <c r="K218" s="3">
        <v>16000</v>
      </c>
      <c r="L218" s="3">
        <v>4220</v>
      </c>
    </row>
    <row r="219" spans="1:12" x14ac:dyDescent="0.25">
      <c r="A219" s="10">
        <v>46088</v>
      </c>
      <c r="B219" s="14">
        <v>0.96680555555555558</v>
      </c>
      <c r="C219">
        <v>157</v>
      </c>
      <c r="D219" t="s">
        <v>58</v>
      </c>
      <c r="E219">
        <v>4500</v>
      </c>
      <c r="F219" t="s">
        <v>7</v>
      </c>
      <c r="G219">
        <v>1</v>
      </c>
      <c r="H219" s="3">
        <v>1</v>
      </c>
      <c r="I219" s="3">
        <v>4500</v>
      </c>
      <c r="J219" s="3">
        <v>0</v>
      </c>
      <c r="K219" s="3">
        <v>4500</v>
      </c>
      <c r="L219" s="3">
        <v>2416.67</v>
      </c>
    </row>
    <row r="220" spans="1:12" x14ac:dyDescent="0.25">
      <c r="A220" s="10">
        <v>46089</v>
      </c>
      <c r="B220" s="14">
        <v>0.59064814814814814</v>
      </c>
      <c r="C220">
        <v>136</v>
      </c>
      <c r="D220" t="s">
        <v>51</v>
      </c>
      <c r="E220">
        <v>8000</v>
      </c>
      <c r="F220" t="s">
        <v>8</v>
      </c>
      <c r="G220">
        <v>3</v>
      </c>
      <c r="H220" s="3">
        <v>1</v>
      </c>
      <c r="I220" s="3">
        <v>0</v>
      </c>
      <c r="J220" s="3">
        <v>24000</v>
      </c>
      <c r="K220" s="3">
        <v>24000</v>
      </c>
      <c r="L220" s="3">
        <v>4220</v>
      </c>
    </row>
    <row r="221" spans="1:12" x14ac:dyDescent="0.25">
      <c r="A221" s="10">
        <v>46089</v>
      </c>
      <c r="B221" s="14">
        <v>0.59064814814814814</v>
      </c>
      <c r="C221">
        <v>136</v>
      </c>
      <c r="D221" t="s">
        <v>52</v>
      </c>
      <c r="E221">
        <v>3000</v>
      </c>
      <c r="F221" t="s">
        <v>8</v>
      </c>
      <c r="G221">
        <v>2</v>
      </c>
      <c r="H221" s="3">
        <v>1</v>
      </c>
      <c r="I221" s="3">
        <v>0</v>
      </c>
      <c r="J221" s="3">
        <v>6000</v>
      </c>
      <c r="K221" s="3">
        <v>6000</v>
      </c>
      <c r="L221" s="3">
        <v>1200</v>
      </c>
    </row>
    <row r="222" spans="1:12" x14ac:dyDescent="0.25">
      <c r="A222" s="10">
        <v>46089</v>
      </c>
      <c r="B222" s="14">
        <v>0.59089120370370374</v>
      </c>
      <c r="C222">
        <v>137</v>
      </c>
      <c r="D222" t="s">
        <v>51</v>
      </c>
      <c r="E222">
        <v>8000</v>
      </c>
      <c r="F222" t="s">
        <v>7</v>
      </c>
      <c r="G222">
        <v>1</v>
      </c>
      <c r="H222" s="3">
        <v>1</v>
      </c>
      <c r="I222" s="3">
        <v>8000</v>
      </c>
      <c r="J222" s="3">
        <v>0</v>
      </c>
      <c r="K222" s="3">
        <v>8000</v>
      </c>
      <c r="L222" s="3">
        <v>4220</v>
      </c>
    </row>
    <row r="223" spans="1:12" x14ac:dyDescent="0.25">
      <c r="A223" s="10">
        <v>46089</v>
      </c>
      <c r="B223" s="14">
        <v>0.59089120370370374</v>
      </c>
      <c r="C223">
        <v>137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  <c r="L223" s="3">
        <v>1133.33</v>
      </c>
    </row>
    <row r="224" spans="1:12" x14ac:dyDescent="0.25">
      <c r="A224" s="10">
        <v>46089</v>
      </c>
      <c r="B224" s="14">
        <v>0.59761574074074075</v>
      </c>
      <c r="C224">
        <v>138</v>
      </c>
      <c r="D224" t="s">
        <v>51</v>
      </c>
      <c r="E224">
        <v>8000</v>
      </c>
      <c r="F224" t="s">
        <v>8</v>
      </c>
      <c r="G224">
        <v>3</v>
      </c>
      <c r="H224" s="3">
        <v>1</v>
      </c>
      <c r="I224" s="3">
        <v>0</v>
      </c>
      <c r="J224" s="3">
        <v>24000</v>
      </c>
      <c r="K224" s="3">
        <v>24000</v>
      </c>
      <c r="L224" s="3">
        <v>4220</v>
      </c>
    </row>
    <row r="225" spans="1:12" x14ac:dyDescent="0.25">
      <c r="A225" s="10">
        <v>46089</v>
      </c>
      <c r="B225" s="14">
        <v>0.59761574074074075</v>
      </c>
      <c r="C225">
        <v>138</v>
      </c>
      <c r="D225" t="s">
        <v>62</v>
      </c>
      <c r="E225">
        <v>30000</v>
      </c>
      <c r="F225" t="s">
        <v>8</v>
      </c>
      <c r="G225">
        <v>1</v>
      </c>
      <c r="H225" s="3">
        <v>1</v>
      </c>
      <c r="I225" s="3">
        <v>0</v>
      </c>
      <c r="J225" s="3">
        <v>30000</v>
      </c>
      <c r="K225" s="3">
        <v>30000</v>
      </c>
      <c r="L225" s="3">
        <v>14820</v>
      </c>
    </row>
    <row r="226" spans="1:12" x14ac:dyDescent="0.25">
      <c r="A226" s="10">
        <v>46089</v>
      </c>
      <c r="B226" s="14">
        <v>0.62121527777777774</v>
      </c>
      <c r="C226">
        <v>139</v>
      </c>
      <c r="D226" t="s">
        <v>51</v>
      </c>
      <c r="E226">
        <v>8000</v>
      </c>
      <c r="F226" t="s">
        <v>7</v>
      </c>
      <c r="G226">
        <v>1</v>
      </c>
      <c r="H226" s="3">
        <v>1</v>
      </c>
      <c r="I226" s="3">
        <v>8000</v>
      </c>
      <c r="J226" s="3">
        <v>0</v>
      </c>
      <c r="K226" s="3">
        <v>8000</v>
      </c>
      <c r="L226" s="3">
        <v>4220</v>
      </c>
    </row>
    <row r="227" spans="1:12" x14ac:dyDescent="0.25">
      <c r="A227" s="10">
        <v>46089</v>
      </c>
      <c r="B227" s="14">
        <v>0.62121527777777774</v>
      </c>
      <c r="C227">
        <v>139</v>
      </c>
      <c r="D227" t="s">
        <v>52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67</v>
      </c>
      <c r="E228">
        <v>35000</v>
      </c>
      <c r="F228" t="s">
        <v>7</v>
      </c>
      <c r="G228">
        <v>1</v>
      </c>
      <c r="H228" s="3">
        <v>1</v>
      </c>
      <c r="I228" s="3">
        <v>35000</v>
      </c>
      <c r="J228" s="3">
        <v>0</v>
      </c>
      <c r="K228" s="3">
        <v>35000</v>
      </c>
      <c r="L228" s="3">
        <v>14820</v>
      </c>
    </row>
    <row r="229" spans="1:12" x14ac:dyDescent="0.25">
      <c r="A229" s="10">
        <v>46089</v>
      </c>
      <c r="B229" s="14">
        <v>0.63009259259259254</v>
      </c>
      <c r="C229">
        <v>140</v>
      </c>
      <c r="D229" t="s">
        <v>52</v>
      </c>
      <c r="E229">
        <v>3000</v>
      </c>
      <c r="F229" t="s">
        <v>7</v>
      </c>
      <c r="G229">
        <v>1</v>
      </c>
      <c r="H229" s="3">
        <v>1</v>
      </c>
      <c r="I229" s="3">
        <v>3000</v>
      </c>
      <c r="J229" s="3">
        <v>0</v>
      </c>
      <c r="K229" s="3">
        <v>3000</v>
      </c>
      <c r="L229" s="3">
        <v>1200</v>
      </c>
    </row>
    <row r="230" spans="1:12" x14ac:dyDescent="0.25">
      <c r="A230" s="10">
        <v>46089</v>
      </c>
      <c r="B230" s="14">
        <v>0.63009259259259254</v>
      </c>
      <c r="C230">
        <v>140</v>
      </c>
      <c r="D230" t="s">
        <v>58</v>
      </c>
      <c r="E230">
        <v>4500</v>
      </c>
      <c r="F230" t="s">
        <v>7</v>
      </c>
      <c r="G230">
        <v>1</v>
      </c>
      <c r="H230" s="3">
        <v>1</v>
      </c>
      <c r="I230" s="3">
        <v>4500</v>
      </c>
      <c r="J230" s="3">
        <v>0</v>
      </c>
      <c r="K230" s="3">
        <v>4500</v>
      </c>
      <c r="L230" s="3">
        <v>2416.67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51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  <c r="L231" s="3">
        <v>4220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67</v>
      </c>
      <c r="E232">
        <v>35000</v>
      </c>
      <c r="F232" t="s">
        <v>7</v>
      </c>
      <c r="G232">
        <v>1</v>
      </c>
      <c r="H232" s="3">
        <v>1</v>
      </c>
      <c r="I232" s="3">
        <v>35000</v>
      </c>
      <c r="J232" s="3">
        <v>0</v>
      </c>
      <c r="K232" s="3">
        <v>35000</v>
      </c>
      <c r="L232" s="3">
        <v>14820</v>
      </c>
    </row>
    <row r="233" spans="1:12" x14ac:dyDescent="0.25">
      <c r="A233" s="10">
        <v>46089</v>
      </c>
      <c r="B233" s="14">
        <v>0.63078703703703709</v>
      </c>
      <c r="C233">
        <v>141</v>
      </c>
      <c r="D233" t="s">
        <v>53</v>
      </c>
      <c r="E233">
        <v>3500</v>
      </c>
      <c r="F233" t="s">
        <v>7</v>
      </c>
      <c r="G233">
        <v>1</v>
      </c>
      <c r="H233" s="3">
        <v>1</v>
      </c>
      <c r="I233" s="3">
        <v>3500</v>
      </c>
      <c r="J233" s="3">
        <v>0</v>
      </c>
      <c r="K233" s="3">
        <v>3500</v>
      </c>
      <c r="L233" s="3">
        <v>1416.67</v>
      </c>
    </row>
    <row r="234" spans="1:12" x14ac:dyDescent="0.25">
      <c r="A234" s="10">
        <v>46089</v>
      </c>
      <c r="B234" s="14">
        <v>0.63078703703703709</v>
      </c>
      <c r="C234">
        <v>141</v>
      </c>
      <c r="D234" t="s">
        <v>52</v>
      </c>
      <c r="E234">
        <v>3000</v>
      </c>
      <c r="F234" t="s">
        <v>7</v>
      </c>
      <c r="G234">
        <v>1</v>
      </c>
      <c r="H234" s="3">
        <v>1</v>
      </c>
      <c r="I234" s="3">
        <v>3000</v>
      </c>
      <c r="J234" s="3">
        <v>0</v>
      </c>
      <c r="K234" s="3">
        <v>3000</v>
      </c>
      <c r="L234" s="3">
        <v>1200</v>
      </c>
    </row>
    <row r="235" spans="1:12" x14ac:dyDescent="0.25">
      <c r="A235" s="10">
        <v>46089</v>
      </c>
      <c r="B235" s="14">
        <v>0.67090277777777774</v>
      </c>
      <c r="C235">
        <v>373</v>
      </c>
      <c r="D235" t="s">
        <v>51</v>
      </c>
      <c r="E235">
        <v>8000</v>
      </c>
      <c r="F235" t="s">
        <v>8</v>
      </c>
      <c r="G235">
        <v>2</v>
      </c>
      <c r="H235" s="3">
        <v>1</v>
      </c>
      <c r="I235" s="3">
        <v>0</v>
      </c>
      <c r="J235" s="3">
        <v>16000</v>
      </c>
      <c r="K235" s="3">
        <v>16000</v>
      </c>
      <c r="L235" s="3">
        <v>4220</v>
      </c>
    </row>
    <row r="236" spans="1:12" x14ac:dyDescent="0.25">
      <c r="A236" s="10">
        <v>46089</v>
      </c>
      <c r="B236" s="14">
        <v>0.67260416666666667</v>
      </c>
      <c r="C236">
        <v>374</v>
      </c>
      <c r="D236" t="s">
        <v>62</v>
      </c>
      <c r="E236">
        <v>30000</v>
      </c>
      <c r="F236" t="s">
        <v>8</v>
      </c>
      <c r="G236">
        <v>1</v>
      </c>
      <c r="H236" s="3">
        <v>1</v>
      </c>
      <c r="I236" s="3">
        <v>0</v>
      </c>
      <c r="J236" s="3">
        <v>30000</v>
      </c>
      <c r="K236" s="3">
        <v>30000</v>
      </c>
      <c r="L236" s="3">
        <v>14820</v>
      </c>
    </row>
    <row r="237" spans="1:12" x14ac:dyDescent="0.25">
      <c r="A237" s="10">
        <v>46089</v>
      </c>
      <c r="B237" s="14">
        <v>0.72372685185185182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  <c r="I237" s="3">
        <v>0</v>
      </c>
      <c r="J237" s="3">
        <v>8000</v>
      </c>
      <c r="K237" s="3">
        <v>8000</v>
      </c>
      <c r="L237" s="3">
        <v>4220</v>
      </c>
    </row>
    <row r="238" spans="1:12" x14ac:dyDescent="0.25">
      <c r="A238" s="10">
        <v>46089</v>
      </c>
      <c r="B238" s="14">
        <v>0.72736111111111112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  <c r="I238" s="3">
        <v>0</v>
      </c>
      <c r="J238" s="3">
        <v>3500</v>
      </c>
      <c r="K238" s="3">
        <v>3500</v>
      </c>
      <c r="L238" s="3">
        <v>1416.67</v>
      </c>
    </row>
    <row r="239" spans="1:12" x14ac:dyDescent="0.25">
      <c r="A239" s="10">
        <v>46089</v>
      </c>
      <c r="B239" s="14">
        <v>0.75215277777777778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4220</v>
      </c>
    </row>
    <row r="240" spans="1:12" x14ac:dyDescent="0.25">
      <c r="A240" s="10">
        <v>46089</v>
      </c>
      <c r="B240" s="14">
        <v>0.75215277777777778</v>
      </c>
      <c r="C240">
        <v>144</v>
      </c>
      <c r="D240" t="s">
        <v>68</v>
      </c>
      <c r="E240">
        <v>2000</v>
      </c>
      <c r="F240" t="s">
        <v>7</v>
      </c>
      <c r="G240">
        <v>1</v>
      </c>
      <c r="H240" s="3">
        <v>1</v>
      </c>
      <c r="I240" s="3">
        <v>2000</v>
      </c>
      <c r="J240" s="3">
        <v>0</v>
      </c>
      <c r="K240" s="3">
        <v>2000</v>
      </c>
      <c r="L240" s="3">
        <v>100</v>
      </c>
    </row>
    <row r="241" spans="1:12" x14ac:dyDescent="0.25">
      <c r="A241" s="10">
        <v>46090</v>
      </c>
      <c r="B241" s="14">
        <v>0.66708333333333336</v>
      </c>
      <c r="C241">
        <v>158</v>
      </c>
      <c r="D241" t="s">
        <v>67</v>
      </c>
      <c r="E241">
        <v>35000</v>
      </c>
      <c r="F241" t="s">
        <v>7</v>
      </c>
      <c r="G241">
        <v>1</v>
      </c>
      <c r="H241" s="3">
        <v>1</v>
      </c>
      <c r="I241" s="3">
        <v>35000</v>
      </c>
      <c r="J241" s="3">
        <v>0</v>
      </c>
      <c r="K241" s="3">
        <v>35000</v>
      </c>
      <c r="L241" s="3">
        <v>14820</v>
      </c>
    </row>
    <row r="242" spans="1:12" x14ac:dyDescent="0.25">
      <c r="A242" s="10">
        <v>46090</v>
      </c>
      <c r="B242" s="14">
        <v>0.66708333333333336</v>
      </c>
      <c r="C242">
        <v>158</v>
      </c>
      <c r="D242" t="s">
        <v>52</v>
      </c>
      <c r="E242">
        <v>3000</v>
      </c>
      <c r="F242" t="s">
        <v>7</v>
      </c>
      <c r="G242">
        <v>2</v>
      </c>
      <c r="H242" s="3">
        <v>1</v>
      </c>
      <c r="I242" s="3">
        <v>6000</v>
      </c>
      <c r="J242" s="3">
        <v>0</v>
      </c>
      <c r="K242" s="3">
        <v>6000</v>
      </c>
      <c r="L242" s="3">
        <v>1200</v>
      </c>
    </row>
    <row r="243" spans="1:12" x14ac:dyDescent="0.25">
      <c r="A243" s="10">
        <v>46090</v>
      </c>
      <c r="B243" s="14">
        <v>0.66991898148148143</v>
      </c>
      <c r="C243">
        <v>159</v>
      </c>
      <c r="D243" t="s">
        <v>51</v>
      </c>
      <c r="E243">
        <v>8000</v>
      </c>
      <c r="F243" t="s">
        <v>7</v>
      </c>
      <c r="G243">
        <v>1</v>
      </c>
      <c r="H243" s="3">
        <v>1</v>
      </c>
      <c r="I243" s="3">
        <v>8000</v>
      </c>
      <c r="J243" s="3">
        <v>0</v>
      </c>
      <c r="K243" s="3">
        <v>8000</v>
      </c>
      <c r="L243" s="3">
        <v>4220</v>
      </c>
    </row>
    <row r="244" spans="1:12" x14ac:dyDescent="0.25">
      <c r="A244" s="10">
        <v>46090</v>
      </c>
      <c r="B244" s="14">
        <v>0.67082175925925924</v>
      </c>
      <c r="C244">
        <v>160</v>
      </c>
      <c r="D244" t="s">
        <v>51</v>
      </c>
      <c r="E244">
        <v>8000</v>
      </c>
      <c r="F244" t="s">
        <v>7</v>
      </c>
      <c r="G244">
        <v>2</v>
      </c>
      <c r="H244" s="3">
        <v>1</v>
      </c>
      <c r="I244" s="3">
        <v>16000</v>
      </c>
      <c r="J244" s="3">
        <v>0</v>
      </c>
      <c r="K244" s="3">
        <v>16000</v>
      </c>
      <c r="L244" s="3">
        <v>4220</v>
      </c>
    </row>
    <row r="245" spans="1:12" x14ac:dyDescent="0.25">
      <c r="A245" s="10">
        <v>46090</v>
      </c>
      <c r="B245" s="14">
        <v>0.67082175925925924</v>
      </c>
      <c r="C245">
        <v>160</v>
      </c>
      <c r="D245" t="s">
        <v>58</v>
      </c>
      <c r="E245">
        <v>4500</v>
      </c>
      <c r="F245" t="s">
        <v>7</v>
      </c>
      <c r="G245">
        <v>1</v>
      </c>
      <c r="H245" s="3">
        <v>1</v>
      </c>
      <c r="I245" s="3">
        <v>4500</v>
      </c>
      <c r="J245" s="3">
        <v>0</v>
      </c>
      <c r="K245" s="3">
        <v>4500</v>
      </c>
      <c r="L245" s="3">
        <v>2416.67</v>
      </c>
    </row>
    <row r="246" spans="1:12" x14ac:dyDescent="0.25">
      <c r="A246" s="10">
        <v>46090</v>
      </c>
      <c r="B246" s="14">
        <v>0.67082175925925924</v>
      </c>
      <c r="C246">
        <v>160</v>
      </c>
      <c r="D246" t="s">
        <v>54</v>
      </c>
      <c r="E246">
        <v>3000</v>
      </c>
      <c r="F246" t="s">
        <v>7</v>
      </c>
      <c r="G246">
        <v>1</v>
      </c>
      <c r="H246" s="3">
        <v>1</v>
      </c>
      <c r="I246" s="3">
        <v>3000</v>
      </c>
      <c r="J246" s="3">
        <v>0</v>
      </c>
      <c r="K246" s="3">
        <v>3000</v>
      </c>
      <c r="L246" s="3">
        <v>1133.33</v>
      </c>
    </row>
    <row r="247" spans="1:12" x14ac:dyDescent="0.25">
      <c r="A247" s="10">
        <v>46090</v>
      </c>
      <c r="B247" s="14">
        <v>0.68744212962962958</v>
      </c>
      <c r="C247">
        <v>161</v>
      </c>
      <c r="D247" t="s">
        <v>67</v>
      </c>
      <c r="E247">
        <v>35000</v>
      </c>
      <c r="F247" t="s">
        <v>7</v>
      </c>
      <c r="G247">
        <v>2</v>
      </c>
      <c r="H247" s="3">
        <v>1</v>
      </c>
      <c r="I247" s="3">
        <v>70000</v>
      </c>
      <c r="J247" s="3">
        <v>0</v>
      </c>
      <c r="K247" s="3">
        <v>70000</v>
      </c>
      <c r="L247" s="3">
        <v>14820</v>
      </c>
    </row>
    <row r="248" spans="1:12" x14ac:dyDescent="0.25">
      <c r="A248" s="10">
        <v>46090</v>
      </c>
      <c r="B248" s="14">
        <v>0.68744212962962958</v>
      </c>
      <c r="C248">
        <v>161</v>
      </c>
      <c r="D248" t="s">
        <v>52</v>
      </c>
      <c r="E248">
        <v>3000</v>
      </c>
      <c r="F248" t="s">
        <v>7</v>
      </c>
      <c r="G248">
        <v>1</v>
      </c>
      <c r="H248" s="3">
        <v>1</v>
      </c>
      <c r="I248" s="3">
        <v>3000</v>
      </c>
      <c r="J248" s="3">
        <v>0</v>
      </c>
      <c r="K248" s="3">
        <v>3000</v>
      </c>
      <c r="L248" s="3">
        <v>1200</v>
      </c>
    </row>
    <row r="249" spans="1:12" x14ac:dyDescent="0.25">
      <c r="A249" s="10">
        <v>46090</v>
      </c>
      <c r="B249" s="14">
        <v>0.72614583333333338</v>
      </c>
      <c r="C249">
        <v>162</v>
      </c>
      <c r="D249" t="s">
        <v>51</v>
      </c>
      <c r="E249">
        <v>8000</v>
      </c>
      <c r="F249" t="s">
        <v>7</v>
      </c>
      <c r="G249">
        <v>2</v>
      </c>
      <c r="H249" s="3">
        <v>1</v>
      </c>
      <c r="I249" s="3">
        <v>16000</v>
      </c>
      <c r="J249" s="3">
        <v>0</v>
      </c>
      <c r="K249" s="3">
        <v>16000</v>
      </c>
      <c r="L249" s="3">
        <v>4220</v>
      </c>
    </row>
    <row r="250" spans="1:12" x14ac:dyDescent="0.25">
      <c r="A250" s="10">
        <v>46090</v>
      </c>
      <c r="B250" s="14">
        <v>0.74246527777777782</v>
      </c>
      <c r="C250">
        <v>163</v>
      </c>
      <c r="D250" t="s">
        <v>67</v>
      </c>
      <c r="E250">
        <v>35000</v>
      </c>
      <c r="F250" t="s">
        <v>28</v>
      </c>
      <c r="G250">
        <v>2</v>
      </c>
      <c r="H250" s="3">
        <v>1</v>
      </c>
      <c r="I250" s="3">
        <v>0</v>
      </c>
      <c r="J250" s="3">
        <v>70000</v>
      </c>
      <c r="K250" s="3">
        <v>70000</v>
      </c>
      <c r="L250" s="3">
        <v>14820</v>
      </c>
    </row>
    <row r="251" spans="1:12" x14ac:dyDescent="0.25">
      <c r="A251" s="10">
        <v>46090</v>
      </c>
      <c r="B251" s="14">
        <v>0.74246527777777782</v>
      </c>
      <c r="C251">
        <v>163</v>
      </c>
      <c r="D251" t="s">
        <v>52</v>
      </c>
      <c r="E251">
        <v>3000</v>
      </c>
      <c r="F251" t="s">
        <v>28</v>
      </c>
      <c r="G251">
        <v>2</v>
      </c>
      <c r="H251" s="3">
        <v>1</v>
      </c>
      <c r="I251" s="3">
        <v>0</v>
      </c>
      <c r="J251" s="3">
        <v>6000</v>
      </c>
      <c r="K251" s="3">
        <v>6000</v>
      </c>
      <c r="L251" s="3">
        <v>1200</v>
      </c>
    </row>
    <row r="252" spans="1:12" x14ac:dyDescent="0.25">
      <c r="A252" s="10">
        <v>46090</v>
      </c>
      <c r="B252" s="14">
        <v>0.78331018518518514</v>
      </c>
      <c r="C252">
        <v>164</v>
      </c>
      <c r="D252" t="s">
        <v>51</v>
      </c>
      <c r="E252">
        <v>8000</v>
      </c>
      <c r="F252" t="s">
        <v>7</v>
      </c>
      <c r="G252">
        <v>1</v>
      </c>
      <c r="H252" s="3">
        <v>1</v>
      </c>
      <c r="I252" s="3">
        <v>8000</v>
      </c>
      <c r="J252" s="3">
        <v>0</v>
      </c>
      <c r="K252" s="3">
        <v>8000</v>
      </c>
      <c r="L252" s="3">
        <v>4220</v>
      </c>
    </row>
    <row r="253" spans="1:12" x14ac:dyDescent="0.25">
      <c r="A253" s="10">
        <v>46090</v>
      </c>
      <c r="B253" s="14">
        <v>0.78331018518518514</v>
      </c>
      <c r="C253">
        <v>164</v>
      </c>
      <c r="D253" t="s">
        <v>52</v>
      </c>
      <c r="E253">
        <v>3000</v>
      </c>
      <c r="F253" t="s">
        <v>7</v>
      </c>
      <c r="G253">
        <v>1</v>
      </c>
      <c r="H253" s="3">
        <v>1</v>
      </c>
      <c r="I253" s="3">
        <v>3000</v>
      </c>
      <c r="J253" s="3">
        <v>0</v>
      </c>
      <c r="K253" s="3">
        <v>3000</v>
      </c>
      <c r="L253" s="3">
        <v>1200</v>
      </c>
    </row>
    <row r="254" spans="1:12" x14ac:dyDescent="0.25">
      <c r="A254" s="10">
        <v>46091</v>
      </c>
      <c r="B254" s="14">
        <v>0.72864583333333333</v>
      </c>
      <c r="C254">
        <v>165</v>
      </c>
      <c r="D254" t="s">
        <v>51</v>
      </c>
      <c r="E254">
        <v>8000</v>
      </c>
      <c r="F254" t="s">
        <v>8</v>
      </c>
      <c r="G254">
        <v>1</v>
      </c>
      <c r="H254" s="3">
        <v>1</v>
      </c>
      <c r="I254" s="3">
        <v>0</v>
      </c>
      <c r="J254" s="3">
        <v>8000</v>
      </c>
      <c r="K254" s="3">
        <v>8000</v>
      </c>
      <c r="L254" s="3">
        <v>4220</v>
      </c>
    </row>
    <row r="255" spans="1:12" x14ac:dyDescent="0.25">
      <c r="A255" s="10">
        <v>46091</v>
      </c>
      <c r="B255" s="14">
        <v>0.72864583333333333</v>
      </c>
      <c r="C255">
        <v>165</v>
      </c>
      <c r="D255" t="s">
        <v>52</v>
      </c>
      <c r="E255">
        <v>3000</v>
      </c>
      <c r="F255" t="s">
        <v>8</v>
      </c>
      <c r="G255">
        <v>1</v>
      </c>
      <c r="H255" s="3">
        <v>1</v>
      </c>
      <c r="I255" s="3">
        <v>0</v>
      </c>
      <c r="J255" s="3">
        <v>3000</v>
      </c>
      <c r="K255" s="3">
        <v>3000</v>
      </c>
      <c r="L255" s="3">
        <v>1200</v>
      </c>
    </row>
    <row r="256" spans="1:12" x14ac:dyDescent="0.25">
      <c r="A256" s="10">
        <v>46091</v>
      </c>
      <c r="B256" s="14">
        <v>0.72964120370370367</v>
      </c>
      <c r="C256">
        <v>166</v>
      </c>
      <c r="D256" t="s">
        <v>51</v>
      </c>
      <c r="E256">
        <v>8000</v>
      </c>
      <c r="F256" t="s">
        <v>7</v>
      </c>
      <c r="G256">
        <v>5</v>
      </c>
      <c r="H256" s="3">
        <v>1</v>
      </c>
      <c r="I256" s="3">
        <v>40000</v>
      </c>
      <c r="J256" s="3">
        <v>0</v>
      </c>
      <c r="K256" s="3">
        <v>40000</v>
      </c>
      <c r="L256" s="3">
        <v>4220</v>
      </c>
    </row>
    <row r="257" spans="1:12" x14ac:dyDescent="0.25">
      <c r="A257" s="10">
        <v>46091</v>
      </c>
      <c r="B257" s="14">
        <v>0.73003472222222221</v>
      </c>
      <c r="C257">
        <v>167</v>
      </c>
      <c r="D257" t="s">
        <v>51</v>
      </c>
      <c r="E257">
        <v>8000</v>
      </c>
      <c r="F257" t="s">
        <v>7</v>
      </c>
      <c r="G257">
        <v>1</v>
      </c>
      <c r="H257" s="3">
        <v>1</v>
      </c>
      <c r="I257" s="3">
        <v>8000</v>
      </c>
      <c r="J257" s="3">
        <v>0</v>
      </c>
      <c r="K257" s="3">
        <v>8000</v>
      </c>
      <c r="L257" s="3">
        <v>4220</v>
      </c>
    </row>
    <row r="258" spans="1:12" x14ac:dyDescent="0.25">
      <c r="A258" s="10">
        <v>46091</v>
      </c>
      <c r="B258" s="14">
        <v>0.73003472222222221</v>
      </c>
      <c r="C258">
        <v>167</v>
      </c>
      <c r="D258" t="s">
        <v>52</v>
      </c>
      <c r="E258">
        <v>3000</v>
      </c>
      <c r="F258" t="s">
        <v>7</v>
      </c>
      <c r="G258">
        <v>1</v>
      </c>
      <c r="H258" s="3">
        <v>1</v>
      </c>
      <c r="I258" s="3">
        <v>3000</v>
      </c>
      <c r="J258" s="3">
        <v>0</v>
      </c>
      <c r="K258" s="3">
        <v>3000</v>
      </c>
      <c r="L258" s="3">
        <v>1200</v>
      </c>
    </row>
    <row r="259" spans="1:12" x14ac:dyDescent="0.25">
      <c r="A259" s="10">
        <v>46091</v>
      </c>
      <c r="B259" s="14">
        <v>0.82571759259259259</v>
      </c>
      <c r="C259">
        <v>168</v>
      </c>
      <c r="D259" t="s">
        <v>51</v>
      </c>
      <c r="E259">
        <v>8000</v>
      </c>
      <c r="F259" t="s">
        <v>8</v>
      </c>
      <c r="G259">
        <v>4</v>
      </c>
      <c r="H259" s="3">
        <v>1</v>
      </c>
      <c r="I259" s="3">
        <v>0</v>
      </c>
      <c r="J259" s="3">
        <v>32000</v>
      </c>
      <c r="K259" s="3">
        <v>32000</v>
      </c>
      <c r="L259" s="3">
        <v>4220</v>
      </c>
    </row>
    <row r="260" spans="1:12" x14ac:dyDescent="0.25">
      <c r="A260" s="10">
        <v>46092</v>
      </c>
      <c r="B260" s="14">
        <v>0.6121064814814815</v>
      </c>
      <c r="C260">
        <v>169</v>
      </c>
      <c r="D260" t="s">
        <v>55</v>
      </c>
      <c r="E260">
        <v>35000</v>
      </c>
      <c r="F260" t="s">
        <v>7</v>
      </c>
      <c r="G260">
        <v>2</v>
      </c>
      <c r="H260" s="3">
        <v>1</v>
      </c>
      <c r="I260" s="3">
        <v>70000</v>
      </c>
      <c r="J260" s="3">
        <v>0</v>
      </c>
      <c r="K260" s="3">
        <v>70000</v>
      </c>
      <c r="L260" s="3">
        <v>20320</v>
      </c>
    </row>
    <row r="261" spans="1:12" x14ac:dyDescent="0.25">
      <c r="A261" s="10">
        <v>46092</v>
      </c>
      <c r="B261" s="14">
        <v>0.61641203703703706</v>
      </c>
      <c r="C261">
        <v>171</v>
      </c>
      <c r="D261" t="s">
        <v>52</v>
      </c>
      <c r="E261">
        <v>3000</v>
      </c>
      <c r="F261" t="s">
        <v>7</v>
      </c>
      <c r="G261">
        <v>3</v>
      </c>
      <c r="H261" s="3">
        <v>1</v>
      </c>
      <c r="I261" s="3">
        <v>9000</v>
      </c>
      <c r="J261" s="3">
        <v>0</v>
      </c>
      <c r="K261" s="3">
        <v>9000</v>
      </c>
      <c r="L261" s="3">
        <v>1200</v>
      </c>
    </row>
    <row r="262" spans="1:12" x14ac:dyDescent="0.25">
      <c r="A262" s="10">
        <v>46092</v>
      </c>
      <c r="B262" s="14">
        <v>0.61641203703703706</v>
      </c>
      <c r="C262">
        <v>171</v>
      </c>
      <c r="D262" t="s">
        <v>69</v>
      </c>
      <c r="E262">
        <v>30000</v>
      </c>
      <c r="F262" t="s">
        <v>7</v>
      </c>
      <c r="G262">
        <v>1</v>
      </c>
      <c r="H262" s="3">
        <v>1</v>
      </c>
      <c r="I262" s="3">
        <v>30000</v>
      </c>
      <c r="J262" s="3">
        <v>0</v>
      </c>
      <c r="K262" s="3">
        <v>30000</v>
      </c>
      <c r="L262" s="3">
        <v>20320</v>
      </c>
    </row>
    <row r="263" spans="1:12" x14ac:dyDescent="0.25">
      <c r="A263" s="10">
        <v>46092</v>
      </c>
      <c r="B263" s="14">
        <v>0.61656250000000001</v>
      </c>
      <c r="C263">
        <v>172</v>
      </c>
      <c r="D263" t="s">
        <v>51</v>
      </c>
      <c r="E263">
        <v>8000</v>
      </c>
      <c r="F263" t="s">
        <v>7</v>
      </c>
      <c r="G263">
        <v>1</v>
      </c>
      <c r="H263" s="3">
        <v>1</v>
      </c>
      <c r="I263" s="3">
        <v>8000</v>
      </c>
      <c r="J263" s="3">
        <v>0</v>
      </c>
      <c r="K263" s="3">
        <v>8000</v>
      </c>
      <c r="L263" s="3">
        <v>4220</v>
      </c>
    </row>
    <row r="264" spans="1:12" x14ac:dyDescent="0.25">
      <c r="A264" s="10">
        <v>46092</v>
      </c>
      <c r="B264" s="14">
        <v>0.68093749999999997</v>
      </c>
      <c r="C264">
        <v>173</v>
      </c>
      <c r="D264" t="s">
        <v>51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4220</v>
      </c>
    </row>
    <row r="265" spans="1:12" x14ac:dyDescent="0.25">
      <c r="A265" s="10">
        <v>46092</v>
      </c>
      <c r="B265" s="14">
        <v>0.68093749999999997</v>
      </c>
      <c r="C265">
        <v>173</v>
      </c>
      <c r="D265" t="s">
        <v>52</v>
      </c>
      <c r="E265">
        <v>3000</v>
      </c>
      <c r="F265" t="s">
        <v>7</v>
      </c>
      <c r="G265">
        <v>2</v>
      </c>
      <c r="H265" s="3">
        <v>1</v>
      </c>
      <c r="I265" s="3">
        <v>6000</v>
      </c>
      <c r="J265" s="3">
        <v>0</v>
      </c>
      <c r="K265" s="3">
        <v>6000</v>
      </c>
      <c r="L265" s="3">
        <v>1200</v>
      </c>
    </row>
    <row r="266" spans="1:12" x14ac:dyDescent="0.25">
      <c r="A266" s="10">
        <v>46092</v>
      </c>
      <c r="B266" s="14">
        <v>0.69489583333333338</v>
      </c>
      <c r="C266">
        <v>174</v>
      </c>
      <c r="D266" t="s">
        <v>51</v>
      </c>
      <c r="E266">
        <v>8000</v>
      </c>
      <c r="F266" t="s">
        <v>28</v>
      </c>
      <c r="G266">
        <v>2</v>
      </c>
      <c r="H266" s="3">
        <v>1</v>
      </c>
      <c r="I266" s="3">
        <v>0</v>
      </c>
      <c r="J266" s="3">
        <v>16000</v>
      </c>
      <c r="K266" s="3">
        <v>16000</v>
      </c>
      <c r="L266" s="3">
        <v>4220</v>
      </c>
    </row>
    <row r="267" spans="1:12" x14ac:dyDescent="0.25">
      <c r="A267" s="10">
        <v>46092</v>
      </c>
      <c r="B267" s="14">
        <v>0.69489583333333338</v>
      </c>
      <c r="C267">
        <v>174</v>
      </c>
      <c r="D267" t="s">
        <v>52</v>
      </c>
      <c r="E267">
        <v>3000</v>
      </c>
      <c r="F267" t="s">
        <v>28</v>
      </c>
      <c r="G267">
        <v>2</v>
      </c>
      <c r="H267" s="3">
        <v>1</v>
      </c>
      <c r="I267" s="3">
        <v>0</v>
      </c>
      <c r="J267" s="3">
        <v>6000</v>
      </c>
      <c r="K267" s="3">
        <v>6000</v>
      </c>
      <c r="L267" s="3">
        <v>1200</v>
      </c>
    </row>
    <row r="268" spans="1:12" x14ac:dyDescent="0.25">
      <c r="A268" s="10">
        <v>46092</v>
      </c>
      <c r="B268" s="14">
        <v>0.70828703703703699</v>
      </c>
      <c r="C268">
        <v>175</v>
      </c>
      <c r="D268" t="s">
        <v>51</v>
      </c>
      <c r="E268">
        <v>8000</v>
      </c>
      <c r="F268" t="s">
        <v>7</v>
      </c>
      <c r="G268">
        <v>3</v>
      </c>
      <c r="H268" s="3">
        <v>1</v>
      </c>
      <c r="I268" s="3">
        <v>24000</v>
      </c>
      <c r="J268" s="3">
        <v>0</v>
      </c>
      <c r="K268" s="3">
        <v>24000</v>
      </c>
      <c r="L268" s="3">
        <v>4220</v>
      </c>
    </row>
    <row r="269" spans="1:12" x14ac:dyDescent="0.25">
      <c r="A269" s="10">
        <v>46092</v>
      </c>
      <c r="B269" s="14">
        <v>0.70859953703703704</v>
      </c>
      <c r="C269">
        <v>176</v>
      </c>
      <c r="D269" t="s">
        <v>51</v>
      </c>
      <c r="E269">
        <v>8000</v>
      </c>
      <c r="F269" t="s">
        <v>7</v>
      </c>
      <c r="G269">
        <v>1</v>
      </c>
      <c r="H269" s="3">
        <v>1</v>
      </c>
      <c r="I269" s="3">
        <v>8000</v>
      </c>
      <c r="J269" s="3">
        <v>0</v>
      </c>
      <c r="K269" s="3">
        <v>8000</v>
      </c>
      <c r="L269" s="3">
        <v>4220</v>
      </c>
    </row>
    <row r="270" spans="1:12" x14ac:dyDescent="0.25">
      <c r="A270" s="10">
        <v>46092</v>
      </c>
      <c r="B270" s="14">
        <v>0.70859953703703704</v>
      </c>
      <c r="C270">
        <v>176</v>
      </c>
      <c r="D270" t="s">
        <v>52</v>
      </c>
      <c r="E270">
        <v>3000</v>
      </c>
      <c r="F270" t="s">
        <v>7</v>
      </c>
      <c r="G270">
        <v>1</v>
      </c>
      <c r="H270" s="3">
        <v>1</v>
      </c>
      <c r="I270" s="3">
        <v>3000</v>
      </c>
      <c r="J270" s="3">
        <v>0</v>
      </c>
      <c r="K270" s="3">
        <v>3000</v>
      </c>
      <c r="L270" s="3">
        <v>1200</v>
      </c>
    </row>
    <row r="271" spans="1:12" x14ac:dyDescent="0.25">
      <c r="A271" s="10">
        <v>46092</v>
      </c>
      <c r="B271" s="14">
        <v>0.7418865740740741</v>
      </c>
      <c r="C271">
        <v>177</v>
      </c>
      <c r="D271" t="s">
        <v>51</v>
      </c>
      <c r="E271">
        <v>8000</v>
      </c>
      <c r="F271" t="s">
        <v>8</v>
      </c>
      <c r="G271">
        <v>2</v>
      </c>
      <c r="H271" s="3">
        <v>1</v>
      </c>
      <c r="I271" s="3">
        <v>0</v>
      </c>
      <c r="J271" s="3">
        <v>16000</v>
      </c>
      <c r="K271" s="3">
        <v>16000</v>
      </c>
      <c r="L271" s="3">
        <v>4220</v>
      </c>
    </row>
    <row r="272" spans="1:12" x14ac:dyDescent="0.25">
      <c r="A272" s="10">
        <v>46092</v>
      </c>
      <c r="B272" s="14">
        <v>0.7418865740740741</v>
      </c>
      <c r="C272">
        <v>177</v>
      </c>
      <c r="D272" t="s">
        <v>52</v>
      </c>
      <c r="E272">
        <v>3000</v>
      </c>
      <c r="F272" t="s">
        <v>8</v>
      </c>
      <c r="G272">
        <v>2</v>
      </c>
      <c r="H272" s="3">
        <v>1</v>
      </c>
      <c r="I272" s="3">
        <v>0</v>
      </c>
      <c r="J272" s="3">
        <v>6000</v>
      </c>
      <c r="K272" s="3">
        <v>6000</v>
      </c>
      <c r="L272" s="3">
        <v>1200</v>
      </c>
    </row>
    <row r="273" spans="1:12" x14ac:dyDescent="0.25">
      <c r="A273" s="10">
        <v>46092</v>
      </c>
      <c r="B273" s="14">
        <v>0.7462037037037037</v>
      </c>
      <c r="C273">
        <v>178</v>
      </c>
      <c r="D273" t="s">
        <v>51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  <c r="L273" s="3">
        <v>4220</v>
      </c>
    </row>
    <row r="274" spans="1:12" x14ac:dyDescent="0.25">
      <c r="A274" s="10">
        <v>46092</v>
      </c>
      <c r="B274" s="14">
        <v>0.75146990740740738</v>
      </c>
      <c r="C274">
        <v>179</v>
      </c>
      <c r="D274" t="s">
        <v>51</v>
      </c>
      <c r="E274">
        <v>8000</v>
      </c>
      <c r="F274" t="s">
        <v>7</v>
      </c>
      <c r="G274">
        <v>1</v>
      </c>
      <c r="H274" s="3">
        <v>1</v>
      </c>
      <c r="I274" s="3">
        <v>8000</v>
      </c>
      <c r="J274" s="3">
        <v>0</v>
      </c>
      <c r="K274" s="3">
        <v>8000</v>
      </c>
      <c r="L274" s="3">
        <v>4220</v>
      </c>
    </row>
    <row r="275" spans="1:12" x14ac:dyDescent="0.25">
      <c r="A275" s="10">
        <v>46092</v>
      </c>
      <c r="B275" s="14">
        <v>0.75146990740740738</v>
      </c>
      <c r="C275">
        <v>179</v>
      </c>
      <c r="D275" t="s">
        <v>73</v>
      </c>
      <c r="E275">
        <v>4500</v>
      </c>
      <c r="F275" t="s">
        <v>7</v>
      </c>
      <c r="G275">
        <v>3</v>
      </c>
      <c r="H275" s="3">
        <v>1</v>
      </c>
      <c r="I275" s="3">
        <v>13500</v>
      </c>
      <c r="J275" s="3">
        <v>0</v>
      </c>
      <c r="K275" s="3">
        <v>13500</v>
      </c>
      <c r="L275" s="3">
        <v>3500</v>
      </c>
    </row>
    <row r="276" spans="1:12" x14ac:dyDescent="0.25">
      <c r="A276" s="10">
        <v>46092</v>
      </c>
      <c r="B276" s="14">
        <v>0.75800925925925922</v>
      </c>
      <c r="C276">
        <v>180</v>
      </c>
      <c r="D276" t="s">
        <v>51</v>
      </c>
      <c r="E276">
        <v>8000</v>
      </c>
      <c r="F276" t="s">
        <v>7</v>
      </c>
      <c r="G276">
        <v>2</v>
      </c>
      <c r="H276" s="3">
        <v>1</v>
      </c>
      <c r="I276" s="3">
        <v>16000</v>
      </c>
      <c r="J276" s="3">
        <v>0</v>
      </c>
      <c r="K276" s="3">
        <v>16000</v>
      </c>
      <c r="L276" s="3">
        <v>4220</v>
      </c>
    </row>
    <row r="277" spans="1:12" x14ac:dyDescent="0.25">
      <c r="A277" s="10">
        <v>46092</v>
      </c>
      <c r="B277" s="14">
        <v>0.75800925925925922</v>
      </c>
      <c r="C277">
        <v>180</v>
      </c>
      <c r="D277" t="s">
        <v>52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  <c r="L277" s="3">
        <v>1200</v>
      </c>
    </row>
    <row r="278" spans="1:12" x14ac:dyDescent="0.25">
      <c r="A278" s="10">
        <v>46092</v>
      </c>
      <c r="B278" s="14">
        <v>0.76033564814814814</v>
      </c>
      <c r="C278">
        <v>181</v>
      </c>
      <c r="D278" t="s">
        <v>51</v>
      </c>
      <c r="E278">
        <v>8000</v>
      </c>
      <c r="F278" t="s">
        <v>8</v>
      </c>
      <c r="G278">
        <v>4</v>
      </c>
      <c r="H278" s="3">
        <v>1</v>
      </c>
      <c r="I278" s="3">
        <v>0</v>
      </c>
      <c r="J278" s="3">
        <v>32000</v>
      </c>
      <c r="K278" s="3">
        <v>32000</v>
      </c>
      <c r="L278" s="3">
        <v>4220</v>
      </c>
    </row>
    <row r="279" spans="1:12" x14ac:dyDescent="0.25">
      <c r="A279" s="10">
        <v>46092</v>
      </c>
      <c r="B279" s="14">
        <v>0.76641203703703709</v>
      </c>
      <c r="C279">
        <v>182</v>
      </c>
      <c r="D279" t="s">
        <v>51</v>
      </c>
      <c r="E279">
        <v>8000</v>
      </c>
      <c r="F279" t="s">
        <v>8</v>
      </c>
      <c r="G279">
        <v>3</v>
      </c>
      <c r="H279" s="3">
        <v>1</v>
      </c>
      <c r="I279" s="3">
        <v>0</v>
      </c>
      <c r="J279" s="3">
        <v>24000</v>
      </c>
      <c r="K279" s="3">
        <v>24000</v>
      </c>
      <c r="L279" s="3">
        <v>4220</v>
      </c>
    </row>
    <row r="280" spans="1:12" x14ac:dyDescent="0.25">
      <c r="A280" s="10">
        <v>46092</v>
      </c>
      <c r="B280" s="14">
        <v>0.76652777777777781</v>
      </c>
      <c r="C280">
        <v>183</v>
      </c>
      <c r="D280" t="s">
        <v>51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4220</v>
      </c>
    </row>
    <row r="281" spans="1:12" x14ac:dyDescent="0.25">
      <c r="A281" s="10">
        <v>46092</v>
      </c>
      <c r="B281" s="14">
        <v>0.76664351851851853</v>
      </c>
      <c r="C281">
        <v>184</v>
      </c>
      <c r="D281" t="s">
        <v>51</v>
      </c>
      <c r="E281">
        <v>8000</v>
      </c>
      <c r="F281" t="s">
        <v>8</v>
      </c>
      <c r="G281">
        <v>1</v>
      </c>
      <c r="H281" s="3">
        <v>1</v>
      </c>
      <c r="I281" s="3">
        <v>0</v>
      </c>
      <c r="J281" s="3">
        <v>8000</v>
      </c>
      <c r="K281" s="3">
        <v>8000</v>
      </c>
      <c r="L281" s="3">
        <v>4220</v>
      </c>
    </row>
    <row r="282" spans="1:12" x14ac:dyDescent="0.25">
      <c r="A282" s="10">
        <v>46092</v>
      </c>
      <c r="B282" s="14">
        <v>0.7713888888888889</v>
      </c>
      <c r="C282">
        <v>185</v>
      </c>
      <c r="D282" t="s">
        <v>51</v>
      </c>
      <c r="E282">
        <v>8000</v>
      </c>
      <c r="F282" t="s">
        <v>7</v>
      </c>
      <c r="G282">
        <v>4</v>
      </c>
      <c r="H282" s="3">
        <v>1</v>
      </c>
      <c r="I282" s="3">
        <v>32000</v>
      </c>
      <c r="J282" s="3">
        <v>0</v>
      </c>
      <c r="K282" s="3">
        <v>32000</v>
      </c>
      <c r="L282" s="3">
        <v>4220</v>
      </c>
    </row>
    <row r="283" spans="1:12" x14ac:dyDescent="0.25">
      <c r="A283" s="10">
        <v>46092</v>
      </c>
      <c r="B283" s="14">
        <v>0.77219907407407407</v>
      </c>
      <c r="C283">
        <v>186</v>
      </c>
      <c r="D283" t="s">
        <v>51</v>
      </c>
      <c r="E283">
        <v>8000</v>
      </c>
      <c r="F283" t="s">
        <v>8</v>
      </c>
      <c r="G283">
        <v>1</v>
      </c>
      <c r="H283" s="3">
        <v>1</v>
      </c>
      <c r="I283" s="3">
        <v>0</v>
      </c>
      <c r="J283" s="3">
        <v>8000</v>
      </c>
      <c r="K283" s="3">
        <v>8000</v>
      </c>
      <c r="L283" s="3">
        <v>4220</v>
      </c>
    </row>
    <row r="284" spans="1:12" x14ac:dyDescent="0.25">
      <c r="A284" s="10">
        <v>46092</v>
      </c>
      <c r="B284" s="14">
        <v>0.77287037037037032</v>
      </c>
      <c r="C284">
        <v>187</v>
      </c>
      <c r="D284" t="s">
        <v>51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4220</v>
      </c>
    </row>
    <row r="285" spans="1:12" x14ac:dyDescent="0.25">
      <c r="A285" s="10">
        <v>46092</v>
      </c>
      <c r="B285" s="14">
        <v>0.77287037037037032</v>
      </c>
      <c r="C285">
        <v>187</v>
      </c>
      <c r="D285" t="s">
        <v>52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0.7971759259259259</v>
      </c>
      <c r="C286">
        <v>188</v>
      </c>
      <c r="D286" t="s">
        <v>51</v>
      </c>
      <c r="E286">
        <v>8000</v>
      </c>
      <c r="F286" t="s">
        <v>7</v>
      </c>
      <c r="G286">
        <v>1</v>
      </c>
      <c r="H286" s="3">
        <v>1</v>
      </c>
      <c r="I286" s="3">
        <v>8000</v>
      </c>
      <c r="J286" s="3">
        <v>0</v>
      </c>
      <c r="K286" s="3">
        <v>8000</v>
      </c>
      <c r="L286" s="3">
        <v>4220</v>
      </c>
    </row>
    <row r="287" spans="1:12" x14ac:dyDescent="0.25">
      <c r="A287" s="10">
        <v>46092</v>
      </c>
      <c r="B287" s="14">
        <v>0.80481481481481476</v>
      </c>
      <c r="C287">
        <v>189</v>
      </c>
      <c r="D287" t="s">
        <v>51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  <c r="L287" s="3">
        <v>4220</v>
      </c>
    </row>
    <row r="288" spans="1:12" x14ac:dyDescent="0.25">
      <c r="A288" s="10">
        <v>46092</v>
      </c>
      <c r="B288" s="14">
        <v>0.81021990740740746</v>
      </c>
      <c r="C288">
        <v>190</v>
      </c>
      <c r="D288" t="s">
        <v>51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4220</v>
      </c>
    </row>
    <row r="289" spans="1:12" x14ac:dyDescent="0.25">
      <c r="A289" s="10">
        <v>46092</v>
      </c>
      <c r="B289" s="14">
        <v>0.81021990740740746</v>
      </c>
      <c r="C289">
        <v>190</v>
      </c>
      <c r="D289" t="s">
        <v>52</v>
      </c>
      <c r="E289">
        <v>3000</v>
      </c>
      <c r="F289" t="s">
        <v>7</v>
      </c>
      <c r="G289">
        <v>1</v>
      </c>
      <c r="H289" s="3">
        <v>1</v>
      </c>
      <c r="I289" s="3">
        <v>3000</v>
      </c>
      <c r="J289" s="3">
        <v>0</v>
      </c>
      <c r="K289" s="3">
        <v>3000</v>
      </c>
      <c r="L289" s="3">
        <v>1200</v>
      </c>
    </row>
    <row r="290" spans="1:12" x14ac:dyDescent="0.25">
      <c r="A290" s="10">
        <v>46092</v>
      </c>
      <c r="B290" s="14">
        <v>0.8158333333333333</v>
      </c>
      <c r="C290">
        <v>191</v>
      </c>
      <c r="D290" t="s">
        <v>51</v>
      </c>
      <c r="E290">
        <v>8000</v>
      </c>
      <c r="F290" t="s">
        <v>7</v>
      </c>
      <c r="G290">
        <v>2</v>
      </c>
      <c r="H290" s="3">
        <v>1</v>
      </c>
      <c r="I290" s="3">
        <v>16000</v>
      </c>
      <c r="J290" s="3">
        <v>0</v>
      </c>
      <c r="K290" s="3">
        <v>16000</v>
      </c>
      <c r="L290" s="3">
        <v>4220</v>
      </c>
    </row>
    <row r="291" spans="1:12" x14ac:dyDescent="0.25">
      <c r="A291" s="10">
        <v>46092</v>
      </c>
      <c r="B291" s="14">
        <v>0.8158333333333333</v>
      </c>
      <c r="C291">
        <v>191</v>
      </c>
      <c r="D291" t="s">
        <v>54</v>
      </c>
      <c r="E291">
        <v>3000</v>
      </c>
      <c r="F291" t="s">
        <v>7</v>
      </c>
      <c r="G291">
        <v>2</v>
      </c>
      <c r="H291" s="3">
        <v>1</v>
      </c>
      <c r="I291" s="3">
        <v>6000</v>
      </c>
      <c r="J291" s="3">
        <v>0</v>
      </c>
      <c r="K291" s="3">
        <v>6000</v>
      </c>
      <c r="L291" s="3">
        <v>1133.33</v>
      </c>
    </row>
    <row r="292" spans="1:12" x14ac:dyDescent="0.25">
      <c r="A292" s="10">
        <v>46092</v>
      </c>
      <c r="B292" s="14">
        <v>0.81793981481481481</v>
      </c>
      <c r="C292">
        <v>192</v>
      </c>
      <c r="D292" t="s">
        <v>51</v>
      </c>
      <c r="E292">
        <v>8000</v>
      </c>
      <c r="F292" t="s">
        <v>7</v>
      </c>
      <c r="G292">
        <v>1</v>
      </c>
      <c r="H292" s="3">
        <v>1</v>
      </c>
      <c r="I292" s="3">
        <v>8000</v>
      </c>
      <c r="J292" s="3">
        <v>0</v>
      </c>
      <c r="K292" s="3">
        <v>8000</v>
      </c>
      <c r="L292" s="3">
        <v>4220</v>
      </c>
    </row>
    <row r="293" spans="1:12" x14ac:dyDescent="0.25">
      <c r="A293" s="10">
        <v>46092</v>
      </c>
      <c r="B293" s="14">
        <v>0.82393518518518516</v>
      </c>
      <c r="C293">
        <v>193</v>
      </c>
      <c r="D293" t="s">
        <v>51</v>
      </c>
      <c r="E293">
        <v>8000</v>
      </c>
      <c r="F293" t="s">
        <v>8</v>
      </c>
      <c r="G293">
        <v>1</v>
      </c>
      <c r="H293" s="3">
        <v>1</v>
      </c>
      <c r="I293" s="3">
        <v>0</v>
      </c>
      <c r="J293" s="3">
        <v>8000</v>
      </c>
      <c r="K293" s="3">
        <v>8000</v>
      </c>
      <c r="L293" s="3">
        <v>4220</v>
      </c>
    </row>
    <row r="294" spans="1:12" x14ac:dyDescent="0.25">
      <c r="A294" s="10">
        <v>46092</v>
      </c>
      <c r="B294" s="14">
        <v>0.82393518518518516</v>
      </c>
      <c r="C294">
        <v>193</v>
      </c>
      <c r="D294" t="s">
        <v>52</v>
      </c>
      <c r="E294">
        <v>3000</v>
      </c>
      <c r="F294" t="s">
        <v>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46092</v>
      </c>
      <c r="B295" s="14">
        <v>0.84908564814814813</v>
      </c>
      <c r="C295">
        <v>194</v>
      </c>
      <c r="D295" t="s">
        <v>51</v>
      </c>
      <c r="E295">
        <v>8000</v>
      </c>
      <c r="F295" t="s">
        <v>7</v>
      </c>
      <c r="G295">
        <v>1</v>
      </c>
      <c r="H295" s="3">
        <v>1</v>
      </c>
      <c r="I295" s="3">
        <v>8000</v>
      </c>
      <c r="J295" s="3">
        <v>0</v>
      </c>
      <c r="K295" s="3">
        <v>8000</v>
      </c>
      <c r="L295" s="3">
        <v>4220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51</v>
      </c>
      <c r="E296">
        <v>8000</v>
      </c>
      <c r="F296" t="s">
        <v>28</v>
      </c>
      <c r="G296">
        <v>1</v>
      </c>
      <c r="H296" s="3">
        <v>1</v>
      </c>
      <c r="I296" s="3">
        <v>0</v>
      </c>
      <c r="J296" s="3">
        <v>8000</v>
      </c>
      <c r="K296" s="3">
        <v>8000</v>
      </c>
      <c r="L296" s="3">
        <v>4220</v>
      </c>
    </row>
    <row r="297" spans="1:12" x14ac:dyDescent="0.25">
      <c r="A297" s="10">
        <v>46093</v>
      </c>
      <c r="B297" s="14">
        <v>0.61758101851851854</v>
      </c>
      <c r="C297">
        <v>195</v>
      </c>
      <c r="D297" t="s">
        <v>67</v>
      </c>
      <c r="E297">
        <v>35000</v>
      </c>
      <c r="F297" t="s">
        <v>28</v>
      </c>
      <c r="G297">
        <v>1</v>
      </c>
      <c r="H297" s="3">
        <v>1</v>
      </c>
      <c r="I297" s="3">
        <v>0</v>
      </c>
      <c r="J297" s="3">
        <v>35000</v>
      </c>
      <c r="K297" s="3">
        <v>35000</v>
      </c>
      <c r="L297" s="3">
        <v>14820</v>
      </c>
    </row>
    <row r="298" spans="1:12" x14ac:dyDescent="0.25">
      <c r="A298" s="10">
        <v>46093</v>
      </c>
      <c r="B298" s="14">
        <v>0.61758101851851854</v>
      </c>
      <c r="C298">
        <v>195</v>
      </c>
      <c r="D298" t="s">
        <v>52</v>
      </c>
      <c r="E298">
        <v>3000</v>
      </c>
      <c r="F298" t="s">
        <v>28</v>
      </c>
      <c r="G298">
        <v>1</v>
      </c>
      <c r="H298" s="3">
        <v>1</v>
      </c>
      <c r="I298" s="3">
        <v>0</v>
      </c>
      <c r="J298" s="3">
        <v>3000</v>
      </c>
      <c r="K298" s="3">
        <v>3000</v>
      </c>
      <c r="L298" s="3">
        <v>1200</v>
      </c>
    </row>
    <row r="299" spans="1:12" x14ac:dyDescent="0.25">
      <c r="A299" s="10">
        <v>46093</v>
      </c>
      <c r="B299" s="14">
        <v>0.61758101851851854</v>
      </c>
      <c r="C299">
        <v>195</v>
      </c>
      <c r="D299" t="s">
        <v>54</v>
      </c>
      <c r="E299">
        <v>3000</v>
      </c>
      <c r="F299" t="s">
        <v>28</v>
      </c>
      <c r="G299">
        <v>3</v>
      </c>
      <c r="H299" s="3">
        <v>1</v>
      </c>
      <c r="I299" s="3">
        <v>0</v>
      </c>
      <c r="J299" s="3">
        <v>9000</v>
      </c>
      <c r="K299" s="3">
        <v>9000</v>
      </c>
      <c r="L299" s="3">
        <v>1133.33</v>
      </c>
    </row>
    <row r="300" spans="1:12" x14ac:dyDescent="0.25">
      <c r="A300" s="10">
        <v>46093</v>
      </c>
      <c r="B300" s="14">
        <v>0.61758101851851854</v>
      </c>
      <c r="C300">
        <v>195</v>
      </c>
      <c r="D300" t="s">
        <v>75</v>
      </c>
      <c r="E300">
        <v>27000</v>
      </c>
      <c r="F300" t="s">
        <v>28</v>
      </c>
      <c r="G300">
        <v>1</v>
      </c>
      <c r="H300" s="3">
        <v>1</v>
      </c>
      <c r="I300" s="3">
        <v>0</v>
      </c>
      <c r="J300" s="3">
        <v>27000</v>
      </c>
      <c r="K300" s="3">
        <v>27000</v>
      </c>
      <c r="L300" s="3">
        <v>16100</v>
      </c>
    </row>
    <row r="301" spans="1:12" x14ac:dyDescent="0.25">
      <c r="A301" s="10">
        <v>46093</v>
      </c>
      <c r="B301" s="14">
        <v>0.68311342592592594</v>
      </c>
      <c r="C301">
        <v>196</v>
      </c>
      <c r="D301" t="s">
        <v>51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  <c r="L301" s="3">
        <v>4220</v>
      </c>
    </row>
    <row r="302" spans="1:12" x14ac:dyDescent="0.25">
      <c r="A302" s="10">
        <v>46093</v>
      </c>
      <c r="B302" s="14">
        <v>0.73273148148148148</v>
      </c>
      <c r="C302">
        <v>197</v>
      </c>
      <c r="D302" t="s">
        <v>51</v>
      </c>
      <c r="E302">
        <v>8000</v>
      </c>
      <c r="F302" t="s">
        <v>7</v>
      </c>
      <c r="G302">
        <v>1</v>
      </c>
      <c r="H302" s="3">
        <v>1</v>
      </c>
      <c r="I302" s="3">
        <v>8000</v>
      </c>
      <c r="J302" s="3">
        <v>0</v>
      </c>
      <c r="K302" s="3">
        <v>8000</v>
      </c>
      <c r="L302" s="3">
        <v>4220</v>
      </c>
    </row>
    <row r="303" spans="1:12" x14ac:dyDescent="0.25">
      <c r="A303" s="10">
        <v>46093</v>
      </c>
      <c r="B303" s="14">
        <v>0.73388888888888892</v>
      </c>
      <c r="C303">
        <v>198</v>
      </c>
      <c r="D303" t="s">
        <v>51</v>
      </c>
      <c r="E303">
        <v>8000</v>
      </c>
      <c r="F303" t="s">
        <v>8</v>
      </c>
      <c r="G303">
        <v>1</v>
      </c>
      <c r="H303" s="3">
        <v>1</v>
      </c>
      <c r="I303" s="3">
        <v>0</v>
      </c>
      <c r="J303" s="3">
        <v>8000</v>
      </c>
      <c r="K303" s="3">
        <v>8000</v>
      </c>
      <c r="L303" s="3">
        <v>4220</v>
      </c>
    </row>
    <row r="304" spans="1:12" x14ac:dyDescent="0.25">
      <c r="A304" s="10">
        <v>46093</v>
      </c>
      <c r="B304" s="14">
        <v>0.73388888888888892</v>
      </c>
      <c r="C304">
        <v>198</v>
      </c>
      <c r="D304" t="s">
        <v>52</v>
      </c>
      <c r="E304">
        <v>3000</v>
      </c>
      <c r="F304" t="s">
        <v>8</v>
      </c>
      <c r="G304">
        <v>1</v>
      </c>
      <c r="H304" s="3">
        <v>1</v>
      </c>
      <c r="I304" s="3">
        <v>0</v>
      </c>
      <c r="J304" s="3">
        <v>3000</v>
      </c>
      <c r="K304" s="3">
        <v>3000</v>
      </c>
      <c r="L304" s="3">
        <v>1200</v>
      </c>
    </row>
    <row r="305" spans="1:12" x14ac:dyDescent="0.25">
      <c r="A305" s="10">
        <v>46093</v>
      </c>
      <c r="B305" s="14">
        <v>0.73430555555555554</v>
      </c>
      <c r="C305">
        <v>199</v>
      </c>
      <c r="D305" t="s">
        <v>51</v>
      </c>
      <c r="E305">
        <v>8000</v>
      </c>
      <c r="F305" t="s">
        <v>7</v>
      </c>
      <c r="G305">
        <v>3</v>
      </c>
      <c r="H305" s="3">
        <v>1</v>
      </c>
      <c r="I305" s="3">
        <v>24000</v>
      </c>
      <c r="J305" s="3">
        <v>0</v>
      </c>
      <c r="K305" s="3">
        <v>24000</v>
      </c>
      <c r="L305" s="3">
        <v>4220</v>
      </c>
    </row>
    <row r="306" spans="1:12" x14ac:dyDescent="0.25">
      <c r="A306" s="10">
        <v>46093</v>
      </c>
      <c r="B306" s="14">
        <v>0.74609953703703702</v>
      </c>
      <c r="C306">
        <v>200</v>
      </c>
      <c r="D306" t="s">
        <v>51</v>
      </c>
      <c r="E306">
        <v>8000</v>
      </c>
      <c r="F306" t="s">
        <v>7</v>
      </c>
      <c r="G306">
        <v>3</v>
      </c>
      <c r="H306" s="3">
        <v>1</v>
      </c>
      <c r="I306" s="3">
        <v>24000</v>
      </c>
      <c r="J306" s="3">
        <v>0</v>
      </c>
      <c r="K306" s="3">
        <v>24000</v>
      </c>
      <c r="L306" s="3">
        <v>4220</v>
      </c>
    </row>
    <row r="307" spans="1:12" x14ac:dyDescent="0.25">
      <c r="A307" s="10">
        <v>46093</v>
      </c>
      <c r="B307" s="14">
        <v>0.74609953703703702</v>
      </c>
      <c r="C307">
        <v>200</v>
      </c>
      <c r="D307" t="s">
        <v>52</v>
      </c>
      <c r="E307">
        <v>3000</v>
      </c>
      <c r="F307" t="s">
        <v>7</v>
      </c>
      <c r="G307">
        <v>1</v>
      </c>
      <c r="H307" s="3">
        <v>1</v>
      </c>
      <c r="I307" s="3">
        <v>3000</v>
      </c>
      <c r="J307" s="3">
        <v>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0.75689814814814815</v>
      </c>
      <c r="C308">
        <v>201</v>
      </c>
      <c r="D308" t="s">
        <v>51</v>
      </c>
      <c r="E308">
        <v>8000</v>
      </c>
      <c r="F308" t="s">
        <v>7</v>
      </c>
      <c r="G308">
        <v>1</v>
      </c>
      <c r="H308" s="3">
        <v>1</v>
      </c>
      <c r="I308" s="3">
        <v>8000</v>
      </c>
      <c r="J308" s="3">
        <v>0</v>
      </c>
      <c r="K308" s="3">
        <v>8000</v>
      </c>
      <c r="L308" s="3">
        <v>4220</v>
      </c>
    </row>
    <row r="309" spans="1:12" x14ac:dyDescent="0.25">
      <c r="A309" s="10">
        <v>46093</v>
      </c>
      <c r="B309" s="14">
        <v>0.78898148148148151</v>
      </c>
      <c r="C309">
        <v>202</v>
      </c>
      <c r="D309" t="s">
        <v>51</v>
      </c>
      <c r="E309">
        <v>8000</v>
      </c>
      <c r="F309" t="s">
        <v>8</v>
      </c>
      <c r="G309">
        <v>3</v>
      </c>
      <c r="H309" s="3">
        <v>1</v>
      </c>
      <c r="I309" s="3">
        <v>0</v>
      </c>
      <c r="J309" s="3">
        <v>24000</v>
      </c>
      <c r="K309" s="3">
        <v>24000</v>
      </c>
      <c r="L309" s="3">
        <v>4220</v>
      </c>
    </row>
    <row r="310" spans="1:12" x14ac:dyDescent="0.25">
      <c r="A310" s="10">
        <v>46093</v>
      </c>
      <c r="B310" s="14">
        <v>0.80218750000000005</v>
      </c>
      <c r="C310">
        <v>203</v>
      </c>
      <c r="D310" t="s">
        <v>51</v>
      </c>
      <c r="E310">
        <v>8000</v>
      </c>
      <c r="F310" t="s">
        <v>8</v>
      </c>
      <c r="G310">
        <v>1</v>
      </c>
      <c r="H310" s="3">
        <v>1</v>
      </c>
      <c r="I310" s="3">
        <v>0</v>
      </c>
      <c r="J310" s="3">
        <v>8000</v>
      </c>
      <c r="K310" s="3">
        <v>8000</v>
      </c>
      <c r="L310" s="3">
        <v>4220</v>
      </c>
    </row>
    <row r="311" spans="1:12" x14ac:dyDescent="0.25">
      <c r="A311" s="10">
        <v>46093</v>
      </c>
      <c r="B311" s="14">
        <v>0.80218750000000005</v>
      </c>
      <c r="C311">
        <v>203</v>
      </c>
      <c r="D311" t="s">
        <v>52</v>
      </c>
      <c r="E311">
        <v>3000</v>
      </c>
      <c r="F311" t="s">
        <v>8</v>
      </c>
      <c r="G311">
        <v>1</v>
      </c>
      <c r="H311" s="3">
        <v>1</v>
      </c>
      <c r="I311" s="3">
        <v>0</v>
      </c>
      <c r="J311" s="3">
        <v>3000</v>
      </c>
      <c r="K311" s="3">
        <v>3000</v>
      </c>
      <c r="L311" s="3">
        <v>1200</v>
      </c>
    </row>
    <row r="312" spans="1:12" x14ac:dyDescent="0.25">
      <c r="A312" s="10">
        <v>46093</v>
      </c>
      <c r="B312" s="14">
        <v>0.81907407407407407</v>
      </c>
      <c r="C312">
        <v>204</v>
      </c>
      <c r="D312" t="s">
        <v>51</v>
      </c>
      <c r="E312">
        <v>8000</v>
      </c>
      <c r="F312" t="s">
        <v>7</v>
      </c>
      <c r="G312">
        <v>3</v>
      </c>
      <c r="H312" s="3">
        <v>1</v>
      </c>
      <c r="I312" s="3">
        <v>24000</v>
      </c>
      <c r="J312" s="3">
        <v>0</v>
      </c>
      <c r="K312" s="3">
        <v>24000</v>
      </c>
      <c r="L312" s="3">
        <v>4220</v>
      </c>
    </row>
    <row r="313" spans="1:12" x14ac:dyDescent="0.25">
      <c r="A313" s="10">
        <v>46094</v>
      </c>
      <c r="B313" s="14">
        <v>0.96432870370370372</v>
      </c>
      <c r="C313">
        <v>219</v>
      </c>
      <c r="D313" t="s">
        <v>51</v>
      </c>
      <c r="E313">
        <v>8000</v>
      </c>
      <c r="F313" t="s">
        <v>7</v>
      </c>
      <c r="G313">
        <v>1</v>
      </c>
      <c r="H313" s="3">
        <v>1</v>
      </c>
      <c r="I313" s="3">
        <v>8000</v>
      </c>
      <c r="J313" s="3">
        <v>0</v>
      </c>
      <c r="K313" s="3">
        <v>8000</v>
      </c>
      <c r="L313" s="3">
        <v>4220</v>
      </c>
    </row>
    <row r="314" spans="1:12" x14ac:dyDescent="0.25">
      <c r="A314" s="10">
        <v>46094</v>
      </c>
      <c r="B314" s="14">
        <v>0.96482638888888894</v>
      </c>
      <c r="C314">
        <v>220</v>
      </c>
      <c r="D314" t="s">
        <v>51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  <c r="L314" s="3">
        <v>4220</v>
      </c>
    </row>
    <row r="315" spans="1:12" x14ac:dyDescent="0.25">
      <c r="A315" s="10">
        <v>46094</v>
      </c>
      <c r="B315" s="14">
        <v>0.96482638888888894</v>
      </c>
      <c r="C315">
        <v>220</v>
      </c>
      <c r="D315" t="s">
        <v>52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  <c r="L315" s="3">
        <v>1200</v>
      </c>
    </row>
    <row r="316" spans="1:12" x14ac:dyDescent="0.25">
      <c r="A316" s="10">
        <v>46094</v>
      </c>
      <c r="B316" s="14">
        <v>0.96505787037037039</v>
      </c>
      <c r="C316">
        <v>221</v>
      </c>
      <c r="D316" t="s">
        <v>73</v>
      </c>
      <c r="E316">
        <v>4500</v>
      </c>
      <c r="F316" t="s">
        <v>7</v>
      </c>
      <c r="G316">
        <v>3</v>
      </c>
      <c r="H316" s="3">
        <v>1</v>
      </c>
      <c r="I316" s="3">
        <v>13500</v>
      </c>
      <c r="J316" s="3">
        <v>0</v>
      </c>
      <c r="K316" s="3">
        <v>13500</v>
      </c>
      <c r="L316" s="3">
        <v>3500</v>
      </c>
    </row>
    <row r="317" spans="1:12" x14ac:dyDescent="0.25">
      <c r="A317" s="10">
        <v>46094</v>
      </c>
      <c r="B317" s="14">
        <v>0.96568287037037037</v>
      </c>
      <c r="C317">
        <v>222</v>
      </c>
      <c r="D317" t="s">
        <v>51</v>
      </c>
      <c r="E317">
        <v>8000</v>
      </c>
      <c r="F317" t="s">
        <v>7</v>
      </c>
      <c r="G317">
        <v>3</v>
      </c>
      <c r="H317" s="3">
        <v>1</v>
      </c>
      <c r="I317" s="3">
        <v>24000</v>
      </c>
      <c r="J317" s="3">
        <v>0</v>
      </c>
      <c r="K317" s="3">
        <v>24000</v>
      </c>
      <c r="L317" s="3">
        <v>4220</v>
      </c>
    </row>
    <row r="318" spans="1:12" x14ac:dyDescent="0.25">
      <c r="A318" s="10">
        <v>46094</v>
      </c>
      <c r="B318" s="14">
        <v>0.96568287037037037</v>
      </c>
      <c r="C318">
        <v>222</v>
      </c>
      <c r="D318" t="s">
        <v>52</v>
      </c>
      <c r="E318">
        <v>3000</v>
      </c>
      <c r="F318" t="s">
        <v>7</v>
      </c>
      <c r="G318">
        <v>3</v>
      </c>
      <c r="H318" s="3">
        <v>1</v>
      </c>
      <c r="I318" s="3">
        <v>9000</v>
      </c>
      <c r="J318" s="3">
        <v>0</v>
      </c>
      <c r="K318" s="3">
        <v>9000</v>
      </c>
      <c r="L318" s="3">
        <v>1200</v>
      </c>
    </row>
    <row r="319" spans="1:12" x14ac:dyDescent="0.25">
      <c r="A319" s="10">
        <v>46094</v>
      </c>
      <c r="B319" s="14">
        <v>0.96591435185185182</v>
      </c>
      <c r="C319">
        <v>223</v>
      </c>
      <c r="D319" t="s">
        <v>73</v>
      </c>
      <c r="E319">
        <v>4500</v>
      </c>
      <c r="F319" t="s">
        <v>7</v>
      </c>
      <c r="G319">
        <v>4</v>
      </c>
      <c r="H319" s="3">
        <v>1</v>
      </c>
      <c r="I319" s="3">
        <v>18000</v>
      </c>
      <c r="J319" s="3">
        <v>0</v>
      </c>
      <c r="K319" s="3">
        <v>18000</v>
      </c>
      <c r="L319" s="3">
        <v>3500</v>
      </c>
    </row>
    <row r="320" spans="1:12" x14ac:dyDescent="0.25">
      <c r="A320" s="10">
        <v>46094</v>
      </c>
      <c r="B320" s="14">
        <v>0.96614583333333337</v>
      </c>
      <c r="C320">
        <v>224</v>
      </c>
      <c r="D320" t="s">
        <v>51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4220</v>
      </c>
    </row>
    <row r="321" spans="1:12" x14ac:dyDescent="0.25">
      <c r="A321" s="10">
        <v>46094</v>
      </c>
      <c r="B321" s="14">
        <v>0.96630787037037036</v>
      </c>
      <c r="C321">
        <v>225</v>
      </c>
      <c r="D321" t="s">
        <v>69</v>
      </c>
      <c r="E321">
        <v>30000</v>
      </c>
      <c r="F321" t="s">
        <v>7</v>
      </c>
      <c r="G321">
        <v>1</v>
      </c>
      <c r="H321" s="3">
        <v>1</v>
      </c>
      <c r="I321" s="3">
        <v>30000</v>
      </c>
      <c r="J321" s="3">
        <v>0</v>
      </c>
      <c r="K321" s="3">
        <v>30000</v>
      </c>
      <c r="L321" s="3">
        <v>20320</v>
      </c>
    </row>
    <row r="322" spans="1:12" x14ac:dyDescent="0.25">
      <c r="A322" s="10">
        <v>46095</v>
      </c>
      <c r="B322" s="14">
        <v>0.63886574074074076</v>
      </c>
      <c r="C322">
        <v>205</v>
      </c>
      <c r="D322" t="s">
        <v>51</v>
      </c>
      <c r="E322">
        <v>8000</v>
      </c>
      <c r="F322" t="s">
        <v>7</v>
      </c>
      <c r="G322">
        <v>2</v>
      </c>
      <c r="H322" s="3">
        <v>1</v>
      </c>
      <c r="I322" s="3">
        <v>16000</v>
      </c>
      <c r="J322" s="3">
        <v>0</v>
      </c>
      <c r="K322" s="3">
        <v>16000</v>
      </c>
      <c r="L322" s="3">
        <v>4220</v>
      </c>
    </row>
    <row r="323" spans="1:12" x14ac:dyDescent="0.25">
      <c r="A323" s="10">
        <v>46095</v>
      </c>
      <c r="B323" s="14">
        <v>0.63886574074074076</v>
      </c>
      <c r="C323">
        <v>205</v>
      </c>
      <c r="D323" t="s">
        <v>52</v>
      </c>
      <c r="E323">
        <v>3000</v>
      </c>
      <c r="F323" t="s">
        <v>7</v>
      </c>
      <c r="G323">
        <v>2</v>
      </c>
      <c r="H323" s="3">
        <v>1</v>
      </c>
      <c r="I323" s="3">
        <v>6000</v>
      </c>
      <c r="J323" s="3">
        <v>0</v>
      </c>
      <c r="K323" s="3">
        <v>6000</v>
      </c>
      <c r="L323" s="3">
        <v>1200</v>
      </c>
    </row>
    <row r="324" spans="1:12" x14ac:dyDescent="0.25">
      <c r="A324" s="10">
        <v>46095</v>
      </c>
      <c r="B324" s="14">
        <v>0.63942129629629629</v>
      </c>
      <c r="C324">
        <v>206</v>
      </c>
      <c r="D324" t="s">
        <v>51</v>
      </c>
      <c r="E324">
        <v>8000</v>
      </c>
      <c r="F324" t="s">
        <v>7</v>
      </c>
      <c r="G324">
        <v>1</v>
      </c>
      <c r="H324" s="3">
        <v>1</v>
      </c>
      <c r="I324" s="3">
        <v>8000</v>
      </c>
      <c r="J324" s="3">
        <v>0</v>
      </c>
      <c r="K324" s="3">
        <v>8000</v>
      </c>
      <c r="L324" s="3">
        <v>4220</v>
      </c>
    </row>
    <row r="325" spans="1:12" x14ac:dyDescent="0.25">
      <c r="A325" s="10">
        <v>46095</v>
      </c>
      <c r="B325" s="14">
        <v>0.63942129629629629</v>
      </c>
      <c r="C325">
        <v>206</v>
      </c>
      <c r="D325" t="s">
        <v>52</v>
      </c>
      <c r="E325">
        <v>3000</v>
      </c>
      <c r="F325" t="s">
        <v>7</v>
      </c>
      <c r="G325">
        <v>1</v>
      </c>
      <c r="H325" s="3">
        <v>1</v>
      </c>
      <c r="I325" s="3">
        <v>3000</v>
      </c>
      <c r="J325" s="3">
        <v>0</v>
      </c>
      <c r="K325" s="3">
        <v>3000</v>
      </c>
      <c r="L325" s="3">
        <v>1200</v>
      </c>
    </row>
    <row r="326" spans="1:12" x14ac:dyDescent="0.25">
      <c r="A326" s="10">
        <v>46095</v>
      </c>
      <c r="B326" s="14">
        <v>0.64011574074074074</v>
      </c>
      <c r="C326">
        <v>207</v>
      </c>
      <c r="D326" t="s">
        <v>73</v>
      </c>
      <c r="E326">
        <v>4500</v>
      </c>
      <c r="F326" t="s">
        <v>7</v>
      </c>
      <c r="G326">
        <v>2</v>
      </c>
      <c r="H326" s="3">
        <v>1</v>
      </c>
      <c r="I326" s="3">
        <v>9000</v>
      </c>
      <c r="J326" s="3">
        <v>0</v>
      </c>
      <c r="K326" s="3">
        <v>9000</v>
      </c>
      <c r="L326" s="3">
        <v>3500</v>
      </c>
    </row>
    <row r="327" spans="1:12" x14ac:dyDescent="0.25">
      <c r="A327" s="10">
        <v>46095</v>
      </c>
      <c r="B327" s="14">
        <v>0.64046296296296301</v>
      </c>
      <c r="C327">
        <v>208</v>
      </c>
      <c r="D327" t="s">
        <v>51</v>
      </c>
      <c r="E327">
        <v>8000</v>
      </c>
      <c r="F327" t="s">
        <v>7</v>
      </c>
      <c r="G327">
        <v>2</v>
      </c>
      <c r="H327" s="3">
        <v>1</v>
      </c>
      <c r="I327" s="3">
        <v>16000</v>
      </c>
      <c r="J327" s="3">
        <v>0</v>
      </c>
      <c r="K327" s="3">
        <v>16000</v>
      </c>
      <c r="L327" s="3">
        <v>4220</v>
      </c>
    </row>
    <row r="328" spans="1:12" x14ac:dyDescent="0.25">
      <c r="A328" s="10">
        <v>46095</v>
      </c>
      <c r="B328" s="14">
        <v>0.64046296296296301</v>
      </c>
      <c r="C328">
        <v>208</v>
      </c>
      <c r="D328" t="s">
        <v>52</v>
      </c>
      <c r="E328">
        <v>3000</v>
      </c>
      <c r="F328" t="s">
        <v>7</v>
      </c>
      <c r="G328">
        <v>2</v>
      </c>
      <c r="H328" s="3">
        <v>1</v>
      </c>
      <c r="I328" s="3">
        <v>6000</v>
      </c>
      <c r="J328" s="3">
        <v>0</v>
      </c>
      <c r="K328" s="3">
        <v>6000</v>
      </c>
      <c r="L328" s="3">
        <v>1200</v>
      </c>
    </row>
    <row r="329" spans="1:12" x14ac:dyDescent="0.25">
      <c r="A329" s="10">
        <v>46095</v>
      </c>
      <c r="B329" s="14">
        <v>0.6466319444444445</v>
      </c>
      <c r="C329">
        <v>209</v>
      </c>
      <c r="D329" t="s">
        <v>76</v>
      </c>
      <c r="E329">
        <v>7000</v>
      </c>
      <c r="F329" t="s">
        <v>7</v>
      </c>
      <c r="G329">
        <v>1</v>
      </c>
      <c r="H329" s="3">
        <v>1</v>
      </c>
      <c r="I329" s="3">
        <v>7000</v>
      </c>
      <c r="J329" s="3">
        <v>0</v>
      </c>
      <c r="K329" s="3">
        <v>7000</v>
      </c>
      <c r="L329" s="3">
        <v>3500</v>
      </c>
    </row>
    <row r="330" spans="1:12" x14ac:dyDescent="0.25">
      <c r="A330" s="10">
        <v>46095</v>
      </c>
      <c r="B330" s="14">
        <v>0.6466319444444445</v>
      </c>
      <c r="C330">
        <v>209</v>
      </c>
      <c r="D330" t="s">
        <v>62</v>
      </c>
      <c r="E330">
        <v>30000</v>
      </c>
      <c r="F330" t="s">
        <v>7</v>
      </c>
      <c r="G330">
        <v>1</v>
      </c>
      <c r="H330" s="3">
        <v>1</v>
      </c>
      <c r="I330" s="3">
        <v>30000</v>
      </c>
      <c r="J330" s="3">
        <v>0</v>
      </c>
      <c r="K330" s="3">
        <v>30000</v>
      </c>
      <c r="L330" s="3">
        <v>14820</v>
      </c>
    </row>
    <row r="331" spans="1:12" x14ac:dyDescent="0.25">
      <c r="A331" s="10">
        <v>46095</v>
      </c>
      <c r="B331" s="14">
        <v>0.64921296296296294</v>
      </c>
      <c r="C331">
        <v>210</v>
      </c>
      <c r="D331" t="s">
        <v>51</v>
      </c>
      <c r="E331">
        <v>8000</v>
      </c>
      <c r="F331" t="s">
        <v>7</v>
      </c>
      <c r="G331">
        <v>3</v>
      </c>
      <c r="H331" s="3">
        <v>1</v>
      </c>
      <c r="I331" s="3">
        <v>24000</v>
      </c>
      <c r="J331" s="3">
        <v>0</v>
      </c>
      <c r="K331" s="3">
        <v>24000</v>
      </c>
      <c r="L331" s="3">
        <v>4220</v>
      </c>
    </row>
    <row r="332" spans="1:12" x14ac:dyDescent="0.25">
      <c r="A332" s="10">
        <v>46095</v>
      </c>
      <c r="B332" s="14">
        <v>0.64921296296296294</v>
      </c>
      <c r="C332">
        <v>210</v>
      </c>
      <c r="D332" t="s">
        <v>52</v>
      </c>
      <c r="E332">
        <v>3000</v>
      </c>
      <c r="F332" t="s">
        <v>7</v>
      </c>
      <c r="G332">
        <v>1</v>
      </c>
      <c r="H332" s="3">
        <v>1</v>
      </c>
      <c r="I332" s="3">
        <v>3000</v>
      </c>
      <c r="J332" s="3">
        <v>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0.64921296296296294</v>
      </c>
      <c r="C333">
        <v>210</v>
      </c>
      <c r="D333" t="s">
        <v>140</v>
      </c>
      <c r="E333">
        <v>15000</v>
      </c>
      <c r="F333" t="s">
        <v>7</v>
      </c>
      <c r="G333">
        <v>1</v>
      </c>
      <c r="H333" s="3">
        <v>1</v>
      </c>
      <c r="I333" s="3">
        <v>15000</v>
      </c>
      <c r="J333" s="3">
        <v>0</v>
      </c>
      <c r="K333" s="3">
        <v>15000</v>
      </c>
      <c r="L333" s="3">
        <v>8720</v>
      </c>
    </row>
    <row r="334" spans="1:12" x14ac:dyDescent="0.25">
      <c r="A334" s="10">
        <v>46095</v>
      </c>
      <c r="B334" s="14">
        <v>0.66251157407407413</v>
      </c>
      <c r="C334">
        <v>211</v>
      </c>
      <c r="D334" t="s">
        <v>77</v>
      </c>
      <c r="E334">
        <v>23000</v>
      </c>
      <c r="F334" t="s">
        <v>28</v>
      </c>
      <c r="G334">
        <v>1</v>
      </c>
      <c r="H334" s="3">
        <v>1</v>
      </c>
      <c r="I334" s="3">
        <v>0</v>
      </c>
      <c r="J334" s="3">
        <v>23000</v>
      </c>
      <c r="K334" s="3">
        <v>23000</v>
      </c>
      <c r="L334" s="3">
        <v>10720</v>
      </c>
    </row>
    <row r="335" spans="1:12" x14ac:dyDescent="0.25">
      <c r="A335" s="10">
        <v>46095</v>
      </c>
      <c r="B335" s="14">
        <v>0.66951388888888885</v>
      </c>
      <c r="C335">
        <v>212</v>
      </c>
      <c r="D335" t="s">
        <v>51</v>
      </c>
      <c r="E335">
        <v>8000</v>
      </c>
      <c r="F335" t="s">
        <v>8</v>
      </c>
      <c r="G335">
        <v>1</v>
      </c>
      <c r="H335" s="3">
        <v>1</v>
      </c>
      <c r="I335" s="3">
        <v>0</v>
      </c>
      <c r="J335" s="3">
        <v>8000</v>
      </c>
      <c r="K335" s="3">
        <v>8000</v>
      </c>
      <c r="L335" s="3">
        <v>4220</v>
      </c>
    </row>
    <row r="336" spans="1:12" x14ac:dyDescent="0.25">
      <c r="A336" s="10">
        <v>46095</v>
      </c>
      <c r="B336" s="14">
        <v>0.66951388888888885</v>
      </c>
      <c r="C336">
        <v>212</v>
      </c>
      <c r="D336" t="s">
        <v>52</v>
      </c>
      <c r="E336">
        <v>3000</v>
      </c>
      <c r="F336" t="s">
        <v>8</v>
      </c>
      <c r="G336">
        <v>1</v>
      </c>
      <c r="H336" s="3">
        <v>1</v>
      </c>
      <c r="I336" s="3">
        <v>0</v>
      </c>
      <c r="J336" s="3">
        <v>3000</v>
      </c>
      <c r="K336" s="3">
        <v>3000</v>
      </c>
      <c r="L336" s="3">
        <v>1200</v>
      </c>
    </row>
    <row r="337" spans="1:12" x14ac:dyDescent="0.25">
      <c r="A337" s="10">
        <v>46095</v>
      </c>
      <c r="B337" s="14">
        <v>0.67760416666666667</v>
      </c>
      <c r="C337">
        <v>213</v>
      </c>
      <c r="D337" t="s">
        <v>78</v>
      </c>
      <c r="E337">
        <v>20000</v>
      </c>
      <c r="F337" t="s">
        <v>7</v>
      </c>
      <c r="G337">
        <v>1</v>
      </c>
      <c r="H337" s="3">
        <v>1</v>
      </c>
      <c r="I337" s="3">
        <v>20000</v>
      </c>
      <c r="J337" s="3">
        <v>0</v>
      </c>
      <c r="K337" s="3">
        <v>20000</v>
      </c>
      <c r="L337" s="3">
        <v>10720</v>
      </c>
    </row>
    <row r="338" spans="1:12" x14ac:dyDescent="0.25">
      <c r="A338" s="10">
        <v>46095</v>
      </c>
      <c r="B338" s="14">
        <v>0.68554398148148143</v>
      </c>
      <c r="C338">
        <v>214</v>
      </c>
      <c r="D338" t="s">
        <v>51</v>
      </c>
      <c r="E338">
        <v>8000</v>
      </c>
      <c r="F338" t="s">
        <v>7</v>
      </c>
      <c r="G338">
        <v>3</v>
      </c>
      <c r="H338" s="3">
        <v>1</v>
      </c>
      <c r="I338" s="3">
        <v>24000</v>
      </c>
      <c r="J338" s="3">
        <v>0</v>
      </c>
      <c r="K338" s="3">
        <v>24000</v>
      </c>
      <c r="L338" s="3">
        <v>4220</v>
      </c>
    </row>
    <row r="339" spans="1:12" x14ac:dyDescent="0.25">
      <c r="A339" s="10">
        <v>46095</v>
      </c>
      <c r="B339" s="14">
        <v>0.68554398148148143</v>
      </c>
      <c r="C339">
        <v>214</v>
      </c>
      <c r="D339" t="s">
        <v>76</v>
      </c>
      <c r="E339">
        <v>7000</v>
      </c>
      <c r="F339" t="s">
        <v>7</v>
      </c>
      <c r="G339">
        <v>1</v>
      </c>
      <c r="H339" s="3">
        <v>1</v>
      </c>
      <c r="I339" s="3">
        <v>7000</v>
      </c>
      <c r="J339" s="3">
        <v>0</v>
      </c>
      <c r="K339" s="3">
        <v>7000</v>
      </c>
      <c r="L339" s="3">
        <v>3500</v>
      </c>
    </row>
    <row r="340" spans="1:12" x14ac:dyDescent="0.25">
      <c r="A340" s="10">
        <v>46095</v>
      </c>
      <c r="B340" s="14">
        <v>0.68554398148148143</v>
      </c>
      <c r="C340">
        <v>214</v>
      </c>
      <c r="D340" t="s">
        <v>52</v>
      </c>
      <c r="E340">
        <v>3000</v>
      </c>
      <c r="F340" t="s">
        <v>7</v>
      </c>
      <c r="G340">
        <v>3</v>
      </c>
      <c r="H340" s="3">
        <v>1</v>
      </c>
      <c r="I340" s="3">
        <v>9000</v>
      </c>
      <c r="J340" s="3">
        <v>0</v>
      </c>
      <c r="K340" s="3">
        <v>9000</v>
      </c>
      <c r="L340" s="3">
        <v>1200</v>
      </c>
    </row>
    <row r="341" spans="1:12" x14ac:dyDescent="0.25">
      <c r="A341" s="10">
        <v>46095</v>
      </c>
      <c r="B341" s="14">
        <v>0.68554398148148143</v>
      </c>
      <c r="C341">
        <v>214</v>
      </c>
      <c r="D341" t="s">
        <v>65</v>
      </c>
      <c r="E341">
        <v>60000</v>
      </c>
      <c r="F341" t="s">
        <v>7</v>
      </c>
      <c r="G341">
        <v>1</v>
      </c>
      <c r="H341" s="3">
        <v>1</v>
      </c>
      <c r="I341" s="3">
        <v>60000</v>
      </c>
      <c r="J341" s="3">
        <v>0</v>
      </c>
      <c r="K341" s="3">
        <v>60000</v>
      </c>
      <c r="L341" s="3">
        <v>25320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53</v>
      </c>
      <c r="E342">
        <v>3500</v>
      </c>
      <c r="F342" t="s">
        <v>8</v>
      </c>
      <c r="G342">
        <v>1</v>
      </c>
      <c r="H342" s="3">
        <v>1</v>
      </c>
      <c r="I342" s="3">
        <v>0</v>
      </c>
      <c r="J342" s="3">
        <v>3500</v>
      </c>
      <c r="K342" s="3">
        <v>3500</v>
      </c>
      <c r="L342" s="3">
        <v>1416.67</v>
      </c>
    </row>
    <row r="343" spans="1:12" x14ac:dyDescent="0.25">
      <c r="A343" s="10">
        <v>46095</v>
      </c>
      <c r="B343" s="14">
        <v>0.70613425925925921</v>
      </c>
      <c r="C343">
        <v>215</v>
      </c>
      <c r="D343" t="s">
        <v>52</v>
      </c>
      <c r="E343">
        <v>3000</v>
      </c>
      <c r="F343" t="s">
        <v>8</v>
      </c>
      <c r="G343">
        <v>1</v>
      </c>
      <c r="H343" s="3">
        <v>1</v>
      </c>
      <c r="I343" s="3">
        <v>0</v>
      </c>
      <c r="J343" s="3">
        <v>3000</v>
      </c>
      <c r="K343" s="3">
        <v>3000</v>
      </c>
      <c r="L343" s="3">
        <v>1200</v>
      </c>
    </row>
    <row r="344" spans="1:12" x14ac:dyDescent="0.25">
      <c r="A344" s="10">
        <v>46095</v>
      </c>
      <c r="B344" s="14">
        <v>0.70613425925925921</v>
      </c>
      <c r="C344">
        <v>215</v>
      </c>
      <c r="D344" t="s">
        <v>58</v>
      </c>
      <c r="E344">
        <v>4500</v>
      </c>
      <c r="F344" t="s">
        <v>8</v>
      </c>
      <c r="G344">
        <v>1</v>
      </c>
      <c r="H344" s="3">
        <v>1</v>
      </c>
      <c r="I344" s="3">
        <v>0</v>
      </c>
      <c r="J344" s="3">
        <v>4500</v>
      </c>
      <c r="K344" s="3">
        <v>4500</v>
      </c>
      <c r="L344" s="3">
        <v>2416.67</v>
      </c>
    </row>
    <row r="345" spans="1:12" x14ac:dyDescent="0.25">
      <c r="A345" s="10">
        <v>46095</v>
      </c>
      <c r="B345" s="14">
        <v>0.70613425925925921</v>
      </c>
      <c r="C345">
        <v>215</v>
      </c>
      <c r="D345" t="s">
        <v>139</v>
      </c>
      <c r="E345">
        <v>17000</v>
      </c>
      <c r="F345" t="s">
        <v>8</v>
      </c>
      <c r="G345">
        <v>1</v>
      </c>
      <c r="H345" s="3">
        <v>1</v>
      </c>
      <c r="I345" s="3">
        <v>0</v>
      </c>
      <c r="J345" s="3">
        <v>17000</v>
      </c>
      <c r="K345" s="3">
        <v>17000</v>
      </c>
      <c r="L345" s="3">
        <v>8100</v>
      </c>
    </row>
    <row r="346" spans="1:12" x14ac:dyDescent="0.25">
      <c r="A346" s="10">
        <v>46095</v>
      </c>
      <c r="B346" s="14">
        <v>0.70613425925925921</v>
      </c>
      <c r="C346">
        <v>215</v>
      </c>
      <c r="D346" t="s">
        <v>55</v>
      </c>
      <c r="E346">
        <v>35000</v>
      </c>
      <c r="F346" t="s">
        <v>8</v>
      </c>
      <c r="G346">
        <v>1</v>
      </c>
      <c r="H346" s="3">
        <v>1</v>
      </c>
      <c r="I346" s="3">
        <v>0</v>
      </c>
      <c r="J346" s="3">
        <v>35000</v>
      </c>
      <c r="K346" s="3">
        <v>35000</v>
      </c>
      <c r="L346" s="3">
        <v>20320</v>
      </c>
    </row>
    <row r="347" spans="1:12" x14ac:dyDescent="0.25">
      <c r="A347" s="10">
        <v>46095</v>
      </c>
      <c r="B347" s="14">
        <v>0.70646990740740745</v>
      </c>
      <c r="C347">
        <v>216</v>
      </c>
      <c r="D347" t="s">
        <v>51</v>
      </c>
      <c r="E347">
        <v>8000</v>
      </c>
      <c r="F347" t="s">
        <v>8</v>
      </c>
      <c r="G347">
        <v>1</v>
      </c>
      <c r="H347" s="3">
        <v>1</v>
      </c>
      <c r="I347" s="3">
        <v>0</v>
      </c>
      <c r="J347" s="3">
        <v>8000</v>
      </c>
      <c r="K347" s="3">
        <v>8000</v>
      </c>
      <c r="L347" s="3">
        <v>4220</v>
      </c>
    </row>
    <row r="348" spans="1:12" x14ac:dyDescent="0.25">
      <c r="A348" s="10">
        <v>46095</v>
      </c>
      <c r="B348" s="14">
        <v>0.70646990740740745</v>
      </c>
      <c r="C348">
        <v>216</v>
      </c>
      <c r="D348" t="s">
        <v>52</v>
      </c>
      <c r="E348">
        <v>3000</v>
      </c>
      <c r="F348" t="s">
        <v>8</v>
      </c>
      <c r="G348">
        <v>1</v>
      </c>
      <c r="H348" s="3">
        <v>1</v>
      </c>
      <c r="I348" s="3">
        <v>0</v>
      </c>
      <c r="J348" s="3">
        <v>3000</v>
      </c>
      <c r="K348" s="3">
        <v>3000</v>
      </c>
      <c r="L348" s="3">
        <v>1200</v>
      </c>
    </row>
    <row r="349" spans="1:12" x14ac:dyDescent="0.25">
      <c r="A349" s="10">
        <v>46095</v>
      </c>
      <c r="B349" s="14">
        <v>0.82105324074074071</v>
      </c>
      <c r="C349">
        <v>217</v>
      </c>
      <c r="D349" t="s">
        <v>166</v>
      </c>
      <c r="E349">
        <v>4500</v>
      </c>
      <c r="F349" t="s">
        <v>8</v>
      </c>
      <c r="G349">
        <v>3</v>
      </c>
      <c r="H349" s="3">
        <v>1</v>
      </c>
      <c r="I349" s="3">
        <v>0</v>
      </c>
      <c r="J349" s="3">
        <v>13500</v>
      </c>
      <c r="K349" s="3">
        <v>13500</v>
      </c>
      <c r="L349" s="3">
        <v>3000</v>
      </c>
    </row>
    <row r="350" spans="1:12" x14ac:dyDescent="0.25">
      <c r="A350" s="10">
        <v>46095</v>
      </c>
      <c r="B350" s="14">
        <v>0.82371527777777775</v>
      </c>
      <c r="C350">
        <v>218</v>
      </c>
      <c r="D350" t="s">
        <v>51</v>
      </c>
      <c r="E350">
        <v>8000</v>
      </c>
      <c r="F350" t="s">
        <v>7</v>
      </c>
      <c r="G350">
        <v>1</v>
      </c>
      <c r="H350" s="3">
        <v>1</v>
      </c>
      <c r="I350" s="3">
        <v>8000</v>
      </c>
      <c r="J350" s="3">
        <v>0</v>
      </c>
      <c r="K350" s="3">
        <v>8000</v>
      </c>
      <c r="L350" s="3">
        <v>4220</v>
      </c>
    </row>
    <row r="351" spans="1:12" x14ac:dyDescent="0.25">
      <c r="A351" s="10">
        <v>46096</v>
      </c>
      <c r="B351" s="14">
        <v>0.57894675925925931</v>
      </c>
      <c r="C351">
        <v>226</v>
      </c>
      <c r="D351" t="s">
        <v>51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  <c r="L351" s="3">
        <v>4220</v>
      </c>
    </row>
    <row r="352" spans="1:12" x14ac:dyDescent="0.25">
      <c r="A352" s="10">
        <v>46096</v>
      </c>
      <c r="B352" s="14">
        <v>0.59741898148148154</v>
      </c>
      <c r="C352">
        <v>227</v>
      </c>
      <c r="D352" t="s">
        <v>51</v>
      </c>
      <c r="E352">
        <v>8000</v>
      </c>
      <c r="F352" t="s">
        <v>7</v>
      </c>
      <c r="G352">
        <v>1</v>
      </c>
      <c r="H352" s="3">
        <v>1</v>
      </c>
      <c r="I352" s="3">
        <v>8000</v>
      </c>
      <c r="J352" s="3">
        <v>0</v>
      </c>
      <c r="K352" s="3">
        <v>8000</v>
      </c>
      <c r="L352" s="3">
        <v>4220</v>
      </c>
    </row>
    <row r="353" spans="1:12" x14ac:dyDescent="0.25">
      <c r="A353" s="10">
        <v>46096</v>
      </c>
      <c r="B353" s="14">
        <v>0.59741898148148154</v>
      </c>
      <c r="C353">
        <v>227</v>
      </c>
      <c r="D353" t="s">
        <v>52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  <c r="L353" s="3">
        <v>1200</v>
      </c>
    </row>
    <row r="354" spans="1:12" x14ac:dyDescent="0.25">
      <c r="A354" s="10">
        <v>46096</v>
      </c>
      <c r="B354" s="14">
        <v>0.61869212962962961</v>
      </c>
      <c r="C354">
        <v>228</v>
      </c>
      <c r="D354" t="s">
        <v>166</v>
      </c>
      <c r="E354">
        <v>4500</v>
      </c>
      <c r="F354" t="s">
        <v>7</v>
      </c>
      <c r="G354">
        <v>2</v>
      </c>
      <c r="H354" s="3">
        <v>1</v>
      </c>
      <c r="I354" s="3">
        <v>9000</v>
      </c>
      <c r="J354" s="3">
        <v>0</v>
      </c>
      <c r="K354" s="3">
        <v>9000</v>
      </c>
      <c r="L354" s="3">
        <v>3000</v>
      </c>
    </row>
    <row r="355" spans="1:12" x14ac:dyDescent="0.25">
      <c r="A355" s="10">
        <v>46096</v>
      </c>
      <c r="B355" s="14">
        <v>0.64789351851851851</v>
      </c>
      <c r="C355">
        <v>229</v>
      </c>
      <c r="D355" t="s">
        <v>51</v>
      </c>
      <c r="E355">
        <v>8000</v>
      </c>
      <c r="F355" t="s">
        <v>7</v>
      </c>
      <c r="G355">
        <v>1</v>
      </c>
      <c r="H355" s="3">
        <v>1</v>
      </c>
      <c r="I355" s="3">
        <v>8000</v>
      </c>
      <c r="J355" s="3">
        <v>0</v>
      </c>
      <c r="K355" s="3">
        <v>8000</v>
      </c>
      <c r="L355" s="3">
        <v>4220</v>
      </c>
    </row>
    <row r="356" spans="1:12" x14ac:dyDescent="0.25">
      <c r="A356" s="10">
        <v>46096</v>
      </c>
      <c r="B356" s="14">
        <v>0.64789351851851851</v>
      </c>
      <c r="C356">
        <v>229</v>
      </c>
      <c r="D356" t="s">
        <v>52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0.64811342592592591</v>
      </c>
      <c r="C357">
        <v>230</v>
      </c>
      <c r="D357" t="s">
        <v>51</v>
      </c>
      <c r="E357">
        <v>8000</v>
      </c>
      <c r="F357" t="s">
        <v>8</v>
      </c>
      <c r="G357">
        <v>2</v>
      </c>
      <c r="H357" s="3">
        <v>1</v>
      </c>
      <c r="I357" s="3">
        <v>0</v>
      </c>
      <c r="J357" s="3">
        <v>16000</v>
      </c>
      <c r="K357" s="3">
        <v>16000</v>
      </c>
      <c r="L357" s="3">
        <v>4220</v>
      </c>
    </row>
    <row r="358" spans="1:12" x14ac:dyDescent="0.25">
      <c r="A358" s="10">
        <v>46096</v>
      </c>
      <c r="B358" s="14">
        <v>0.64811342592592591</v>
      </c>
      <c r="C358">
        <v>230</v>
      </c>
      <c r="D358" t="s">
        <v>52</v>
      </c>
      <c r="E358">
        <v>3000</v>
      </c>
      <c r="F358" t="s">
        <v>8</v>
      </c>
      <c r="G358">
        <v>1</v>
      </c>
      <c r="H358" s="3">
        <v>1</v>
      </c>
      <c r="I358" s="3">
        <v>0</v>
      </c>
      <c r="J358" s="3">
        <v>3000</v>
      </c>
      <c r="K358" s="3">
        <v>3000</v>
      </c>
      <c r="L358" s="3">
        <v>1200</v>
      </c>
    </row>
    <row r="359" spans="1:12" x14ac:dyDescent="0.25">
      <c r="A359" s="10">
        <v>46096</v>
      </c>
      <c r="B359" s="14">
        <v>0.65579861111111115</v>
      </c>
      <c r="C359">
        <v>231</v>
      </c>
      <c r="D359" t="s">
        <v>51</v>
      </c>
      <c r="E359">
        <v>8000</v>
      </c>
      <c r="F359" t="s">
        <v>7</v>
      </c>
      <c r="G359">
        <v>2</v>
      </c>
      <c r="H359" s="3">
        <v>1</v>
      </c>
      <c r="I359" s="3">
        <v>16000</v>
      </c>
      <c r="J359" s="3">
        <v>0</v>
      </c>
      <c r="K359" s="3">
        <v>16000</v>
      </c>
      <c r="L359" s="3">
        <v>4220</v>
      </c>
    </row>
    <row r="360" spans="1:12" x14ac:dyDescent="0.25">
      <c r="A360" s="10">
        <v>46096</v>
      </c>
      <c r="B360" s="14">
        <v>0.65579861111111115</v>
      </c>
      <c r="C360">
        <v>231</v>
      </c>
      <c r="D360" t="s">
        <v>52</v>
      </c>
      <c r="E360">
        <v>3000</v>
      </c>
      <c r="F360" t="s">
        <v>7</v>
      </c>
      <c r="G360">
        <v>1</v>
      </c>
      <c r="H360" s="3">
        <v>1</v>
      </c>
      <c r="I360" s="3">
        <v>3000</v>
      </c>
      <c r="J360" s="3">
        <v>0</v>
      </c>
      <c r="K360" s="3">
        <v>3000</v>
      </c>
      <c r="L360" s="3">
        <v>1200</v>
      </c>
    </row>
    <row r="361" spans="1:12" x14ac:dyDescent="0.25">
      <c r="A361" s="10">
        <v>46096</v>
      </c>
      <c r="B361" s="14">
        <v>0.72108796296296296</v>
      </c>
      <c r="C361">
        <v>232</v>
      </c>
      <c r="D361" t="s">
        <v>52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  <c r="L361" s="3">
        <v>1200</v>
      </c>
    </row>
    <row r="362" spans="1:12" x14ac:dyDescent="0.25">
      <c r="A362" s="10">
        <v>46096</v>
      </c>
      <c r="B362" s="14">
        <v>0.72108796296296296</v>
      </c>
      <c r="C362">
        <v>232</v>
      </c>
      <c r="D362" t="s">
        <v>141</v>
      </c>
      <c r="E362">
        <v>30000</v>
      </c>
      <c r="F362" t="s">
        <v>7</v>
      </c>
      <c r="G362">
        <v>1</v>
      </c>
      <c r="H362" s="3">
        <v>1</v>
      </c>
      <c r="I362" s="3">
        <v>30000</v>
      </c>
      <c r="J362" s="3">
        <v>0</v>
      </c>
      <c r="K362" s="3">
        <v>30000</v>
      </c>
      <c r="L362" s="3">
        <v>11400</v>
      </c>
    </row>
    <row r="363" spans="1:12" x14ac:dyDescent="0.25">
      <c r="A363" s="10">
        <v>46096</v>
      </c>
      <c r="B363" s="14">
        <v>0.78940972222222228</v>
      </c>
      <c r="C363">
        <v>341</v>
      </c>
      <c r="D363" t="s">
        <v>52</v>
      </c>
      <c r="E363">
        <v>3000</v>
      </c>
      <c r="F363" t="s">
        <v>8</v>
      </c>
      <c r="G363">
        <v>2</v>
      </c>
      <c r="H363" s="3">
        <v>1</v>
      </c>
      <c r="I363" s="3">
        <v>0</v>
      </c>
      <c r="J363" s="3">
        <v>6000</v>
      </c>
      <c r="K363" s="3">
        <v>6000</v>
      </c>
      <c r="L363" s="3">
        <v>1200</v>
      </c>
    </row>
    <row r="364" spans="1:12" x14ac:dyDescent="0.25">
      <c r="A364" s="10">
        <v>46096</v>
      </c>
      <c r="B364" s="14">
        <v>0.78940972222222228</v>
      </c>
      <c r="C364">
        <v>341</v>
      </c>
      <c r="D364" t="s">
        <v>69</v>
      </c>
      <c r="E364">
        <v>30000</v>
      </c>
      <c r="F364" t="s">
        <v>8</v>
      </c>
      <c r="G364">
        <v>1</v>
      </c>
      <c r="H364" s="3">
        <v>1</v>
      </c>
      <c r="I364" s="3">
        <v>0</v>
      </c>
      <c r="J364" s="3">
        <v>30000</v>
      </c>
      <c r="K364" s="3">
        <v>30000</v>
      </c>
      <c r="L364" s="3">
        <v>20320</v>
      </c>
    </row>
    <row r="365" spans="1:12" x14ac:dyDescent="0.25">
      <c r="A365" s="10">
        <v>46097</v>
      </c>
      <c r="B365" s="14">
        <v>0.66733796296296299</v>
      </c>
      <c r="C365">
        <v>249</v>
      </c>
      <c r="D365" t="s">
        <v>51</v>
      </c>
      <c r="E365">
        <v>8000</v>
      </c>
      <c r="F365" t="s">
        <v>7</v>
      </c>
      <c r="G365">
        <v>3</v>
      </c>
      <c r="H365" s="3">
        <v>1</v>
      </c>
      <c r="I365" s="3">
        <v>24000</v>
      </c>
      <c r="J365" s="3">
        <v>0</v>
      </c>
      <c r="K365" s="3">
        <v>24000</v>
      </c>
      <c r="L365" s="3">
        <v>4220</v>
      </c>
    </row>
    <row r="366" spans="1:12" x14ac:dyDescent="0.25">
      <c r="A366" s="10">
        <v>46097</v>
      </c>
      <c r="B366" s="14">
        <v>0.6839467592592593</v>
      </c>
      <c r="C366">
        <v>250</v>
      </c>
      <c r="D366" t="s">
        <v>51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4220</v>
      </c>
    </row>
    <row r="367" spans="1:12" x14ac:dyDescent="0.25">
      <c r="A367" s="10">
        <v>46097</v>
      </c>
      <c r="B367" s="14">
        <v>0.6839467592592593</v>
      </c>
      <c r="C367">
        <v>250</v>
      </c>
      <c r="D367" t="s">
        <v>52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0.68489583333333337</v>
      </c>
      <c r="C368">
        <v>251</v>
      </c>
      <c r="D368" t="s">
        <v>51</v>
      </c>
      <c r="E368">
        <v>8000</v>
      </c>
      <c r="F368" t="s">
        <v>8</v>
      </c>
      <c r="G368">
        <v>1</v>
      </c>
      <c r="H368" s="3">
        <v>1</v>
      </c>
      <c r="I368" s="3">
        <v>0</v>
      </c>
      <c r="J368" s="3">
        <v>8000</v>
      </c>
      <c r="K368" s="3">
        <v>8000</v>
      </c>
      <c r="L368" s="3">
        <v>4220</v>
      </c>
    </row>
    <row r="369" spans="1:12" x14ac:dyDescent="0.25">
      <c r="A369" s="10">
        <v>46097</v>
      </c>
      <c r="B369" s="14">
        <v>0.68489583333333337</v>
      </c>
      <c r="C369">
        <v>251</v>
      </c>
      <c r="D369" t="s">
        <v>52</v>
      </c>
      <c r="E369">
        <v>3000</v>
      </c>
      <c r="F369" t="s">
        <v>8</v>
      </c>
      <c r="G369">
        <v>1</v>
      </c>
      <c r="H369" s="3">
        <v>1</v>
      </c>
      <c r="I369" s="3">
        <v>0</v>
      </c>
      <c r="J369" s="3">
        <v>3000</v>
      </c>
      <c r="K369" s="3">
        <v>3000</v>
      </c>
      <c r="L369" s="3">
        <v>1200</v>
      </c>
    </row>
    <row r="370" spans="1:12" x14ac:dyDescent="0.25">
      <c r="A370" s="10">
        <v>46097</v>
      </c>
      <c r="B370" s="14">
        <v>0.72692129629629632</v>
      </c>
      <c r="C370">
        <v>252</v>
      </c>
      <c r="D370" t="s">
        <v>51</v>
      </c>
      <c r="E370">
        <v>8000</v>
      </c>
      <c r="F370" t="s">
        <v>7</v>
      </c>
      <c r="G370">
        <v>1</v>
      </c>
      <c r="H370" s="3">
        <v>1</v>
      </c>
      <c r="I370" s="3">
        <v>8000</v>
      </c>
      <c r="J370" s="3">
        <v>0</v>
      </c>
      <c r="K370" s="3">
        <v>8000</v>
      </c>
      <c r="L370" s="3">
        <v>4220</v>
      </c>
    </row>
    <row r="371" spans="1:12" x14ac:dyDescent="0.25">
      <c r="A371" s="10">
        <v>46097</v>
      </c>
      <c r="B371" s="14">
        <v>0.72692129629629632</v>
      </c>
      <c r="C371">
        <v>252</v>
      </c>
      <c r="D371" t="s">
        <v>52</v>
      </c>
      <c r="E371">
        <v>3000</v>
      </c>
      <c r="F371" t="s">
        <v>7</v>
      </c>
      <c r="G371">
        <v>1</v>
      </c>
      <c r="H371" s="3">
        <v>1</v>
      </c>
      <c r="I371" s="3">
        <v>3000</v>
      </c>
      <c r="J371" s="3">
        <v>0</v>
      </c>
      <c r="K371" s="3">
        <v>3000</v>
      </c>
      <c r="L371" s="3">
        <v>1200</v>
      </c>
    </row>
    <row r="372" spans="1:12" x14ac:dyDescent="0.25">
      <c r="A372" s="10">
        <v>46097</v>
      </c>
      <c r="B372" s="14">
        <v>0.7690393518518519</v>
      </c>
      <c r="C372">
        <v>253</v>
      </c>
      <c r="D372" t="s">
        <v>51</v>
      </c>
      <c r="E372">
        <v>8000</v>
      </c>
      <c r="F372" t="s">
        <v>7</v>
      </c>
      <c r="G372">
        <v>6</v>
      </c>
      <c r="H372" s="3">
        <v>1</v>
      </c>
      <c r="I372" s="3">
        <v>48000</v>
      </c>
      <c r="J372" s="3">
        <v>0</v>
      </c>
      <c r="K372" s="3">
        <v>48000</v>
      </c>
      <c r="L372" s="3">
        <v>4220</v>
      </c>
    </row>
    <row r="373" spans="1:12" x14ac:dyDescent="0.25">
      <c r="A373" s="10">
        <v>46097</v>
      </c>
      <c r="B373" s="14">
        <v>0.7690393518518519</v>
      </c>
      <c r="C373">
        <v>253</v>
      </c>
      <c r="D373" t="s">
        <v>52</v>
      </c>
      <c r="E373">
        <v>3000</v>
      </c>
      <c r="F373" t="s">
        <v>7</v>
      </c>
      <c r="G373">
        <v>3</v>
      </c>
      <c r="H373" s="3">
        <v>1</v>
      </c>
      <c r="I373" s="3">
        <v>9000</v>
      </c>
      <c r="J373" s="3">
        <v>0</v>
      </c>
      <c r="K373" s="3">
        <v>9000</v>
      </c>
      <c r="L373" s="3">
        <v>1200</v>
      </c>
    </row>
    <row r="374" spans="1:12" x14ac:dyDescent="0.25">
      <c r="A374" s="10">
        <v>46097</v>
      </c>
      <c r="B374" s="14">
        <v>0.77001157407407406</v>
      </c>
      <c r="C374">
        <v>254</v>
      </c>
      <c r="D374" t="s">
        <v>76</v>
      </c>
      <c r="E374">
        <v>7000</v>
      </c>
      <c r="F374" t="s">
        <v>8</v>
      </c>
      <c r="G374">
        <v>1</v>
      </c>
      <c r="H374" s="3">
        <v>1</v>
      </c>
      <c r="I374" s="3">
        <v>0</v>
      </c>
      <c r="J374" s="3">
        <v>7000</v>
      </c>
      <c r="K374" s="3">
        <v>7000</v>
      </c>
      <c r="L374" s="3">
        <v>3500</v>
      </c>
    </row>
    <row r="375" spans="1:12" x14ac:dyDescent="0.25">
      <c r="A375" s="10">
        <v>46097</v>
      </c>
      <c r="B375" s="14">
        <v>0.77001157407407406</v>
      </c>
      <c r="C375">
        <v>254</v>
      </c>
      <c r="D375" t="s">
        <v>52</v>
      </c>
      <c r="E375">
        <v>3000</v>
      </c>
      <c r="F375" t="s">
        <v>8</v>
      </c>
      <c r="G375">
        <v>1</v>
      </c>
      <c r="H375" s="3">
        <v>1</v>
      </c>
      <c r="I375" s="3">
        <v>0</v>
      </c>
      <c r="J375" s="3">
        <v>3000</v>
      </c>
      <c r="K375" s="3">
        <v>3000</v>
      </c>
      <c r="L375" s="3">
        <v>1200</v>
      </c>
    </row>
    <row r="376" spans="1:12" x14ac:dyDescent="0.25">
      <c r="A376" s="10">
        <v>46098</v>
      </c>
      <c r="B376" s="14">
        <v>0.44481481481481483</v>
      </c>
      <c r="C376">
        <v>255</v>
      </c>
      <c r="D376" t="s">
        <v>51</v>
      </c>
      <c r="E376">
        <v>8000</v>
      </c>
      <c r="F376" t="s">
        <v>8</v>
      </c>
      <c r="G376">
        <v>4</v>
      </c>
      <c r="H376" s="3">
        <v>1</v>
      </c>
      <c r="I376" s="3">
        <v>0</v>
      </c>
      <c r="J376" s="3">
        <v>32000</v>
      </c>
      <c r="K376" s="3">
        <v>32000</v>
      </c>
      <c r="L376" s="3">
        <v>4220</v>
      </c>
    </row>
    <row r="377" spans="1:12" x14ac:dyDescent="0.25">
      <c r="A377" s="10">
        <v>46098</v>
      </c>
      <c r="B377" s="14">
        <v>0.61690972222222218</v>
      </c>
      <c r="C377">
        <v>233</v>
      </c>
      <c r="D377" t="s">
        <v>51</v>
      </c>
      <c r="E377">
        <v>8000</v>
      </c>
      <c r="F377" t="s">
        <v>7</v>
      </c>
      <c r="G377">
        <v>3</v>
      </c>
      <c r="H377" s="3">
        <v>1</v>
      </c>
      <c r="I377" s="3">
        <v>24000</v>
      </c>
      <c r="J377" s="3">
        <v>0</v>
      </c>
      <c r="K377" s="3">
        <v>24000</v>
      </c>
      <c r="L377" s="3">
        <v>4220</v>
      </c>
    </row>
    <row r="378" spans="1:12" x14ac:dyDescent="0.25">
      <c r="A378" s="10">
        <v>46098</v>
      </c>
      <c r="B378" s="14">
        <v>0.61690972222222218</v>
      </c>
      <c r="C378">
        <v>233</v>
      </c>
      <c r="D378" t="s">
        <v>54</v>
      </c>
      <c r="E378">
        <v>3000</v>
      </c>
      <c r="F378" t="s">
        <v>7</v>
      </c>
      <c r="G378">
        <v>1</v>
      </c>
      <c r="H378" s="3">
        <v>1</v>
      </c>
      <c r="I378" s="3">
        <v>3000</v>
      </c>
      <c r="J378" s="3">
        <v>0</v>
      </c>
      <c r="K378" s="3">
        <v>3000</v>
      </c>
      <c r="L378" s="3">
        <v>1133.33</v>
      </c>
    </row>
    <row r="379" spans="1:12" x14ac:dyDescent="0.25">
      <c r="A379" s="10">
        <v>46098</v>
      </c>
      <c r="B379" s="14">
        <v>0.61690972222222218</v>
      </c>
      <c r="C379">
        <v>233</v>
      </c>
      <c r="D379" t="s">
        <v>73</v>
      </c>
      <c r="E379">
        <v>4500</v>
      </c>
      <c r="F379" t="s">
        <v>7</v>
      </c>
      <c r="G379">
        <v>3</v>
      </c>
      <c r="H379" s="3">
        <v>1</v>
      </c>
      <c r="I379" s="3">
        <v>13500</v>
      </c>
      <c r="J379" s="3">
        <v>0</v>
      </c>
      <c r="K379" s="3">
        <v>13500</v>
      </c>
      <c r="L379" s="3">
        <v>3500</v>
      </c>
    </row>
    <row r="380" spans="1:12" x14ac:dyDescent="0.25">
      <c r="A380" s="10">
        <v>46098</v>
      </c>
      <c r="B380" s="14">
        <v>0.62935185185185183</v>
      </c>
      <c r="C380">
        <v>234</v>
      </c>
      <c r="D380" t="s">
        <v>51</v>
      </c>
      <c r="E380">
        <v>8000</v>
      </c>
      <c r="F380" t="s">
        <v>7</v>
      </c>
      <c r="G380">
        <v>2</v>
      </c>
      <c r="H380" s="3">
        <v>1</v>
      </c>
      <c r="I380" s="3">
        <v>16000</v>
      </c>
      <c r="J380" s="3">
        <v>0</v>
      </c>
      <c r="K380" s="3">
        <v>16000</v>
      </c>
      <c r="L380" s="3">
        <v>4220</v>
      </c>
    </row>
    <row r="381" spans="1:12" x14ac:dyDescent="0.25">
      <c r="A381" s="10">
        <v>46098</v>
      </c>
      <c r="B381" s="14">
        <v>0.65011574074074074</v>
      </c>
      <c r="C381">
        <v>235</v>
      </c>
      <c r="D381" t="s">
        <v>51</v>
      </c>
      <c r="E381">
        <v>8000</v>
      </c>
      <c r="F381" t="s">
        <v>28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  <c r="L381" s="3">
        <v>4220</v>
      </c>
    </row>
    <row r="382" spans="1:12" x14ac:dyDescent="0.25">
      <c r="A382" s="10">
        <v>46098</v>
      </c>
      <c r="B382" s="14">
        <v>0.65011574074074074</v>
      </c>
      <c r="C382">
        <v>235</v>
      </c>
      <c r="D382" t="s">
        <v>52</v>
      </c>
      <c r="E382">
        <v>3000</v>
      </c>
      <c r="F382" t="s">
        <v>28</v>
      </c>
      <c r="G382">
        <v>1</v>
      </c>
      <c r="H382" s="3">
        <v>1</v>
      </c>
      <c r="I382" s="3">
        <v>0</v>
      </c>
      <c r="J382" s="3">
        <v>3000</v>
      </c>
      <c r="K382" s="3">
        <v>3000</v>
      </c>
      <c r="L382" s="3">
        <v>1200</v>
      </c>
    </row>
    <row r="383" spans="1:12" x14ac:dyDescent="0.25">
      <c r="A383" s="10">
        <v>46098</v>
      </c>
      <c r="B383" s="14">
        <v>0.65011574074074074</v>
      </c>
      <c r="C383">
        <v>235</v>
      </c>
      <c r="D383" t="s">
        <v>58</v>
      </c>
      <c r="E383">
        <v>4500</v>
      </c>
      <c r="F383" t="s">
        <v>28</v>
      </c>
      <c r="G383">
        <v>1</v>
      </c>
      <c r="H383" s="3">
        <v>1</v>
      </c>
      <c r="I383" s="3">
        <v>0</v>
      </c>
      <c r="J383" s="3">
        <v>4500</v>
      </c>
      <c r="K383" s="3">
        <v>4500</v>
      </c>
      <c r="L383" s="3">
        <v>2416.67</v>
      </c>
    </row>
    <row r="384" spans="1:12" x14ac:dyDescent="0.25">
      <c r="A384" s="10">
        <v>46098</v>
      </c>
      <c r="B384" s="14">
        <v>0.65350694444444446</v>
      </c>
      <c r="C384">
        <v>236</v>
      </c>
      <c r="D384" t="s">
        <v>73</v>
      </c>
      <c r="E384">
        <v>4500</v>
      </c>
      <c r="F384" t="s">
        <v>7</v>
      </c>
      <c r="G384">
        <v>2</v>
      </c>
      <c r="H384" s="3">
        <v>1</v>
      </c>
      <c r="I384" s="3">
        <v>9000</v>
      </c>
      <c r="J384" s="3">
        <v>0</v>
      </c>
      <c r="K384" s="3">
        <v>9000</v>
      </c>
      <c r="L384" s="3">
        <v>3500</v>
      </c>
    </row>
    <row r="385" spans="1:12" x14ac:dyDescent="0.25">
      <c r="A385" s="10">
        <v>46098</v>
      </c>
      <c r="B385" s="14">
        <v>0.68811342592592595</v>
      </c>
      <c r="C385">
        <v>237</v>
      </c>
      <c r="D385" t="s">
        <v>51</v>
      </c>
      <c r="E385">
        <v>8000</v>
      </c>
      <c r="F385" t="s">
        <v>7</v>
      </c>
      <c r="G385">
        <v>2</v>
      </c>
      <c r="H385" s="3">
        <v>1</v>
      </c>
      <c r="I385" s="3">
        <v>16000</v>
      </c>
      <c r="J385" s="3">
        <v>0</v>
      </c>
      <c r="K385" s="3">
        <v>16000</v>
      </c>
      <c r="L385" s="3">
        <v>4220</v>
      </c>
    </row>
    <row r="386" spans="1:12" x14ac:dyDescent="0.25">
      <c r="A386" s="10">
        <v>46098</v>
      </c>
      <c r="B386" s="14">
        <v>0.72674768518518518</v>
      </c>
      <c r="C386">
        <v>238</v>
      </c>
      <c r="D386" t="s">
        <v>51</v>
      </c>
      <c r="E386">
        <v>8000</v>
      </c>
      <c r="F386" t="s">
        <v>8</v>
      </c>
      <c r="G386">
        <v>1</v>
      </c>
      <c r="H386" s="3">
        <v>1</v>
      </c>
      <c r="I386" s="3">
        <v>0</v>
      </c>
      <c r="J386" s="3">
        <v>8000</v>
      </c>
      <c r="K386" s="3">
        <v>8000</v>
      </c>
      <c r="L386" s="3">
        <v>4220</v>
      </c>
    </row>
    <row r="387" spans="1:12" x14ac:dyDescent="0.25">
      <c r="A387" s="10">
        <v>46098</v>
      </c>
      <c r="B387" s="14">
        <v>0.72674768518518518</v>
      </c>
      <c r="C387">
        <v>238</v>
      </c>
      <c r="D387" t="s">
        <v>52</v>
      </c>
      <c r="E387">
        <v>3000</v>
      </c>
      <c r="F387" t="s">
        <v>8</v>
      </c>
      <c r="G387">
        <v>1</v>
      </c>
      <c r="H387" s="3">
        <v>1</v>
      </c>
      <c r="I387" s="3">
        <v>0</v>
      </c>
      <c r="J387" s="3">
        <v>3000</v>
      </c>
      <c r="K387" s="3">
        <v>3000</v>
      </c>
      <c r="L387" s="3">
        <v>1200</v>
      </c>
    </row>
    <row r="388" spans="1:12" x14ac:dyDescent="0.25">
      <c r="A388" s="10">
        <v>46098</v>
      </c>
      <c r="B388" s="14">
        <v>0.73148148148148151</v>
      </c>
      <c r="C388">
        <v>239</v>
      </c>
      <c r="D388" t="s">
        <v>51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  <c r="L388" s="3">
        <v>4220</v>
      </c>
    </row>
    <row r="389" spans="1:12" x14ac:dyDescent="0.25">
      <c r="A389" s="10">
        <v>46098</v>
      </c>
      <c r="B389" s="14">
        <v>0.73148148148148151</v>
      </c>
      <c r="C389">
        <v>239</v>
      </c>
      <c r="D389" t="s">
        <v>54</v>
      </c>
      <c r="E389">
        <v>3000</v>
      </c>
      <c r="F389" t="s">
        <v>7</v>
      </c>
      <c r="G389">
        <v>2</v>
      </c>
      <c r="H389" s="3">
        <v>1</v>
      </c>
      <c r="I389" s="3">
        <v>6000</v>
      </c>
      <c r="J389" s="3">
        <v>0</v>
      </c>
      <c r="K389" s="3">
        <v>6000</v>
      </c>
      <c r="L389" s="3">
        <v>1133.33</v>
      </c>
    </row>
    <row r="390" spans="1:12" x14ac:dyDescent="0.25">
      <c r="A390" s="10">
        <v>46098</v>
      </c>
      <c r="B390" s="14">
        <v>0.74342592592592593</v>
      </c>
      <c r="C390">
        <v>240</v>
      </c>
      <c r="D390" t="s">
        <v>73</v>
      </c>
      <c r="E390">
        <v>4500</v>
      </c>
      <c r="F390" t="s">
        <v>8</v>
      </c>
      <c r="G390">
        <v>12</v>
      </c>
      <c r="H390" s="3">
        <v>1</v>
      </c>
      <c r="I390" s="3">
        <v>0</v>
      </c>
      <c r="J390" s="3">
        <v>54000</v>
      </c>
      <c r="K390" s="3">
        <v>54000</v>
      </c>
      <c r="L390" s="3">
        <v>3500</v>
      </c>
    </row>
    <row r="391" spans="1:12" x14ac:dyDescent="0.25">
      <c r="A391" s="10">
        <v>46098</v>
      </c>
      <c r="B391" s="14">
        <v>0.74424768518518514</v>
      </c>
      <c r="C391">
        <v>0</v>
      </c>
      <c r="D391" t="s">
        <v>51</v>
      </c>
      <c r="E391">
        <v>8000</v>
      </c>
      <c r="F391" t="s">
        <v>8</v>
      </c>
      <c r="G391">
        <v>1</v>
      </c>
      <c r="H391" s="3">
        <v>1</v>
      </c>
      <c r="I391" s="3">
        <v>0</v>
      </c>
      <c r="J391" s="3">
        <v>8000</v>
      </c>
      <c r="K391" s="3">
        <v>8000</v>
      </c>
      <c r="L391" s="3">
        <v>4220</v>
      </c>
    </row>
    <row r="392" spans="1:12" x14ac:dyDescent="0.25">
      <c r="A392" s="10">
        <v>46098</v>
      </c>
      <c r="B392" s="14">
        <v>0.74930555555555556</v>
      </c>
      <c r="C392">
        <v>241</v>
      </c>
      <c r="D392" t="s">
        <v>51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4220</v>
      </c>
    </row>
    <row r="393" spans="1:12" x14ac:dyDescent="0.25">
      <c r="A393" s="10">
        <v>46098</v>
      </c>
      <c r="B393" s="14">
        <v>0.74944444444444447</v>
      </c>
      <c r="C393">
        <v>242</v>
      </c>
      <c r="D393" t="s">
        <v>51</v>
      </c>
      <c r="E393">
        <v>8000</v>
      </c>
      <c r="F393" t="s">
        <v>7</v>
      </c>
      <c r="G393">
        <v>1</v>
      </c>
      <c r="H393" s="3">
        <v>1</v>
      </c>
      <c r="I393" s="3">
        <v>8000</v>
      </c>
      <c r="J393" s="3">
        <v>0</v>
      </c>
      <c r="K393" s="3">
        <v>8000</v>
      </c>
      <c r="L393" s="3">
        <v>4220</v>
      </c>
    </row>
    <row r="394" spans="1:12" x14ac:dyDescent="0.25">
      <c r="A394" s="10">
        <v>46098</v>
      </c>
      <c r="B394" s="14">
        <v>0.74972222222222218</v>
      </c>
      <c r="C394">
        <v>243</v>
      </c>
      <c r="D394" t="s">
        <v>51</v>
      </c>
      <c r="E394">
        <v>8000</v>
      </c>
      <c r="F394" t="s">
        <v>28</v>
      </c>
      <c r="G394">
        <v>1</v>
      </c>
      <c r="H394" s="3">
        <v>1</v>
      </c>
      <c r="I394" s="3">
        <v>0</v>
      </c>
      <c r="J394" s="3">
        <v>8000</v>
      </c>
      <c r="K394" s="3">
        <v>8000</v>
      </c>
      <c r="L394" s="3">
        <v>4220</v>
      </c>
    </row>
    <row r="395" spans="1:12" x14ac:dyDescent="0.25">
      <c r="A395" s="10">
        <v>46098</v>
      </c>
      <c r="B395" s="14">
        <v>0.75292824074074072</v>
      </c>
      <c r="C395">
        <v>244</v>
      </c>
      <c r="D395" t="s">
        <v>76</v>
      </c>
      <c r="E395">
        <v>7000</v>
      </c>
      <c r="F395" t="s">
        <v>7</v>
      </c>
      <c r="G395">
        <v>2</v>
      </c>
      <c r="H395" s="3">
        <v>1</v>
      </c>
      <c r="I395" s="3">
        <v>14000</v>
      </c>
      <c r="J395" s="3">
        <v>0</v>
      </c>
      <c r="K395" s="3">
        <v>14000</v>
      </c>
      <c r="L395" s="3">
        <v>3500</v>
      </c>
    </row>
    <row r="396" spans="1:12" x14ac:dyDescent="0.25">
      <c r="A396" s="10">
        <v>46098</v>
      </c>
      <c r="B396" s="14">
        <v>0.76597222222222228</v>
      </c>
      <c r="C396">
        <v>245</v>
      </c>
      <c r="D396" t="s">
        <v>51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  <c r="L396" s="3">
        <v>4220</v>
      </c>
    </row>
    <row r="397" spans="1:12" x14ac:dyDescent="0.25">
      <c r="A397" s="10">
        <v>46098</v>
      </c>
      <c r="B397" s="14">
        <v>0.76597222222222228</v>
      </c>
      <c r="C397">
        <v>245</v>
      </c>
      <c r="D397" t="s">
        <v>52</v>
      </c>
      <c r="E397">
        <v>3000</v>
      </c>
      <c r="F397" t="s">
        <v>7</v>
      </c>
      <c r="G397">
        <v>1</v>
      </c>
      <c r="H397" s="3">
        <v>1</v>
      </c>
      <c r="I397" s="3">
        <v>3000</v>
      </c>
      <c r="J397" s="3">
        <v>0</v>
      </c>
      <c r="K397" s="3">
        <v>3000</v>
      </c>
      <c r="L397" s="3">
        <v>1200</v>
      </c>
    </row>
    <row r="398" spans="1:12" x14ac:dyDescent="0.25">
      <c r="A398" s="10">
        <v>46098</v>
      </c>
      <c r="B398" s="14">
        <v>0.76649305555555558</v>
      </c>
      <c r="C398">
        <v>246</v>
      </c>
      <c r="D398" t="s">
        <v>51</v>
      </c>
      <c r="E398">
        <v>8000</v>
      </c>
      <c r="F398" t="s">
        <v>7</v>
      </c>
      <c r="G398">
        <v>2</v>
      </c>
      <c r="H398" s="3">
        <v>1</v>
      </c>
      <c r="I398" s="3">
        <v>16000</v>
      </c>
      <c r="J398" s="3">
        <v>0</v>
      </c>
      <c r="K398" s="3">
        <v>16000</v>
      </c>
      <c r="L398" s="3">
        <v>4220</v>
      </c>
    </row>
    <row r="399" spans="1:12" x14ac:dyDescent="0.25">
      <c r="A399" s="10">
        <v>46098</v>
      </c>
      <c r="B399" s="14">
        <v>0.76755787037037038</v>
      </c>
      <c r="C399">
        <v>247</v>
      </c>
      <c r="D399" t="s">
        <v>73</v>
      </c>
      <c r="E399">
        <v>4500</v>
      </c>
      <c r="F399" t="s">
        <v>8</v>
      </c>
      <c r="G399">
        <v>2</v>
      </c>
      <c r="H399" s="3">
        <v>1</v>
      </c>
      <c r="I399" s="3">
        <v>0</v>
      </c>
      <c r="J399" s="3">
        <v>9000</v>
      </c>
      <c r="K399" s="3">
        <v>9000</v>
      </c>
      <c r="L399" s="3">
        <v>3500</v>
      </c>
    </row>
    <row r="400" spans="1:12" x14ac:dyDescent="0.25">
      <c r="A400" s="10">
        <v>46098</v>
      </c>
      <c r="B400" s="14">
        <v>0.80873842592592593</v>
      </c>
      <c r="C400">
        <v>248</v>
      </c>
      <c r="D400" t="s">
        <v>51</v>
      </c>
      <c r="E400">
        <v>8000</v>
      </c>
      <c r="F400" t="s">
        <v>7</v>
      </c>
      <c r="G400">
        <v>2</v>
      </c>
      <c r="H400" s="3">
        <v>1</v>
      </c>
      <c r="I400" s="3">
        <v>16000</v>
      </c>
      <c r="J400" s="3">
        <v>0</v>
      </c>
      <c r="K400" s="3">
        <v>16000</v>
      </c>
      <c r="L400" s="3">
        <v>4220</v>
      </c>
    </row>
    <row r="401" spans="1:12" x14ac:dyDescent="0.25">
      <c r="A401" s="10">
        <v>46099</v>
      </c>
      <c r="B401" s="14">
        <v>0.69084490740740745</v>
      </c>
      <c r="C401">
        <v>256</v>
      </c>
      <c r="D401" t="s">
        <v>51</v>
      </c>
      <c r="E401">
        <v>8000</v>
      </c>
      <c r="F401" t="s">
        <v>8</v>
      </c>
      <c r="G401">
        <v>4</v>
      </c>
      <c r="H401" s="3">
        <v>1</v>
      </c>
      <c r="I401" s="3">
        <v>0</v>
      </c>
      <c r="J401" s="3">
        <v>32000</v>
      </c>
      <c r="K401" s="3">
        <v>32000</v>
      </c>
      <c r="L401" s="3">
        <v>4220</v>
      </c>
    </row>
    <row r="402" spans="1:12" x14ac:dyDescent="0.25">
      <c r="A402" s="10">
        <v>46099</v>
      </c>
      <c r="B402" s="14">
        <v>0.69084490740740745</v>
      </c>
      <c r="C402">
        <v>256</v>
      </c>
      <c r="D402" t="s">
        <v>52</v>
      </c>
      <c r="E402">
        <v>3000</v>
      </c>
      <c r="F402" t="s">
        <v>8</v>
      </c>
      <c r="G402">
        <v>2</v>
      </c>
      <c r="H402" s="3">
        <v>1</v>
      </c>
      <c r="I402" s="3">
        <v>0</v>
      </c>
      <c r="J402" s="3">
        <v>6000</v>
      </c>
      <c r="K402" s="3">
        <v>6000</v>
      </c>
      <c r="L402" s="3">
        <v>1200</v>
      </c>
    </row>
    <row r="403" spans="1:12" x14ac:dyDescent="0.25">
      <c r="A403" s="10">
        <v>46099</v>
      </c>
      <c r="B403" s="14">
        <v>0.69677083333333334</v>
      </c>
      <c r="C403">
        <v>257</v>
      </c>
      <c r="D403" t="s">
        <v>51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4220</v>
      </c>
    </row>
    <row r="404" spans="1:12" x14ac:dyDescent="0.25">
      <c r="A404" s="10">
        <v>46099</v>
      </c>
      <c r="B404" s="14">
        <v>0.72040509259259256</v>
      </c>
      <c r="C404">
        <v>258</v>
      </c>
      <c r="D404" t="s">
        <v>51</v>
      </c>
      <c r="E404">
        <v>8000</v>
      </c>
      <c r="F404" t="s">
        <v>8</v>
      </c>
      <c r="G404">
        <v>2</v>
      </c>
      <c r="H404" s="3">
        <v>1</v>
      </c>
      <c r="I404" s="3">
        <v>0</v>
      </c>
      <c r="J404" s="3">
        <v>16000</v>
      </c>
      <c r="K404" s="3">
        <v>16000</v>
      </c>
      <c r="L404" s="3">
        <v>4220</v>
      </c>
    </row>
    <row r="405" spans="1:12" x14ac:dyDescent="0.25">
      <c r="A405" s="10">
        <v>46099</v>
      </c>
      <c r="B405" s="14">
        <v>0.73092592592592598</v>
      </c>
      <c r="C405">
        <v>259</v>
      </c>
      <c r="D405" t="s">
        <v>51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  <c r="L405" s="3">
        <v>4220</v>
      </c>
    </row>
    <row r="406" spans="1:12" x14ac:dyDescent="0.25">
      <c r="A406" s="10">
        <v>46099</v>
      </c>
      <c r="B406" s="14">
        <v>0.7310416666666667</v>
      </c>
      <c r="C406">
        <v>260</v>
      </c>
      <c r="D406" t="s">
        <v>51</v>
      </c>
      <c r="E406">
        <v>8000</v>
      </c>
      <c r="F406" t="s">
        <v>7</v>
      </c>
      <c r="G406">
        <v>1</v>
      </c>
      <c r="H406" s="3">
        <v>1</v>
      </c>
      <c r="I406" s="3">
        <v>8000</v>
      </c>
      <c r="J406" s="3">
        <v>0</v>
      </c>
      <c r="K406" s="3">
        <v>8000</v>
      </c>
      <c r="L406" s="3">
        <v>4220</v>
      </c>
    </row>
    <row r="407" spans="1:12" x14ac:dyDescent="0.25">
      <c r="A407" s="10">
        <v>46099</v>
      </c>
      <c r="B407" s="14">
        <v>0.74917824074074069</v>
      </c>
      <c r="C407">
        <v>261</v>
      </c>
      <c r="D407" t="s">
        <v>51</v>
      </c>
      <c r="E407">
        <v>8000</v>
      </c>
      <c r="F407" t="s">
        <v>7</v>
      </c>
      <c r="G407">
        <v>2</v>
      </c>
      <c r="H407" s="3">
        <v>1</v>
      </c>
      <c r="I407" s="3">
        <v>16000</v>
      </c>
      <c r="J407" s="3">
        <v>0</v>
      </c>
      <c r="K407" s="3">
        <v>16000</v>
      </c>
      <c r="L407" s="3">
        <v>4220</v>
      </c>
    </row>
    <row r="408" spans="1:12" x14ac:dyDescent="0.25">
      <c r="A408" s="10">
        <v>46099</v>
      </c>
      <c r="B408" s="14">
        <v>0.74917824074074069</v>
      </c>
      <c r="C408">
        <v>261</v>
      </c>
      <c r="D408" t="s">
        <v>52</v>
      </c>
      <c r="E408">
        <v>3000</v>
      </c>
      <c r="F408" t="s">
        <v>7</v>
      </c>
      <c r="G408">
        <v>2</v>
      </c>
      <c r="H408" s="3">
        <v>1</v>
      </c>
      <c r="I408" s="3">
        <v>6000</v>
      </c>
      <c r="J408" s="3">
        <v>0</v>
      </c>
      <c r="K408" s="3">
        <v>6000</v>
      </c>
      <c r="L408" s="3">
        <v>1200</v>
      </c>
    </row>
    <row r="409" spans="1:12" x14ac:dyDescent="0.25">
      <c r="A409" s="10">
        <v>46099</v>
      </c>
      <c r="B409" s="14">
        <v>0.76780092592592597</v>
      </c>
      <c r="C409">
        <v>262</v>
      </c>
      <c r="D409" t="s">
        <v>51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4220</v>
      </c>
    </row>
    <row r="410" spans="1:12" x14ac:dyDescent="0.25">
      <c r="A410" s="10">
        <v>46099</v>
      </c>
      <c r="B410" s="14">
        <v>0.76891203703703703</v>
      </c>
      <c r="C410">
        <v>263</v>
      </c>
      <c r="D410" t="s">
        <v>73</v>
      </c>
      <c r="E410">
        <v>4500</v>
      </c>
      <c r="F410" t="s">
        <v>8</v>
      </c>
      <c r="G410">
        <v>2</v>
      </c>
      <c r="H410" s="3">
        <v>1</v>
      </c>
      <c r="I410" s="3">
        <v>0</v>
      </c>
      <c r="J410" s="3">
        <v>9000</v>
      </c>
      <c r="K410" s="3">
        <v>9000</v>
      </c>
      <c r="L410" s="3">
        <v>3500</v>
      </c>
    </row>
    <row r="411" spans="1:12" x14ac:dyDescent="0.25">
      <c r="A411" s="10">
        <v>46099</v>
      </c>
      <c r="B411" s="14">
        <v>0.79048611111111111</v>
      </c>
      <c r="C411">
        <v>264</v>
      </c>
      <c r="D411" t="s">
        <v>51</v>
      </c>
      <c r="E411">
        <v>8000</v>
      </c>
      <c r="F411" t="s">
        <v>7</v>
      </c>
      <c r="G411">
        <v>1</v>
      </c>
      <c r="H411" s="3">
        <v>1</v>
      </c>
      <c r="I411" s="3">
        <v>8000</v>
      </c>
      <c r="J411" s="3">
        <v>0</v>
      </c>
      <c r="K411" s="3">
        <v>8000</v>
      </c>
      <c r="L411" s="3">
        <v>4220</v>
      </c>
    </row>
    <row r="412" spans="1:12" x14ac:dyDescent="0.25">
      <c r="A412" s="10">
        <v>46099</v>
      </c>
      <c r="B412" s="14">
        <v>0.79672453703703705</v>
      </c>
      <c r="C412">
        <v>265</v>
      </c>
      <c r="D412" t="s">
        <v>51</v>
      </c>
      <c r="E412">
        <v>8000</v>
      </c>
      <c r="F412" t="s">
        <v>7</v>
      </c>
      <c r="G412">
        <v>1</v>
      </c>
      <c r="H412" s="3">
        <v>1</v>
      </c>
      <c r="I412" s="3">
        <v>8000</v>
      </c>
      <c r="J412" s="3">
        <v>0</v>
      </c>
      <c r="K412" s="3">
        <v>8000</v>
      </c>
      <c r="L412" s="3">
        <v>4220</v>
      </c>
    </row>
    <row r="413" spans="1:12" x14ac:dyDescent="0.25">
      <c r="A413" s="10">
        <v>46099</v>
      </c>
      <c r="B413" s="14">
        <v>0.82532407407407404</v>
      </c>
      <c r="C413">
        <v>266</v>
      </c>
      <c r="D413" t="s">
        <v>51</v>
      </c>
      <c r="E413">
        <v>8000</v>
      </c>
      <c r="F413" t="s">
        <v>7</v>
      </c>
      <c r="G413">
        <v>1</v>
      </c>
      <c r="H413" s="3">
        <v>1</v>
      </c>
      <c r="I413" s="3">
        <v>8000</v>
      </c>
      <c r="J413" s="3">
        <v>0</v>
      </c>
      <c r="K413" s="3">
        <v>8000</v>
      </c>
      <c r="L413" s="3">
        <v>4220</v>
      </c>
    </row>
    <row r="414" spans="1:12" x14ac:dyDescent="0.25">
      <c r="A414" s="10">
        <v>46100</v>
      </c>
      <c r="B414" s="14">
        <v>0.59192129629629631</v>
      </c>
      <c r="C414">
        <v>267</v>
      </c>
      <c r="D414" t="s">
        <v>86</v>
      </c>
      <c r="E414">
        <v>3500</v>
      </c>
      <c r="F414" t="s">
        <v>7</v>
      </c>
      <c r="G414">
        <v>5</v>
      </c>
      <c r="H414" s="3">
        <v>1</v>
      </c>
      <c r="I414" s="3">
        <v>17500</v>
      </c>
      <c r="J414" s="3">
        <v>0</v>
      </c>
      <c r="K414" s="3">
        <v>17500</v>
      </c>
      <c r="L414" s="3">
        <v>3500</v>
      </c>
    </row>
    <row r="415" spans="1:12" x14ac:dyDescent="0.25">
      <c r="A415" s="10">
        <v>46100</v>
      </c>
      <c r="B415" s="14">
        <v>0.60305555555555557</v>
      </c>
      <c r="C415">
        <v>268</v>
      </c>
      <c r="D415" t="s">
        <v>51</v>
      </c>
      <c r="E415">
        <v>8000</v>
      </c>
      <c r="F415" t="s">
        <v>8</v>
      </c>
      <c r="G415">
        <v>1</v>
      </c>
      <c r="H415" s="3">
        <v>1</v>
      </c>
      <c r="I415" s="3">
        <v>0</v>
      </c>
      <c r="J415" s="3">
        <v>8000</v>
      </c>
      <c r="K415" s="3">
        <v>8000</v>
      </c>
      <c r="L415" s="3">
        <v>4220</v>
      </c>
    </row>
    <row r="416" spans="1:12" x14ac:dyDescent="0.25">
      <c r="A416" s="10">
        <v>46100</v>
      </c>
      <c r="B416" s="14">
        <v>0.65258101851851846</v>
      </c>
      <c r="C416">
        <v>269</v>
      </c>
      <c r="D416" t="s">
        <v>62</v>
      </c>
      <c r="E416">
        <v>30000</v>
      </c>
      <c r="F416" t="s">
        <v>7</v>
      </c>
      <c r="G416">
        <v>1</v>
      </c>
      <c r="H416" s="3">
        <v>1</v>
      </c>
      <c r="I416" s="3">
        <v>30000</v>
      </c>
      <c r="J416" s="3">
        <v>0</v>
      </c>
      <c r="K416" s="3">
        <v>30000</v>
      </c>
      <c r="L416" s="3">
        <v>14820</v>
      </c>
    </row>
    <row r="417" spans="1:12" x14ac:dyDescent="0.25">
      <c r="A417" s="10">
        <v>46100</v>
      </c>
      <c r="B417" s="14">
        <v>0.65258101851851846</v>
      </c>
      <c r="C417">
        <v>269</v>
      </c>
      <c r="D417" t="s">
        <v>54</v>
      </c>
      <c r="E417">
        <v>3000</v>
      </c>
      <c r="F417" t="s">
        <v>7</v>
      </c>
      <c r="G417">
        <v>1</v>
      </c>
      <c r="H417" s="3">
        <v>1</v>
      </c>
      <c r="I417" s="3">
        <v>3000</v>
      </c>
      <c r="J417" s="3">
        <v>0</v>
      </c>
      <c r="K417" s="3">
        <v>3000</v>
      </c>
      <c r="L417" s="3">
        <v>1133.33</v>
      </c>
    </row>
    <row r="418" spans="1:12" x14ac:dyDescent="0.25">
      <c r="A418" s="10">
        <v>46100</v>
      </c>
      <c r="B418" s="14">
        <v>0.67899305555555556</v>
      </c>
      <c r="C418">
        <v>270</v>
      </c>
      <c r="D418" t="s">
        <v>51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4220</v>
      </c>
    </row>
    <row r="419" spans="1:12" x14ac:dyDescent="0.25">
      <c r="A419" s="10">
        <v>46100</v>
      </c>
      <c r="B419" s="14">
        <v>0.67899305555555556</v>
      </c>
      <c r="C419">
        <v>270</v>
      </c>
      <c r="D419" t="s">
        <v>52</v>
      </c>
      <c r="E419">
        <v>3000</v>
      </c>
      <c r="F419" t="s">
        <v>8</v>
      </c>
      <c r="G419">
        <v>2</v>
      </c>
      <c r="H419" s="3">
        <v>1</v>
      </c>
      <c r="I419" s="3">
        <v>0</v>
      </c>
      <c r="J419" s="3">
        <v>6000</v>
      </c>
      <c r="K419" s="3">
        <v>6000</v>
      </c>
      <c r="L419" s="3">
        <v>1200</v>
      </c>
    </row>
    <row r="420" spans="1:12" x14ac:dyDescent="0.25">
      <c r="A420" s="10">
        <v>46100</v>
      </c>
      <c r="B420" s="14">
        <v>0.70303240740740736</v>
      </c>
      <c r="C420">
        <v>271</v>
      </c>
      <c r="D420" t="s">
        <v>51</v>
      </c>
      <c r="E420">
        <v>8000</v>
      </c>
      <c r="F420" t="s">
        <v>8</v>
      </c>
      <c r="G420">
        <v>3</v>
      </c>
      <c r="H420" s="3">
        <v>1</v>
      </c>
      <c r="I420" s="3">
        <v>0</v>
      </c>
      <c r="J420" s="3">
        <v>24000</v>
      </c>
      <c r="K420" s="3">
        <v>24000</v>
      </c>
      <c r="L420" s="3">
        <v>4220</v>
      </c>
    </row>
    <row r="421" spans="1:12" x14ac:dyDescent="0.25">
      <c r="A421" s="10">
        <v>46100</v>
      </c>
      <c r="B421" s="14">
        <v>0.70303240740740736</v>
      </c>
      <c r="C421">
        <v>271</v>
      </c>
      <c r="D421" t="s">
        <v>52</v>
      </c>
      <c r="E421">
        <v>3000</v>
      </c>
      <c r="F421" t="s">
        <v>8</v>
      </c>
      <c r="G421">
        <v>2</v>
      </c>
      <c r="H421" s="3">
        <v>1</v>
      </c>
      <c r="I421" s="3">
        <v>0</v>
      </c>
      <c r="J421" s="3">
        <v>6000</v>
      </c>
      <c r="K421" s="3">
        <v>6000</v>
      </c>
      <c r="L421" s="3">
        <v>1200</v>
      </c>
    </row>
    <row r="422" spans="1:12" x14ac:dyDescent="0.25">
      <c r="A422" s="10">
        <v>46100</v>
      </c>
      <c r="B422" s="14">
        <v>0.7193518518518518</v>
      </c>
      <c r="C422">
        <v>272</v>
      </c>
      <c r="D422" t="s">
        <v>51</v>
      </c>
      <c r="E422">
        <v>8000</v>
      </c>
      <c r="F422" t="s">
        <v>8</v>
      </c>
      <c r="G422">
        <v>2</v>
      </c>
      <c r="H422" s="3">
        <v>1</v>
      </c>
      <c r="I422" s="3">
        <v>0</v>
      </c>
      <c r="J422" s="3">
        <v>16000</v>
      </c>
      <c r="K422" s="3">
        <v>16000</v>
      </c>
      <c r="L422" s="3">
        <v>4220</v>
      </c>
    </row>
    <row r="423" spans="1:12" x14ac:dyDescent="0.25">
      <c r="A423" s="10">
        <v>46100</v>
      </c>
      <c r="B423" s="14">
        <v>0.7193518518518518</v>
      </c>
      <c r="C423">
        <v>272</v>
      </c>
      <c r="D423" t="s">
        <v>52</v>
      </c>
      <c r="E423">
        <v>3000</v>
      </c>
      <c r="F423" t="s">
        <v>8</v>
      </c>
      <c r="G423">
        <v>1</v>
      </c>
      <c r="H423" s="3">
        <v>1</v>
      </c>
      <c r="I423" s="3">
        <v>0</v>
      </c>
      <c r="J423" s="3">
        <v>3000</v>
      </c>
      <c r="K423" s="3">
        <v>3000</v>
      </c>
      <c r="L423" s="3">
        <v>1200</v>
      </c>
    </row>
    <row r="424" spans="1:12" x14ac:dyDescent="0.25">
      <c r="A424" s="10">
        <v>46100</v>
      </c>
      <c r="B424" s="14">
        <v>0.73567129629629635</v>
      </c>
      <c r="C424">
        <v>273</v>
      </c>
      <c r="D424" t="s">
        <v>51</v>
      </c>
      <c r="E424">
        <v>8000</v>
      </c>
      <c r="F424" t="s">
        <v>7</v>
      </c>
      <c r="G424">
        <v>1</v>
      </c>
      <c r="H424" s="3">
        <v>1</v>
      </c>
      <c r="I424" s="3">
        <v>8000</v>
      </c>
      <c r="J424" s="3">
        <v>0</v>
      </c>
      <c r="K424" s="3">
        <v>8000</v>
      </c>
      <c r="L424" s="3">
        <v>4220</v>
      </c>
    </row>
    <row r="425" spans="1:12" x14ac:dyDescent="0.25">
      <c r="A425" s="10">
        <v>46100</v>
      </c>
      <c r="B425" s="14">
        <v>0.73567129629629635</v>
      </c>
      <c r="C425">
        <v>273</v>
      </c>
      <c r="D425" t="s">
        <v>52</v>
      </c>
      <c r="E425">
        <v>3000</v>
      </c>
      <c r="F425" t="s">
        <v>7</v>
      </c>
      <c r="G425">
        <v>1</v>
      </c>
      <c r="H425" s="3">
        <v>1</v>
      </c>
      <c r="I425" s="3">
        <v>3000</v>
      </c>
      <c r="J425" s="3">
        <v>0</v>
      </c>
      <c r="K425" s="3">
        <v>3000</v>
      </c>
      <c r="L425" s="3">
        <v>1200</v>
      </c>
    </row>
    <row r="426" spans="1:12" x14ac:dyDescent="0.25">
      <c r="A426" s="10">
        <v>46100</v>
      </c>
      <c r="B426" s="14">
        <v>0.73567129629629635</v>
      </c>
      <c r="C426">
        <v>273</v>
      </c>
      <c r="D426" t="s">
        <v>73</v>
      </c>
      <c r="E426">
        <v>4500</v>
      </c>
      <c r="F426" t="s">
        <v>7</v>
      </c>
      <c r="G426">
        <v>4</v>
      </c>
      <c r="H426" s="3">
        <v>1</v>
      </c>
      <c r="I426" s="3">
        <v>18000</v>
      </c>
      <c r="J426" s="3">
        <v>0</v>
      </c>
      <c r="K426" s="3">
        <v>18000</v>
      </c>
      <c r="L426" s="3">
        <v>3500</v>
      </c>
    </row>
    <row r="427" spans="1:12" x14ac:dyDescent="0.25">
      <c r="A427" s="10">
        <v>46100</v>
      </c>
      <c r="B427" s="14">
        <v>0.74875000000000003</v>
      </c>
      <c r="C427">
        <v>274</v>
      </c>
      <c r="D427" t="s">
        <v>51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4220</v>
      </c>
    </row>
    <row r="428" spans="1:12" x14ac:dyDescent="0.25">
      <c r="A428" s="10">
        <v>46100</v>
      </c>
      <c r="B428" s="14">
        <v>0.74875000000000003</v>
      </c>
      <c r="C428">
        <v>274</v>
      </c>
      <c r="D428" t="s">
        <v>84</v>
      </c>
      <c r="E428">
        <v>3200</v>
      </c>
      <c r="F428" t="s">
        <v>7</v>
      </c>
      <c r="G428">
        <v>2</v>
      </c>
      <c r="H428" s="3">
        <v>1</v>
      </c>
      <c r="I428" s="3">
        <v>6400</v>
      </c>
      <c r="J428" s="3">
        <v>0</v>
      </c>
      <c r="K428" s="3">
        <v>6400</v>
      </c>
      <c r="L428" s="3">
        <v>1250</v>
      </c>
    </row>
    <row r="429" spans="1:12" x14ac:dyDescent="0.25">
      <c r="A429" s="10">
        <v>46100</v>
      </c>
      <c r="B429" s="14">
        <v>0.75240740740740741</v>
      </c>
      <c r="C429">
        <v>275</v>
      </c>
      <c r="D429" t="s">
        <v>51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  <c r="L429" s="3">
        <v>4220</v>
      </c>
    </row>
    <row r="430" spans="1:12" x14ac:dyDescent="0.25">
      <c r="A430" s="10">
        <v>46100</v>
      </c>
      <c r="B430" s="14">
        <v>0.75240740740740741</v>
      </c>
      <c r="C430">
        <v>275</v>
      </c>
      <c r="D430" t="s">
        <v>52</v>
      </c>
      <c r="E430">
        <v>3000</v>
      </c>
      <c r="F430" t="s">
        <v>7</v>
      </c>
      <c r="G430">
        <v>1</v>
      </c>
      <c r="H430" s="3">
        <v>1</v>
      </c>
      <c r="I430" s="3">
        <v>3000</v>
      </c>
      <c r="J430" s="3">
        <v>0</v>
      </c>
      <c r="K430" s="3">
        <v>3000</v>
      </c>
      <c r="L430" s="3">
        <v>1200</v>
      </c>
    </row>
    <row r="431" spans="1:12" x14ac:dyDescent="0.25">
      <c r="A431" s="10">
        <v>46100</v>
      </c>
      <c r="B431" s="14">
        <v>0.75858796296296294</v>
      </c>
      <c r="C431">
        <v>276</v>
      </c>
      <c r="D431" t="s">
        <v>51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4220</v>
      </c>
    </row>
    <row r="432" spans="1:12" x14ac:dyDescent="0.25">
      <c r="A432" s="10">
        <v>46100</v>
      </c>
      <c r="B432" s="14">
        <v>0.75858796296296294</v>
      </c>
      <c r="C432">
        <v>276</v>
      </c>
      <c r="D432" t="s">
        <v>52</v>
      </c>
      <c r="E432">
        <v>3000</v>
      </c>
      <c r="F432" t="s">
        <v>7</v>
      </c>
      <c r="G432">
        <v>2</v>
      </c>
      <c r="H432" s="3">
        <v>1</v>
      </c>
      <c r="I432" s="3">
        <v>6000</v>
      </c>
      <c r="J432" s="3">
        <v>0</v>
      </c>
      <c r="K432" s="3">
        <v>6000</v>
      </c>
      <c r="L432" s="3">
        <v>1200</v>
      </c>
    </row>
    <row r="433" spans="1:12" x14ac:dyDescent="0.25">
      <c r="A433" s="10">
        <v>46100</v>
      </c>
      <c r="B433" s="14">
        <v>0.75858796296296294</v>
      </c>
      <c r="C433">
        <v>276</v>
      </c>
      <c r="D433" t="s">
        <v>138</v>
      </c>
      <c r="E433">
        <v>22000</v>
      </c>
      <c r="F433" t="s">
        <v>7</v>
      </c>
      <c r="G433">
        <v>1</v>
      </c>
      <c r="H433" s="3">
        <v>1</v>
      </c>
      <c r="I433" s="3">
        <v>22000</v>
      </c>
      <c r="J433" s="3">
        <v>0</v>
      </c>
      <c r="K433" s="3">
        <v>22000</v>
      </c>
      <c r="L433" s="3">
        <v>21800</v>
      </c>
    </row>
    <row r="434" spans="1:12" x14ac:dyDescent="0.25">
      <c r="A434" s="10">
        <v>46100</v>
      </c>
      <c r="B434" s="14">
        <v>0.76615740740740745</v>
      </c>
      <c r="C434">
        <v>287</v>
      </c>
      <c r="D434" t="s">
        <v>51</v>
      </c>
      <c r="E434">
        <v>8000</v>
      </c>
      <c r="F434" t="s">
        <v>8</v>
      </c>
      <c r="G434">
        <v>1</v>
      </c>
      <c r="H434" s="3">
        <v>1</v>
      </c>
      <c r="I434" s="3">
        <v>0</v>
      </c>
      <c r="J434" s="3">
        <v>8000</v>
      </c>
      <c r="K434" s="3">
        <v>8000</v>
      </c>
      <c r="L434" s="3">
        <v>4220</v>
      </c>
    </row>
    <row r="435" spans="1:12" x14ac:dyDescent="0.25">
      <c r="A435" s="10">
        <v>46100</v>
      </c>
      <c r="B435" s="14">
        <v>0.7669097222222222</v>
      </c>
      <c r="C435">
        <v>277</v>
      </c>
      <c r="D435" t="s">
        <v>51</v>
      </c>
      <c r="E435">
        <v>8000</v>
      </c>
      <c r="F435" t="s">
        <v>7</v>
      </c>
      <c r="G435">
        <v>2</v>
      </c>
      <c r="H435" s="3">
        <v>1</v>
      </c>
      <c r="I435" s="3">
        <v>16000</v>
      </c>
      <c r="J435" s="3">
        <v>0</v>
      </c>
      <c r="K435" s="3">
        <v>16000</v>
      </c>
      <c r="L435" s="3">
        <v>4220</v>
      </c>
    </row>
    <row r="436" spans="1:12" x14ac:dyDescent="0.25">
      <c r="A436" s="10">
        <v>46100</v>
      </c>
      <c r="B436" s="14">
        <v>0.77180555555555552</v>
      </c>
      <c r="C436">
        <v>278</v>
      </c>
      <c r="D436" t="s">
        <v>51</v>
      </c>
      <c r="E436">
        <v>8000</v>
      </c>
      <c r="F436" t="s">
        <v>8</v>
      </c>
      <c r="G436">
        <v>2</v>
      </c>
      <c r="H436" s="3">
        <v>1</v>
      </c>
      <c r="I436" s="3">
        <v>0</v>
      </c>
      <c r="J436" s="3">
        <v>16000</v>
      </c>
      <c r="K436" s="3">
        <v>16000</v>
      </c>
      <c r="L436" s="3">
        <v>4220</v>
      </c>
    </row>
    <row r="437" spans="1:12" x14ac:dyDescent="0.25">
      <c r="A437" s="10">
        <v>46100</v>
      </c>
      <c r="B437" s="14">
        <v>0.77531249999999996</v>
      </c>
      <c r="C437">
        <v>279</v>
      </c>
      <c r="D437" t="s">
        <v>51</v>
      </c>
      <c r="E437">
        <v>8000</v>
      </c>
      <c r="F437" t="s">
        <v>8</v>
      </c>
      <c r="G437">
        <v>2</v>
      </c>
      <c r="H437" s="3">
        <v>1</v>
      </c>
      <c r="I437" s="3">
        <v>0</v>
      </c>
      <c r="J437" s="3">
        <v>16000</v>
      </c>
      <c r="K437" s="3">
        <v>16000</v>
      </c>
      <c r="L437" s="3">
        <v>4220</v>
      </c>
    </row>
    <row r="438" spans="1:12" x14ac:dyDescent="0.25">
      <c r="A438" s="10">
        <v>46100</v>
      </c>
      <c r="B438" s="14">
        <v>0.78291666666666671</v>
      </c>
      <c r="C438">
        <v>286</v>
      </c>
      <c r="D438" t="s">
        <v>52</v>
      </c>
      <c r="E438">
        <v>3000</v>
      </c>
      <c r="F438" t="s">
        <v>7</v>
      </c>
      <c r="G438">
        <v>1</v>
      </c>
      <c r="H438" s="3">
        <v>1</v>
      </c>
      <c r="I438" s="3">
        <v>3000</v>
      </c>
      <c r="J438" s="3">
        <v>0</v>
      </c>
      <c r="K438" s="3">
        <v>3000</v>
      </c>
      <c r="L438" s="3">
        <v>1200</v>
      </c>
    </row>
    <row r="439" spans="1:12" x14ac:dyDescent="0.25">
      <c r="A439" s="10">
        <v>46100</v>
      </c>
      <c r="B439" s="14">
        <v>0.78542824074074069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  <c r="I439" s="3">
        <v>8000</v>
      </c>
      <c r="J439" s="3">
        <v>0</v>
      </c>
      <c r="K439" s="3">
        <v>8000</v>
      </c>
      <c r="L439" s="3">
        <v>4220</v>
      </c>
    </row>
    <row r="440" spans="1:12" x14ac:dyDescent="0.25">
      <c r="A440" s="10">
        <v>46100</v>
      </c>
      <c r="B440" s="14">
        <v>0.78782407407407407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  <c r="I440" s="3">
        <v>8000</v>
      </c>
      <c r="J440" s="3">
        <v>0</v>
      </c>
      <c r="K440" s="3">
        <v>8000</v>
      </c>
      <c r="L440" s="3">
        <v>4220</v>
      </c>
    </row>
    <row r="441" spans="1:12" x14ac:dyDescent="0.25">
      <c r="A441" s="10">
        <v>46100</v>
      </c>
      <c r="B441" s="14">
        <v>0.79299768518518521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  <c r="I441" s="3">
        <v>0</v>
      </c>
      <c r="J441" s="3">
        <v>8000</v>
      </c>
      <c r="K441" s="3">
        <v>8000</v>
      </c>
      <c r="L441" s="3">
        <v>4220</v>
      </c>
    </row>
    <row r="442" spans="1:12" x14ac:dyDescent="0.25">
      <c r="A442" s="10">
        <v>46100</v>
      </c>
      <c r="B442" s="14">
        <v>0.79532407407407413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  <c r="I442" s="3">
        <v>16000</v>
      </c>
      <c r="J442" s="3">
        <v>0</v>
      </c>
      <c r="K442" s="3">
        <v>16000</v>
      </c>
      <c r="L442" s="3">
        <v>4220</v>
      </c>
    </row>
    <row r="443" spans="1:12" x14ac:dyDescent="0.25">
      <c r="A443" s="10">
        <v>46100</v>
      </c>
      <c r="B443" s="14">
        <v>0.79532407407407413</v>
      </c>
      <c r="C443">
        <v>283</v>
      </c>
      <c r="D443" t="s">
        <v>52</v>
      </c>
      <c r="E443">
        <v>3000</v>
      </c>
      <c r="F443" t="s">
        <v>7</v>
      </c>
      <c r="G443">
        <v>1</v>
      </c>
      <c r="H443" s="3">
        <v>1</v>
      </c>
      <c r="I443" s="3">
        <v>3000</v>
      </c>
      <c r="J443" s="3">
        <v>0</v>
      </c>
      <c r="K443" s="3">
        <v>3000</v>
      </c>
      <c r="L443" s="3">
        <v>1200</v>
      </c>
    </row>
    <row r="444" spans="1:12" x14ac:dyDescent="0.25">
      <c r="A444" s="10">
        <v>46100</v>
      </c>
      <c r="B444" s="14">
        <v>0.81797453703703704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  <c r="I444" s="3">
        <v>0</v>
      </c>
      <c r="J444" s="3">
        <v>8000</v>
      </c>
      <c r="K444" s="3">
        <v>8000</v>
      </c>
      <c r="L444" s="3">
        <v>4220</v>
      </c>
    </row>
    <row r="445" spans="1:12" x14ac:dyDescent="0.25">
      <c r="A445" s="10">
        <v>46100</v>
      </c>
      <c r="B445" s="14">
        <v>0.81797453703703704</v>
      </c>
      <c r="C445">
        <v>284</v>
      </c>
      <c r="D445" t="s">
        <v>52</v>
      </c>
      <c r="E445">
        <v>3000</v>
      </c>
      <c r="F445" t="s">
        <v>28</v>
      </c>
      <c r="G445">
        <v>1</v>
      </c>
      <c r="H445" s="3">
        <v>1</v>
      </c>
      <c r="I445" s="3">
        <v>0</v>
      </c>
      <c r="J445" s="3">
        <v>3000</v>
      </c>
      <c r="K445" s="3">
        <v>3000</v>
      </c>
      <c r="L445" s="3">
        <v>1200</v>
      </c>
    </row>
    <row r="446" spans="1:12" x14ac:dyDescent="0.25">
      <c r="A446" s="10">
        <v>46100</v>
      </c>
      <c r="B446" s="14">
        <v>0.82131944444444449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  <c r="I446" s="3">
        <v>0</v>
      </c>
      <c r="J446" s="3">
        <v>40000</v>
      </c>
      <c r="K446" s="3">
        <v>40000</v>
      </c>
      <c r="L446" s="3">
        <v>4220</v>
      </c>
    </row>
    <row r="447" spans="1:12" x14ac:dyDescent="0.25">
      <c r="A447" s="10">
        <v>46101</v>
      </c>
      <c r="B447" s="14">
        <v>0.64905092592592595</v>
      </c>
      <c r="C447">
        <v>288</v>
      </c>
      <c r="D447" t="s">
        <v>51</v>
      </c>
      <c r="E447">
        <v>8000</v>
      </c>
      <c r="F447" t="s">
        <v>7</v>
      </c>
      <c r="G447">
        <v>3</v>
      </c>
      <c r="H447" s="3">
        <v>1</v>
      </c>
      <c r="I447" s="3">
        <v>24000</v>
      </c>
      <c r="J447" s="3">
        <v>0</v>
      </c>
      <c r="K447" s="3">
        <v>24000</v>
      </c>
      <c r="L447" s="3">
        <v>4220</v>
      </c>
    </row>
    <row r="448" spans="1:12" x14ac:dyDescent="0.25">
      <c r="A448" s="10">
        <v>46101</v>
      </c>
      <c r="B448" s="14">
        <v>0.64905092592592595</v>
      </c>
      <c r="C448">
        <v>288</v>
      </c>
      <c r="D448" t="s">
        <v>52</v>
      </c>
      <c r="E448">
        <v>3000</v>
      </c>
      <c r="F448" t="s">
        <v>7</v>
      </c>
      <c r="G448">
        <v>3</v>
      </c>
      <c r="H448" s="3">
        <v>1</v>
      </c>
      <c r="I448" s="3">
        <v>9000</v>
      </c>
      <c r="J448" s="3">
        <v>0</v>
      </c>
      <c r="K448" s="3">
        <v>9000</v>
      </c>
      <c r="L448" s="3">
        <v>1200</v>
      </c>
    </row>
    <row r="449" spans="1:12" x14ac:dyDescent="0.25">
      <c r="A449" s="10">
        <v>46101</v>
      </c>
      <c r="B449" s="14">
        <v>0.64994212962962961</v>
      </c>
      <c r="C449">
        <v>289</v>
      </c>
      <c r="D449" t="s">
        <v>51</v>
      </c>
      <c r="E449">
        <v>8000</v>
      </c>
      <c r="F449" t="s">
        <v>8</v>
      </c>
      <c r="G449">
        <v>3</v>
      </c>
      <c r="H449" s="3">
        <v>1</v>
      </c>
      <c r="I449" s="3">
        <v>0</v>
      </c>
      <c r="J449" s="3">
        <v>24000</v>
      </c>
      <c r="K449" s="3">
        <v>24000</v>
      </c>
      <c r="L449" s="3">
        <v>4220</v>
      </c>
    </row>
    <row r="450" spans="1:12" x14ac:dyDescent="0.25">
      <c r="A450" s="10">
        <v>46101</v>
      </c>
      <c r="B450" s="14">
        <v>0.64994212962962961</v>
      </c>
      <c r="C450">
        <v>289</v>
      </c>
      <c r="D450" t="s">
        <v>52</v>
      </c>
      <c r="E450">
        <v>3000</v>
      </c>
      <c r="F450" t="s">
        <v>8</v>
      </c>
      <c r="G450">
        <v>3</v>
      </c>
      <c r="H450" s="3">
        <v>1</v>
      </c>
      <c r="I450" s="3">
        <v>0</v>
      </c>
      <c r="J450" s="3">
        <v>9000</v>
      </c>
      <c r="K450" s="3">
        <v>9000</v>
      </c>
      <c r="L450" s="3">
        <v>1200</v>
      </c>
    </row>
    <row r="451" spans="1:12" x14ac:dyDescent="0.25">
      <c r="A451" s="10">
        <v>46101</v>
      </c>
      <c r="B451" s="14">
        <v>0.66108796296296302</v>
      </c>
      <c r="C451">
        <v>290</v>
      </c>
      <c r="D451" t="s">
        <v>53</v>
      </c>
      <c r="E451">
        <v>3500</v>
      </c>
      <c r="F451" t="s">
        <v>7</v>
      </c>
      <c r="G451">
        <v>1</v>
      </c>
      <c r="H451" s="3">
        <v>1</v>
      </c>
      <c r="I451" s="3">
        <v>3000</v>
      </c>
      <c r="J451" s="3">
        <v>0</v>
      </c>
      <c r="K451" s="3">
        <v>3000</v>
      </c>
      <c r="L451" s="3">
        <v>1416.67</v>
      </c>
    </row>
    <row r="452" spans="1:12" x14ac:dyDescent="0.25">
      <c r="A452" s="10">
        <v>46101</v>
      </c>
      <c r="B452" s="14">
        <v>0.71699074074074076</v>
      </c>
      <c r="C452">
        <v>291</v>
      </c>
      <c r="D452" t="s">
        <v>51</v>
      </c>
      <c r="E452">
        <v>8000</v>
      </c>
      <c r="F452" t="s">
        <v>7</v>
      </c>
      <c r="G452">
        <v>2</v>
      </c>
      <c r="H452" s="3">
        <v>1</v>
      </c>
      <c r="I452" s="3">
        <v>16000</v>
      </c>
      <c r="J452" s="3">
        <v>0</v>
      </c>
      <c r="K452" s="3">
        <v>16000</v>
      </c>
      <c r="L452" s="3">
        <v>4220</v>
      </c>
    </row>
    <row r="453" spans="1:12" x14ac:dyDescent="0.25">
      <c r="A453" s="10">
        <v>46101</v>
      </c>
      <c r="B453" s="14">
        <v>0.74997685185185181</v>
      </c>
      <c r="C453">
        <v>292</v>
      </c>
      <c r="D453" t="s">
        <v>76</v>
      </c>
      <c r="E453">
        <v>7000</v>
      </c>
      <c r="F453" t="s">
        <v>7</v>
      </c>
      <c r="G453">
        <v>2</v>
      </c>
      <c r="H453" s="3">
        <v>1</v>
      </c>
      <c r="I453" s="3">
        <v>14000</v>
      </c>
      <c r="J453" s="3">
        <v>0</v>
      </c>
      <c r="K453" s="3">
        <v>14000</v>
      </c>
      <c r="L453" s="3">
        <v>3500</v>
      </c>
    </row>
    <row r="454" spans="1:12" x14ac:dyDescent="0.25">
      <c r="A454" s="10">
        <v>46101</v>
      </c>
      <c r="B454" s="14">
        <v>0.74997685185185181</v>
      </c>
      <c r="C454">
        <v>292</v>
      </c>
      <c r="D454" t="s">
        <v>52</v>
      </c>
      <c r="E454">
        <v>3000</v>
      </c>
      <c r="F454" t="s">
        <v>7</v>
      </c>
      <c r="G454">
        <v>2</v>
      </c>
      <c r="H454" s="3">
        <v>1</v>
      </c>
      <c r="I454" s="3">
        <v>6000</v>
      </c>
      <c r="J454" s="3">
        <v>0</v>
      </c>
      <c r="K454" s="3">
        <v>6000</v>
      </c>
      <c r="L454" s="3">
        <v>1200</v>
      </c>
    </row>
    <row r="455" spans="1:12" x14ac:dyDescent="0.25">
      <c r="A455" s="10">
        <v>46101</v>
      </c>
      <c r="B455" s="14">
        <v>0.75557870370370372</v>
      </c>
      <c r="C455">
        <v>293</v>
      </c>
      <c r="D455" t="s">
        <v>51</v>
      </c>
      <c r="E455">
        <v>8000</v>
      </c>
      <c r="F455" t="s">
        <v>7</v>
      </c>
      <c r="G455">
        <v>2</v>
      </c>
      <c r="H455" s="3">
        <v>1</v>
      </c>
      <c r="I455" s="3">
        <v>16000</v>
      </c>
      <c r="J455" s="3">
        <v>0</v>
      </c>
      <c r="K455" s="3">
        <v>16000</v>
      </c>
      <c r="L455" s="3">
        <v>4220</v>
      </c>
    </row>
    <row r="456" spans="1:12" x14ac:dyDescent="0.25">
      <c r="A456" s="10">
        <v>46101</v>
      </c>
      <c r="B456" s="14">
        <v>0.76745370370370369</v>
      </c>
      <c r="C456">
        <v>294</v>
      </c>
      <c r="D456" t="s">
        <v>51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4220</v>
      </c>
    </row>
    <row r="457" spans="1:12" x14ac:dyDescent="0.25">
      <c r="A457" s="10">
        <v>46101</v>
      </c>
      <c r="B457" s="14">
        <v>0.79473379629629626</v>
      </c>
      <c r="C457">
        <v>295</v>
      </c>
      <c r="D457" t="s">
        <v>51</v>
      </c>
      <c r="E457">
        <v>8000</v>
      </c>
      <c r="F457" t="s">
        <v>8</v>
      </c>
      <c r="G457">
        <v>2</v>
      </c>
      <c r="H457" s="3">
        <v>1</v>
      </c>
      <c r="I457" s="3">
        <v>0</v>
      </c>
      <c r="J457" s="3">
        <v>16000</v>
      </c>
      <c r="K457" s="3">
        <v>16000</v>
      </c>
      <c r="L457" s="3">
        <v>4220</v>
      </c>
    </row>
    <row r="458" spans="1:12" x14ac:dyDescent="0.25">
      <c r="A458" s="10">
        <v>46101</v>
      </c>
      <c r="B458" s="14">
        <v>0.79473379629629626</v>
      </c>
      <c r="C458">
        <v>295</v>
      </c>
      <c r="D458" t="s">
        <v>84</v>
      </c>
      <c r="E458">
        <v>3200</v>
      </c>
      <c r="F458" t="s">
        <v>8</v>
      </c>
      <c r="G458">
        <v>1</v>
      </c>
      <c r="H458" s="3">
        <v>1</v>
      </c>
      <c r="I458" s="3">
        <v>0</v>
      </c>
      <c r="J458" s="3">
        <v>3200</v>
      </c>
      <c r="K458" s="3">
        <v>3200</v>
      </c>
      <c r="L458" s="3">
        <v>1250</v>
      </c>
    </row>
    <row r="459" spans="1:12" x14ac:dyDescent="0.25">
      <c r="A459" s="10">
        <v>46101</v>
      </c>
      <c r="B459" s="14">
        <v>0.79473379629629626</v>
      </c>
      <c r="C459">
        <v>295</v>
      </c>
      <c r="D459" t="s">
        <v>58</v>
      </c>
      <c r="E459">
        <v>4500</v>
      </c>
      <c r="F459" t="s">
        <v>8</v>
      </c>
      <c r="G459">
        <v>3</v>
      </c>
      <c r="H459" s="3">
        <v>1</v>
      </c>
      <c r="I459" s="3">
        <v>0</v>
      </c>
      <c r="J459" s="3">
        <v>13500</v>
      </c>
      <c r="K459" s="3">
        <v>13500</v>
      </c>
      <c r="L459" s="3">
        <v>2416.67</v>
      </c>
    </row>
    <row r="460" spans="1:12" x14ac:dyDescent="0.25">
      <c r="A460" s="10">
        <v>46101</v>
      </c>
      <c r="B460" s="14">
        <v>0.80231481481481481</v>
      </c>
      <c r="C460">
        <v>296</v>
      </c>
      <c r="D460" t="s">
        <v>51</v>
      </c>
      <c r="E460">
        <v>8000</v>
      </c>
      <c r="F460" t="s">
        <v>7</v>
      </c>
      <c r="G460">
        <v>1</v>
      </c>
      <c r="H460" s="3">
        <v>1</v>
      </c>
      <c r="I460" s="3">
        <v>8000</v>
      </c>
      <c r="J460" s="3">
        <v>0</v>
      </c>
      <c r="K460" s="3">
        <v>8000</v>
      </c>
      <c r="L460" s="3">
        <v>4220</v>
      </c>
    </row>
    <row r="461" spans="1:12" x14ac:dyDescent="0.25">
      <c r="A461" s="10">
        <v>46101</v>
      </c>
      <c r="B461" s="14">
        <v>0.80231481481481481</v>
      </c>
      <c r="C461">
        <v>296</v>
      </c>
      <c r="D461" t="s">
        <v>52</v>
      </c>
      <c r="E461">
        <v>3000</v>
      </c>
      <c r="F461" t="s">
        <v>7</v>
      </c>
      <c r="G461">
        <v>1</v>
      </c>
      <c r="H461" s="3">
        <v>1</v>
      </c>
      <c r="I461" s="3">
        <v>3000</v>
      </c>
      <c r="J461" s="3">
        <v>0</v>
      </c>
      <c r="K461" s="3">
        <v>3000</v>
      </c>
      <c r="L461" s="3">
        <v>1200</v>
      </c>
    </row>
    <row r="462" spans="1:12" x14ac:dyDescent="0.25">
      <c r="A462" s="10">
        <v>46102</v>
      </c>
      <c r="B462" s="14">
        <v>2.3148148148148147E-5</v>
      </c>
      <c r="C462">
        <v>297</v>
      </c>
      <c r="D462" t="s">
        <v>51</v>
      </c>
      <c r="E462">
        <v>8000</v>
      </c>
      <c r="F462" t="s">
        <v>8</v>
      </c>
      <c r="G462">
        <v>1</v>
      </c>
      <c r="H462" s="3">
        <v>1</v>
      </c>
      <c r="I462" s="3">
        <v>0</v>
      </c>
      <c r="J462" s="3">
        <v>8000</v>
      </c>
      <c r="K462" s="3">
        <v>8000</v>
      </c>
      <c r="L462" s="3">
        <v>4220</v>
      </c>
    </row>
    <row r="463" spans="1:12" x14ac:dyDescent="0.25">
      <c r="A463" s="10">
        <v>46102</v>
      </c>
      <c r="B463" s="14">
        <v>2.3148148148148147E-5</v>
      </c>
      <c r="C463">
        <v>297</v>
      </c>
      <c r="D463" t="s">
        <v>52</v>
      </c>
      <c r="E463">
        <v>3000</v>
      </c>
      <c r="F463" t="s">
        <v>8</v>
      </c>
      <c r="G463">
        <v>1</v>
      </c>
      <c r="H463" s="3">
        <v>1</v>
      </c>
      <c r="I463" s="3">
        <v>0</v>
      </c>
      <c r="J463" s="3">
        <v>3000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0.40547453703703706</v>
      </c>
      <c r="C464">
        <v>331</v>
      </c>
      <c r="D464" t="s">
        <v>73</v>
      </c>
      <c r="E464">
        <v>4500</v>
      </c>
      <c r="F464" t="s">
        <v>7</v>
      </c>
      <c r="G464">
        <v>3</v>
      </c>
      <c r="H464" s="3">
        <v>1</v>
      </c>
      <c r="I464" s="3">
        <v>13500</v>
      </c>
      <c r="J464" s="3">
        <v>0</v>
      </c>
      <c r="K464" s="3">
        <v>13500</v>
      </c>
      <c r="L464" s="3">
        <v>3500</v>
      </c>
    </row>
    <row r="465" spans="1:12" x14ac:dyDescent="0.25">
      <c r="A465" s="10">
        <v>46102</v>
      </c>
      <c r="B465" s="14">
        <v>0.40562500000000001</v>
      </c>
      <c r="C465">
        <v>332</v>
      </c>
      <c r="D465" t="s">
        <v>51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4220</v>
      </c>
    </row>
    <row r="466" spans="1:12" x14ac:dyDescent="0.25">
      <c r="A466" s="10">
        <v>46102</v>
      </c>
      <c r="B466" s="14">
        <v>0.40592592592592591</v>
      </c>
      <c r="C466">
        <v>333</v>
      </c>
      <c r="D466" t="s">
        <v>51</v>
      </c>
      <c r="E466">
        <v>8000</v>
      </c>
      <c r="F466" t="s">
        <v>7</v>
      </c>
      <c r="G466">
        <v>1</v>
      </c>
      <c r="H466" s="3">
        <v>1</v>
      </c>
      <c r="I466" s="3">
        <v>8000</v>
      </c>
      <c r="J466" s="3">
        <v>0</v>
      </c>
      <c r="K466" s="3">
        <v>8000</v>
      </c>
      <c r="L466" s="3">
        <v>4220</v>
      </c>
    </row>
    <row r="467" spans="1:12" x14ac:dyDescent="0.25">
      <c r="A467" s="10">
        <v>46102</v>
      </c>
      <c r="B467" s="14">
        <v>0.40592592592592591</v>
      </c>
      <c r="C467">
        <v>333</v>
      </c>
      <c r="D467" t="s">
        <v>52</v>
      </c>
      <c r="E467">
        <v>3000</v>
      </c>
      <c r="F467" t="s">
        <v>7</v>
      </c>
      <c r="G467">
        <v>1</v>
      </c>
      <c r="H467" s="3">
        <v>1</v>
      </c>
      <c r="I467" s="3">
        <v>3000</v>
      </c>
      <c r="J467" s="3">
        <v>0</v>
      </c>
      <c r="K467" s="3">
        <v>3000</v>
      </c>
      <c r="L467" s="3">
        <v>1200</v>
      </c>
    </row>
    <row r="468" spans="1:12" x14ac:dyDescent="0.25">
      <c r="A468" s="10">
        <v>46102</v>
      </c>
      <c r="B468" s="14">
        <v>0.40888888888888891</v>
      </c>
      <c r="C468">
        <v>334</v>
      </c>
      <c r="D468" t="s">
        <v>112</v>
      </c>
      <c r="E468">
        <v>15000</v>
      </c>
      <c r="F468" t="s">
        <v>7</v>
      </c>
      <c r="G468">
        <v>1</v>
      </c>
      <c r="H468" s="3">
        <v>1</v>
      </c>
      <c r="I468" s="3">
        <v>15000</v>
      </c>
      <c r="J468" s="3">
        <v>0</v>
      </c>
      <c r="K468" s="3">
        <v>15000</v>
      </c>
      <c r="L468" s="3">
        <v>14220</v>
      </c>
    </row>
    <row r="469" spans="1:12" x14ac:dyDescent="0.25">
      <c r="A469" s="10">
        <v>46102</v>
      </c>
      <c r="B469" s="14">
        <v>0.40958333333333335</v>
      </c>
      <c r="C469">
        <v>335</v>
      </c>
      <c r="D469" t="s">
        <v>51</v>
      </c>
      <c r="E469">
        <v>8000</v>
      </c>
      <c r="F469" t="s">
        <v>7</v>
      </c>
      <c r="G469">
        <v>1</v>
      </c>
      <c r="H469" s="3">
        <v>1</v>
      </c>
      <c r="I469" s="3">
        <v>8000</v>
      </c>
      <c r="J469" s="3">
        <v>0</v>
      </c>
      <c r="K469" s="3">
        <v>8000</v>
      </c>
      <c r="L469" s="3">
        <v>4220</v>
      </c>
    </row>
    <row r="470" spans="1:12" x14ac:dyDescent="0.25">
      <c r="A470" s="10">
        <v>46102</v>
      </c>
      <c r="B470" s="14">
        <v>0.40968749999999998</v>
      </c>
      <c r="C470">
        <v>336</v>
      </c>
      <c r="D470" t="s">
        <v>51</v>
      </c>
      <c r="E470">
        <v>8000</v>
      </c>
      <c r="F470" t="s">
        <v>7</v>
      </c>
      <c r="G470">
        <v>2</v>
      </c>
      <c r="H470" s="3">
        <v>1</v>
      </c>
      <c r="I470" s="3">
        <v>16000</v>
      </c>
      <c r="J470" s="3">
        <v>0</v>
      </c>
      <c r="K470" s="3">
        <v>16000</v>
      </c>
      <c r="L470" s="3">
        <v>4220</v>
      </c>
    </row>
    <row r="471" spans="1:12" x14ac:dyDescent="0.25">
      <c r="A471" s="10">
        <v>46102</v>
      </c>
      <c r="B471" s="14">
        <v>0.41006944444444443</v>
      </c>
      <c r="C471">
        <v>337</v>
      </c>
      <c r="D471" t="s">
        <v>51</v>
      </c>
      <c r="E471">
        <v>8000</v>
      </c>
      <c r="F471" t="s">
        <v>7</v>
      </c>
      <c r="G471">
        <v>2</v>
      </c>
      <c r="H471" s="3">
        <v>1</v>
      </c>
      <c r="I471" s="3">
        <v>16000</v>
      </c>
      <c r="J471" s="3">
        <v>0</v>
      </c>
      <c r="K471" s="3">
        <v>16000</v>
      </c>
      <c r="L471" s="3">
        <v>4220</v>
      </c>
    </row>
    <row r="472" spans="1:12" x14ac:dyDescent="0.25">
      <c r="A472" s="10">
        <v>46102</v>
      </c>
      <c r="B472" s="14">
        <v>0.41006944444444443</v>
      </c>
      <c r="C472">
        <v>337</v>
      </c>
      <c r="D472" t="s">
        <v>52</v>
      </c>
      <c r="E472">
        <v>3000</v>
      </c>
      <c r="F472" t="s">
        <v>7</v>
      </c>
      <c r="G472">
        <v>1</v>
      </c>
      <c r="H472" s="3">
        <v>1</v>
      </c>
      <c r="I472" s="3">
        <v>3000</v>
      </c>
      <c r="J472" s="3">
        <v>0</v>
      </c>
      <c r="K472" s="3">
        <v>3000</v>
      </c>
      <c r="L472" s="3">
        <v>1200</v>
      </c>
    </row>
    <row r="473" spans="1:12" x14ac:dyDescent="0.25">
      <c r="A473" s="10">
        <v>46102</v>
      </c>
      <c r="B473" s="14">
        <v>0.4102662037037037</v>
      </c>
      <c r="C473">
        <v>338</v>
      </c>
      <c r="D473" t="s">
        <v>51</v>
      </c>
      <c r="E473">
        <v>8000</v>
      </c>
      <c r="F473" t="s">
        <v>7</v>
      </c>
      <c r="G473">
        <v>2</v>
      </c>
      <c r="H473" s="3">
        <v>1</v>
      </c>
      <c r="I473" s="3">
        <v>16000</v>
      </c>
      <c r="J473" s="3">
        <v>0</v>
      </c>
      <c r="K473" s="3">
        <v>16000</v>
      </c>
      <c r="L473" s="3">
        <v>4220</v>
      </c>
    </row>
    <row r="474" spans="1:12" x14ac:dyDescent="0.25">
      <c r="A474" s="10">
        <v>46102</v>
      </c>
      <c r="B474" s="14">
        <v>0.41464120370370372</v>
      </c>
      <c r="C474">
        <v>339</v>
      </c>
      <c r="D474" t="s">
        <v>113</v>
      </c>
      <c r="E474">
        <v>20000</v>
      </c>
      <c r="F474" t="s">
        <v>7</v>
      </c>
      <c r="G474">
        <v>1</v>
      </c>
      <c r="H474" s="3">
        <v>1</v>
      </c>
      <c r="I474" s="3">
        <v>20000</v>
      </c>
      <c r="J474" s="3">
        <v>0</v>
      </c>
      <c r="K474" s="3">
        <v>20000</v>
      </c>
      <c r="L474" s="3">
        <v>14220</v>
      </c>
    </row>
    <row r="475" spans="1:12" x14ac:dyDescent="0.25">
      <c r="A475" s="10">
        <v>46105</v>
      </c>
      <c r="B475" s="14">
        <v>6.430555555555556E-2</v>
      </c>
      <c r="C475">
        <v>316</v>
      </c>
      <c r="D475" t="s">
        <v>51</v>
      </c>
      <c r="E475">
        <v>8000</v>
      </c>
      <c r="F475" t="s">
        <v>7</v>
      </c>
      <c r="G475">
        <v>1</v>
      </c>
      <c r="H475" s="3">
        <v>1</v>
      </c>
      <c r="I475" s="3">
        <v>8000</v>
      </c>
      <c r="J475" s="3">
        <v>0</v>
      </c>
      <c r="K475" s="3">
        <v>8000</v>
      </c>
      <c r="L475" s="3">
        <v>4220</v>
      </c>
    </row>
    <row r="476" spans="1:12" x14ac:dyDescent="0.25">
      <c r="A476" s="10">
        <v>46105</v>
      </c>
      <c r="B476" s="14">
        <v>0.54296296296296298</v>
      </c>
      <c r="C476">
        <v>298</v>
      </c>
      <c r="D476" t="s">
        <v>51</v>
      </c>
      <c r="E476">
        <v>8000</v>
      </c>
      <c r="F476" t="s">
        <v>7</v>
      </c>
      <c r="G476">
        <v>1</v>
      </c>
      <c r="H476" s="3">
        <v>1</v>
      </c>
      <c r="I476" s="3">
        <v>8000</v>
      </c>
      <c r="J476" s="3">
        <v>0</v>
      </c>
      <c r="K476" s="3">
        <v>8000</v>
      </c>
      <c r="L476" s="3">
        <v>4220</v>
      </c>
    </row>
    <row r="477" spans="1:12" x14ac:dyDescent="0.25">
      <c r="A477" s="10">
        <v>46105</v>
      </c>
      <c r="B477" s="14">
        <v>0.54296296296296298</v>
      </c>
      <c r="C477">
        <v>298</v>
      </c>
      <c r="D477" t="s">
        <v>109</v>
      </c>
      <c r="E477">
        <v>3000</v>
      </c>
      <c r="F477" t="s">
        <v>7</v>
      </c>
      <c r="G477">
        <v>1</v>
      </c>
      <c r="H477" s="3">
        <v>1</v>
      </c>
      <c r="I477" s="3">
        <v>3000</v>
      </c>
      <c r="J477" s="3">
        <v>0</v>
      </c>
      <c r="K477" s="3">
        <v>3000</v>
      </c>
      <c r="L477" s="3">
        <v>1200</v>
      </c>
    </row>
    <row r="478" spans="1:12" x14ac:dyDescent="0.25">
      <c r="A478" s="10">
        <v>46105</v>
      </c>
      <c r="B478" s="14">
        <v>0.60368055555555555</v>
      </c>
      <c r="C478">
        <v>299</v>
      </c>
      <c r="D478" t="s">
        <v>51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4220</v>
      </c>
    </row>
    <row r="479" spans="1:12" x14ac:dyDescent="0.25">
      <c r="A479" s="10">
        <v>46105</v>
      </c>
      <c r="B479" s="14">
        <v>0.60368055555555555</v>
      </c>
      <c r="C479">
        <v>299</v>
      </c>
      <c r="D479" t="s">
        <v>110</v>
      </c>
      <c r="E479">
        <v>3000</v>
      </c>
      <c r="F479" t="s">
        <v>7</v>
      </c>
      <c r="G479">
        <v>1</v>
      </c>
      <c r="H479" s="3">
        <v>1</v>
      </c>
      <c r="I479" s="3">
        <v>3000</v>
      </c>
      <c r="J479" s="3">
        <v>0</v>
      </c>
      <c r="K479" s="3">
        <v>3000</v>
      </c>
      <c r="L479" s="3">
        <v>1133.33</v>
      </c>
    </row>
    <row r="480" spans="1:12" x14ac:dyDescent="0.25">
      <c r="A480" s="10">
        <v>46105</v>
      </c>
      <c r="B480" s="14">
        <v>0.63108796296296299</v>
      </c>
      <c r="C480">
        <v>300</v>
      </c>
      <c r="D480" t="s">
        <v>73</v>
      </c>
      <c r="E480">
        <v>4500</v>
      </c>
      <c r="F480" t="s">
        <v>7</v>
      </c>
      <c r="G480">
        <v>2</v>
      </c>
      <c r="H480" s="3">
        <v>1</v>
      </c>
      <c r="I480" s="3">
        <v>9000</v>
      </c>
      <c r="J480" s="3">
        <v>0</v>
      </c>
      <c r="K480" s="3">
        <v>9000</v>
      </c>
      <c r="L480" s="3">
        <v>3500</v>
      </c>
    </row>
    <row r="481" spans="1:12" x14ac:dyDescent="0.25">
      <c r="A481" s="10">
        <v>46105</v>
      </c>
      <c r="B481" s="14">
        <v>0.64017361111111115</v>
      </c>
      <c r="C481">
        <v>301</v>
      </c>
      <c r="D481" t="s">
        <v>114</v>
      </c>
      <c r="E481">
        <v>1000</v>
      </c>
      <c r="F481" t="s">
        <v>7</v>
      </c>
      <c r="G481">
        <v>1</v>
      </c>
      <c r="H481" s="3">
        <v>1</v>
      </c>
      <c r="I481" s="3">
        <v>1000</v>
      </c>
      <c r="J481" s="3">
        <v>0</v>
      </c>
      <c r="K481" s="3">
        <v>1000</v>
      </c>
      <c r="L481" s="3">
        <v>100</v>
      </c>
    </row>
    <row r="482" spans="1:12" x14ac:dyDescent="0.25">
      <c r="A482" s="10">
        <v>46105</v>
      </c>
      <c r="B482" s="14">
        <v>0.69690972222222225</v>
      </c>
      <c r="C482">
        <v>302</v>
      </c>
      <c r="D482" t="s">
        <v>51</v>
      </c>
      <c r="E482">
        <v>8000</v>
      </c>
      <c r="F482" t="s">
        <v>7</v>
      </c>
      <c r="G482">
        <v>1</v>
      </c>
      <c r="H482" s="3">
        <v>1</v>
      </c>
      <c r="I482" s="3">
        <v>8000</v>
      </c>
      <c r="J482" s="3">
        <v>0</v>
      </c>
      <c r="K482" s="3">
        <v>8000</v>
      </c>
      <c r="L482" s="3">
        <v>4220</v>
      </c>
    </row>
    <row r="483" spans="1:12" x14ac:dyDescent="0.25">
      <c r="A483" s="10">
        <v>46105</v>
      </c>
      <c r="B483" s="14">
        <v>0.71659722222222222</v>
      </c>
      <c r="C483">
        <v>303</v>
      </c>
      <c r="D483" t="s">
        <v>114</v>
      </c>
      <c r="E483">
        <v>1000</v>
      </c>
      <c r="F483" t="s">
        <v>7</v>
      </c>
      <c r="G483">
        <v>1</v>
      </c>
      <c r="H483" s="3">
        <v>1</v>
      </c>
      <c r="I483" s="3">
        <v>1000</v>
      </c>
      <c r="J483" s="3">
        <v>0</v>
      </c>
      <c r="K483" s="3">
        <v>1000</v>
      </c>
      <c r="L483" s="3">
        <v>100</v>
      </c>
    </row>
    <row r="484" spans="1:12" x14ac:dyDescent="0.25">
      <c r="A484" s="10">
        <v>46105</v>
      </c>
      <c r="B484" s="14">
        <v>0.7336111111111111</v>
      </c>
      <c r="C484">
        <v>304</v>
      </c>
      <c r="D484" t="s">
        <v>51</v>
      </c>
      <c r="E484">
        <v>8000</v>
      </c>
      <c r="F484" t="s">
        <v>8</v>
      </c>
      <c r="G484">
        <v>2</v>
      </c>
      <c r="H484" s="3">
        <v>1</v>
      </c>
      <c r="I484" s="3">
        <v>0</v>
      </c>
      <c r="J484" s="3">
        <v>16000</v>
      </c>
      <c r="K484" s="3">
        <v>16000</v>
      </c>
      <c r="L484" s="3">
        <v>4220</v>
      </c>
    </row>
    <row r="485" spans="1:12" x14ac:dyDescent="0.25">
      <c r="A485" s="10">
        <v>46105</v>
      </c>
      <c r="B485" s="14">
        <v>0.7336111111111111</v>
      </c>
      <c r="C485">
        <v>304</v>
      </c>
      <c r="D485" t="s">
        <v>52</v>
      </c>
      <c r="E485">
        <v>3000</v>
      </c>
      <c r="F485" t="s">
        <v>8</v>
      </c>
      <c r="G485">
        <v>1</v>
      </c>
      <c r="H485" s="3">
        <v>1</v>
      </c>
      <c r="I485" s="3">
        <v>0</v>
      </c>
      <c r="J485" s="3">
        <v>3000</v>
      </c>
      <c r="K485" s="3">
        <v>3000</v>
      </c>
      <c r="L485" s="3">
        <v>1200</v>
      </c>
    </row>
    <row r="486" spans="1:12" x14ac:dyDescent="0.25">
      <c r="A486" s="10">
        <v>46105</v>
      </c>
      <c r="B486" s="14">
        <v>0.74017361111111113</v>
      </c>
      <c r="C486">
        <v>305</v>
      </c>
      <c r="D486" t="s">
        <v>115</v>
      </c>
      <c r="E486">
        <v>10000</v>
      </c>
      <c r="F486" t="s">
        <v>8</v>
      </c>
      <c r="G486">
        <v>1</v>
      </c>
      <c r="H486" s="3">
        <v>1</v>
      </c>
      <c r="I486" s="3">
        <v>0</v>
      </c>
      <c r="J486" s="3">
        <v>10000</v>
      </c>
      <c r="K486" s="3">
        <v>10000</v>
      </c>
      <c r="L486" s="3">
        <v>5220</v>
      </c>
    </row>
    <row r="487" spans="1:12" x14ac:dyDescent="0.25">
      <c r="A487" s="10">
        <v>46105</v>
      </c>
      <c r="B487" s="14">
        <v>0.74733796296296295</v>
      </c>
      <c r="C487">
        <v>306</v>
      </c>
      <c r="D487" t="s">
        <v>84</v>
      </c>
      <c r="E487">
        <v>3200</v>
      </c>
      <c r="F487" t="s">
        <v>7</v>
      </c>
      <c r="G487">
        <v>1</v>
      </c>
      <c r="H487" s="3">
        <v>1</v>
      </c>
      <c r="I487" s="3">
        <v>3200</v>
      </c>
      <c r="J487" s="3">
        <v>0</v>
      </c>
      <c r="K487" s="3">
        <v>3200</v>
      </c>
      <c r="L487" s="3">
        <v>1250</v>
      </c>
    </row>
    <row r="488" spans="1:12" x14ac:dyDescent="0.25">
      <c r="A488" s="10">
        <v>46105</v>
      </c>
      <c r="B488" s="14">
        <v>0.74733796296296295</v>
      </c>
      <c r="C488">
        <v>306</v>
      </c>
      <c r="D488" t="s">
        <v>110</v>
      </c>
      <c r="E488">
        <v>3000</v>
      </c>
      <c r="F488" t="s">
        <v>7</v>
      </c>
      <c r="G488">
        <v>1</v>
      </c>
      <c r="H488" s="3">
        <v>1</v>
      </c>
      <c r="I488" s="3">
        <v>3000</v>
      </c>
      <c r="J488" s="3">
        <v>0</v>
      </c>
      <c r="K488" s="3">
        <v>3000</v>
      </c>
      <c r="L488" s="3">
        <v>1133.33</v>
      </c>
    </row>
    <row r="489" spans="1:12" x14ac:dyDescent="0.25">
      <c r="A489" s="10">
        <v>46105</v>
      </c>
      <c r="B489" s="14">
        <v>0.74733796296296295</v>
      </c>
      <c r="C489">
        <v>306</v>
      </c>
      <c r="D489" t="s">
        <v>115</v>
      </c>
      <c r="E489">
        <v>10000</v>
      </c>
      <c r="F489" t="s">
        <v>7</v>
      </c>
      <c r="G489">
        <v>2</v>
      </c>
      <c r="H489" s="3">
        <v>1</v>
      </c>
      <c r="I489" s="3">
        <v>20000</v>
      </c>
      <c r="J489" s="3">
        <v>0</v>
      </c>
      <c r="K489" s="3">
        <v>20000</v>
      </c>
      <c r="L489" s="3">
        <v>5220</v>
      </c>
    </row>
    <row r="490" spans="1:12" x14ac:dyDescent="0.25">
      <c r="A490" s="10">
        <v>46105</v>
      </c>
      <c r="B490" s="14">
        <v>0.75944444444444448</v>
      </c>
      <c r="C490">
        <v>307</v>
      </c>
      <c r="D490" t="s">
        <v>51</v>
      </c>
      <c r="E490">
        <v>8000</v>
      </c>
      <c r="F490" t="s">
        <v>7</v>
      </c>
      <c r="G490">
        <v>1</v>
      </c>
      <c r="H490" s="3">
        <v>1</v>
      </c>
      <c r="I490" s="3">
        <v>8000</v>
      </c>
      <c r="J490" s="3">
        <v>0</v>
      </c>
      <c r="K490" s="3">
        <v>8000</v>
      </c>
      <c r="L490" s="3">
        <v>4220</v>
      </c>
    </row>
    <row r="491" spans="1:12" x14ac:dyDescent="0.25">
      <c r="A491" s="10">
        <v>46105</v>
      </c>
      <c r="B491" s="14">
        <v>0.75944444444444448</v>
      </c>
      <c r="C491">
        <v>307</v>
      </c>
      <c r="D491" t="s">
        <v>52</v>
      </c>
      <c r="E491">
        <v>3000</v>
      </c>
      <c r="F491" t="s">
        <v>7</v>
      </c>
      <c r="G491">
        <v>1</v>
      </c>
      <c r="H491" s="3">
        <v>1</v>
      </c>
      <c r="I491" s="3">
        <v>3000</v>
      </c>
      <c r="J491" s="3">
        <v>0</v>
      </c>
      <c r="K491" s="3">
        <v>3000</v>
      </c>
      <c r="L491" s="3">
        <v>1200</v>
      </c>
    </row>
    <row r="492" spans="1:12" x14ac:dyDescent="0.25">
      <c r="A492" s="10">
        <v>46105</v>
      </c>
      <c r="B492" s="14">
        <v>0.76343749999999999</v>
      </c>
      <c r="C492">
        <v>308</v>
      </c>
      <c r="D492" t="s">
        <v>111</v>
      </c>
      <c r="E492">
        <v>10000</v>
      </c>
      <c r="F492" t="s">
        <v>28</v>
      </c>
      <c r="G492">
        <v>3</v>
      </c>
      <c r="H492" s="3">
        <v>1</v>
      </c>
      <c r="I492" s="3">
        <v>0</v>
      </c>
      <c r="J492" s="3">
        <v>30000</v>
      </c>
      <c r="K492" s="3">
        <v>30000</v>
      </c>
      <c r="L492" s="3">
        <v>3500</v>
      </c>
    </row>
    <row r="493" spans="1:12" x14ac:dyDescent="0.25">
      <c r="A493" s="10">
        <v>46105</v>
      </c>
      <c r="B493" s="14">
        <v>0.76556712962962958</v>
      </c>
      <c r="C493">
        <v>309</v>
      </c>
      <c r="D493" t="s">
        <v>51</v>
      </c>
      <c r="E493">
        <v>8000</v>
      </c>
      <c r="F493" t="s">
        <v>7</v>
      </c>
      <c r="G493">
        <v>2</v>
      </c>
      <c r="H493" s="3">
        <v>1</v>
      </c>
      <c r="I493" s="3">
        <v>16000</v>
      </c>
      <c r="J493" s="3">
        <v>0</v>
      </c>
      <c r="K493" s="3">
        <v>16000</v>
      </c>
      <c r="L493" s="3">
        <v>4220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76</v>
      </c>
      <c r="E494">
        <v>7000</v>
      </c>
      <c r="F494" t="s">
        <v>8</v>
      </c>
      <c r="G494">
        <v>1</v>
      </c>
      <c r="H494" s="3">
        <v>1</v>
      </c>
      <c r="I494" s="3">
        <v>0</v>
      </c>
      <c r="J494" s="3">
        <v>7000</v>
      </c>
      <c r="K494" s="3">
        <v>7000</v>
      </c>
      <c r="L494" s="3">
        <v>3500</v>
      </c>
    </row>
    <row r="495" spans="1:12" x14ac:dyDescent="0.25">
      <c r="A495" s="10">
        <v>46105</v>
      </c>
      <c r="B495" s="14">
        <v>0.77810185185185188</v>
      </c>
      <c r="C495">
        <v>310</v>
      </c>
      <c r="D495" t="s">
        <v>53</v>
      </c>
      <c r="E495">
        <v>3500</v>
      </c>
      <c r="F495" t="s">
        <v>8</v>
      </c>
      <c r="G495">
        <v>1</v>
      </c>
      <c r="H495" s="3">
        <v>1</v>
      </c>
      <c r="I495" s="3">
        <v>0</v>
      </c>
      <c r="J495" s="3">
        <v>3500</v>
      </c>
      <c r="K495" s="3">
        <v>3500</v>
      </c>
      <c r="L495" s="3">
        <v>1416.67</v>
      </c>
    </row>
    <row r="496" spans="1:12" x14ac:dyDescent="0.25">
      <c r="A496" s="10">
        <v>46105</v>
      </c>
      <c r="B496" s="14">
        <v>0.77810185185185188</v>
      </c>
      <c r="C496">
        <v>310</v>
      </c>
      <c r="D496" t="s">
        <v>52</v>
      </c>
      <c r="E496">
        <v>3000</v>
      </c>
      <c r="F496" t="s">
        <v>8</v>
      </c>
      <c r="G496">
        <v>1</v>
      </c>
      <c r="H496" s="3">
        <v>1</v>
      </c>
      <c r="I496" s="3">
        <v>0</v>
      </c>
      <c r="J496" s="3">
        <v>3000</v>
      </c>
      <c r="K496" s="3">
        <v>3000</v>
      </c>
      <c r="L496" s="3">
        <v>1200</v>
      </c>
    </row>
    <row r="497" spans="1:12" x14ac:dyDescent="0.25">
      <c r="A497" s="10">
        <v>46105</v>
      </c>
      <c r="B497" s="14">
        <v>0.77810185185185188</v>
      </c>
      <c r="C497">
        <v>310</v>
      </c>
      <c r="D497" t="s">
        <v>58</v>
      </c>
      <c r="E497">
        <v>4500</v>
      </c>
      <c r="F497" t="s">
        <v>8</v>
      </c>
      <c r="G497">
        <v>1</v>
      </c>
      <c r="H497" s="3">
        <v>1</v>
      </c>
      <c r="I497" s="3">
        <v>0</v>
      </c>
      <c r="J497" s="3">
        <v>4500</v>
      </c>
      <c r="K497" s="3">
        <v>4500</v>
      </c>
      <c r="L497" s="3">
        <v>2416.67</v>
      </c>
    </row>
    <row r="498" spans="1:12" x14ac:dyDescent="0.25">
      <c r="A498" s="10">
        <v>46105</v>
      </c>
      <c r="B498" s="14">
        <v>0.77810185185185188</v>
      </c>
      <c r="C498">
        <v>310</v>
      </c>
      <c r="D498" t="s">
        <v>60</v>
      </c>
      <c r="E498">
        <v>70000</v>
      </c>
      <c r="F498" t="s">
        <v>8</v>
      </c>
      <c r="G498">
        <v>1</v>
      </c>
      <c r="H498" s="3">
        <v>1</v>
      </c>
      <c r="I498" s="3">
        <v>0</v>
      </c>
      <c r="J498" s="3">
        <v>70000</v>
      </c>
      <c r="K498" s="3">
        <v>70000</v>
      </c>
      <c r="L498" s="3">
        <v>28820</v>
      </c>
    </row>
    <row r="499" spans="1:12" x14ac:dyDescent="0.25">
      <c r="A499" s="10">
        <v>46105</v>
      </c>
      <c r="B499" s="14">
        <v>0.78638888888888892</v>
      </c>
      <c r="C499">
        <v>311</v>
      </c>
      <c r="D499" t="s">
        <v>51</v>
      </c>
      <c r="E499">
        <v>8000</v>
      </c>
      <c r="F499" t="s">
        <v>8</v>
      </c>
      <c r="G499">
        <v>2</v>
      </c>
      <c r="H499" s="3">
        <v>1</v>
      </c>
      <c r="I499" s="3">
        <v>0</v>
      </c>
      <c r="J499" s="3">
        <v>16000</v>
      </c>
      <c r="K499" s="3">
        <v>16000</v>
      </c>
      <c r="L499" s="3">
        <v>4220</v>
      </c>
    </row>
    <row r="500" spans="1:12" x14ac:dyDescent="0.25">
      <c r="A500" s="10">
        <v>46105</v>
      </c>
      <c r="B500" s="14">
        <v>0.81442129629629634</v>
      </c>
      <c r="C500">
        <v>312</v>
      </c>
      <c r="D500" t="s">
        <v>51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4220</v>
      </c>
    </row>
    <row r="501" spans="1:12" x14ac:dyDescent="0.25">
      <c r="A501" s="10">
        <v>46105</v>
      </c>
      <c r="B501" s="14">
        <v>0.81502314814814814</v>
      </c>
      <c r="C501">
        <v>313</v>
      </c>
      <c r="D501" t="s">
        <v>51</v>
      </c>
      <c r="E501">
        <v>8000</v>
      </c>
      <c r="F501" t="s">
        <v>7</v>
      </c>
      <c r="G501">
        <v>1</v>
      </c>
      <c r="H501" s="3">
        <v>1</v>
      </c>
      <c r="I501" s="3">
        <v>8000</v>
      </c>
      <c r="J501" s="3">
        <v>0</v>
      </c>
      <c r="K501" s="3">
        <v>8000</v>
      </c>
      <c r="L501" s="3">
        <v>4220</v>
      </c>
    </row>
    <row r="502" spans="1:12" x14ac:dyDescent="0.25">
      <c r="A502" s="10">
        <v>46105</v>
      </c>
      <c r="B502" s="14">
        <v>0.81502314814814814</v>
      </c>
      <c r="C502">
        <v>313</v>
      </c>
      <c r="D502" t="s">
        <v>52</v>
      </c>
      <c r="E502">
        <v>3000</v>
      </c>
      <c r="F502" t="s">
        <v>7</v>
      </c>
      <c r="G502">
        <v>1</v>
      </c>
      <c r="H502" s="3">
        <v>1</v>
      </c>
      <c r="I502" s="3">
        <v>3000</v>
      </c>
      <c r="J502" s="3">
        <v>0</v>
      </c>
      <c r="K502" s="3">
        <v>3000</v>
      </c>
      <c r="L502" s="3">
        <v>1200</v>
      </c>
    </row>
    <row r="503" spans="1:12" x14ac:dyDescent="0.25">
      <c r="A503" s="10">
        <v>46105</v>
      </c>
      <c r="B503" s="14">
        <v>0.81737268518518513</v>
      </c>
      <c r="C503">
        <v>314</v>
      </c>
      <c r="D503" t="s">
        <v>73</v>
      </c>
      <c r="E503">
        <v>4500</v>
      </c>
      <c r="F503" t="s">
        <v>7</v>
      </c>
      <c r="G503">
        <v>3</v>
      </c>
      <c r="H503" s="3">
        <v>1</v>
      </c>
      <c r="I503" s="3">
        <v>13500</v>
      </c>
      <c r="J503" s="3">
        <v>0</v>
      </c>
      <c r="K503" s="3">
        <v>13500</v>
      </c>
      <c r="L503" s="3">
        <v>3500</v>
      </c>
    </row>
    <row r="504" spans="1:12" x14ac:dyDescent="0.25">
      <c r="A504" s="10">
        <v>46106</v>
      </c>
      <c r="B504" s="14">
        <v>0.55312499999999998</v>
      </c>
      <c r="C504">
        <v>317</v>
      </c>
      <c r="D504" t="s">
        <v>51</v>
      </c>
      <c r="E504">
        <v>8000</v>
      </c>
      <c r="F504" t="s">
        <v>7</v>
      </c>
      <c r="G504">
        <v>2</v>
      </c>
      <c r="H504" s="3">
        <v>1</v>
      </c>
      <c r="I504" s="3">
        <v>16000</v>
      </c>
      <c r="J504" s="3">
        <v>0</v>
      </c>
      <c r="K504" s="3">
        <v>16000</v>
      </c>
      <c r="L504" s="3">
        <v>4220</v>
      </c>
    </row>
    <row r="505" spans="1:12" x14ac:dyDescent="0.25">
      <c r="A505" s="10">
        <v>46106</v>
      </c>
      <c r="B505" s="14">
        <v>0.55312499999999998</v>
      </c>
      <c r="C505">
        <v>317</v>
      </c>
      <c r="D505" t="s">
        <v>166</v>
      </c>
      <c r="E505">
        <v>4500</v>
      </c>
      <c r="F505" t="s">
        <v>7</v>
      </c>
      <c r="G505">
        <v>2</v>
      </c>
      <c r="H505" s="3">
        <v>1</v>
      </c>
      <c r="I505" s="3">
        <v>9000</v>
      </c>
      <c r="J505" s="3">
        <v>0</v>
      </c>
      <c r="K505" s="3">
        <v>9000</v>
      </c>
      <c r="L505" s="3">
        <v>3000</v>
      </c>
    </row>
    <row r="506" spans="1:12" x14ac:dyDescent="0.25">
      <c r="A506" s="10">
        <v>46106</v>
      </c>
      <c r="B506" s="14">
        <v>0.64413194444444444</v>
      </c>
      <c r="C506">
        <v>318</v>
      </c>
      <c r="D506" t="s">
        <v>51</v>
      </c>
      <c r="E506">
        <v>8000</v>
      </c>
      <c r="F506" t="s">
        <v>7</v>
      </c>
      <c r="G506">
        <v>2</v>
      </c>
      <c r="H506" s="3">
        <v>1</v>
      </c>
      <c r="I506" s="3">
        <v>16000</v>
      </c>
      <c r="J506" s="3">
        <v>0</v>
      </c>
      <c r="K506" s="3">
        <v>16000</v>
      </c>
      <c r="L506" s="3">
        <v>4220</v>
      </c>
    </row>
    <row r="507" spans="1:12" x14ac:dyDescent="0.25">
      <c r="A507" s="10">
        <v>46106</v>
      </c>
      <c r="B507" s="14">
        <v>0.64413194444444444</v>
      </c>
      <c r="C507">
        <v>318</v>
      </c>
      <c r="D507" t="s">
        <v>52</v>
      </c>
      <c r="E507">
        <v>3000</v>
      </c>
      <c r="F507" t="s">
        <v>7</v>
      </c>
      <c r="G507">
        <v>1</v>
      </c>
      <c r="H507" s="3">
        <v>1</v>
      </c>
      <c r="I507" s="3">
        <v>3000</v>
      </c>
      <c r="J507" s="3">
        <v>0</v>
      </c>
      <c r="K507" s="3">
        <v>3000</v>
      </c>
      <c r="L507" s="3">
        <v>1200</v>
      </c>
    </row>
    <row r="508" spans="1:12" x14ac:dyDescent="0.25">
      <c r="A508" s="10">
        <v>46106</v>
      </c>
      <c r="B508" s="14">
        <v>0.66746527777777775</v>
      </c>
      <c r="C508">
        <v>319</v>
      </c>
      <c r="D508" t="s">
        <v>51</v>
      </c>
      <c r="E508">
        <v>8000</v>
      </c>
      <c r="F508" t="s">
        <v>7</v>
      </c>
      <c r="G508">
        <v>1</v>
      </c>
      <c r="H508" s="3">
        <v>1</v>
      </c>
      <c r="I508" s="3">
        <v>8000</v>
      </c>
      <c r="J508" s="3">
        <v>0</v>
      </c>
      <c r="K508" s="3">
        <v>8000</v>
      </c>
      <c r="L508" s="3">
        <v>4220</v>
      </c>
    </row>
    <row r="509" spans="1:12" x14ac:dyDescent="0.25">
      <c r="A509" s="10">
        <v>46106</v>
      </c>
      <c r="B509" s="14">
        <v>0.66746527777777775</v>
      </c>
      <c r="C509">
        <v>319</v>
      </c>
      <c r="D509" t="s">
        <v>57</v>
      </c>
      <c r="E509">
        <v>2000</v>
      </c>
      <c r="F509" t="s">
        <v>7</v>
      </c>
      <c r="G509">
        <v>1</v>
      </c>
      <c r="H509" s="3">
        <v>1</v>
      </c>
      <c r="I509" s="3">
        <v>2000</v>
      </c>
      <c r="J509" s="3">
        <v>0</v>
      </c>
      <c r="K509" s="3">
        <v>2000</v>
      </c>
      <c r="L509" s="3">
        <v>500</v>
      </c>
    </row>
    <row r="510" spans="1:12" x14ac:dyDescent="0.25">
      <c r="A510" s="10">
        <v>46106</v>
      </c>
      <c r="B510" s="14">
        <v>0.86510416666666667</v>
      </c>
      <c r="C510">
        <v>320</v>
      </c>
      <c r="D510" t="s">
        <v>51</v>
      </c>
      <c r="E510">
        <v>8000</v>
      </c>
      <c r="F510" t="s">
        <v>7</v>
      </c>
      <c r="G510">
        <v>1</v>
      </c>
      <c r="H510" s="3">
        <v>1</v>
      </c>
      <c r="I510" s="3">
        <v>8000</v>
      </c>
      <c r="J510" s="3">
        <v>0</v>
      </c>
      <c r="K510" s="3">
        <v>8000</v>
      </c>
      <c r="L510" s="3">
        <v>4220</v>
      </c>
    </row>
    <row r="511" spans="1:12" x14ac:dyDescent="0.25">
      <c r="A511" s="10">
        <v>46106</v>
      </c>
      <c r="B511" s="14">
        <v>0.86798611111111112</v>
      </c>
      <c r="C511">
        <v>321</v>
      </c>
      <c r="D511" t="s">
        <v>51</v>
      </c>
      <c r="E511">
        <v>8000</v>
      </c>
      <c r="F511" t="s">
        <v>28</v>
      </c>
      <c r="G511">
        <v>1</v>
      </c>
      <c r="H511" s="3">
        <v>1</v>
      </c>
      <c r="I511" s="3">
        <v>0</v>
      </c>
      <c r="J511" s="3">
        <v>8000</v>
      </c>
      <c r="K511" s="3">
        <v>8000</v>
      </c>
      <c r="L511" s="3">
        <v>4220</v>
      </c>
    </row>
    <row r="512" spans="1:12" x14ac:dyDescent="0.25">
      <c r="A512" s="10">
        <v>46106</v>
      </c>
      <c r="B512" s="14">
        <v>0.86798611111111112</v>
      </c>
      <c r="C512">
        <v>321</v>
      </c>
      <c r="D512" t="s">
        <v>52</v>
      </c>
      <c r="E512">
        <v>3000</v>
      </c>
      <c r="F512" t="s">
        <v>28</v>
      </c>
      <c r="G512">
        <v>1</v>
      </c>
      <c r="H512" s="3">
        <v>1</v>
      </c>
      <c r="I512" s="3">
        <v>0</v>
      </c>
      <c r="J512" s="3">
        <v>3000</v>
      </c>
      <c r="K512" s="3">
        <v>3000</v>
      </c>
      <c r="L512" s="3">
        <v>1200</v>
      </c>
    </row>
    <row r="513" spans="1:12" x14ac:dyDescent="0.25">
      <c r="A513" s="10">
        <v>46106</v>
      </c>
      <c r="B513" s="14">
        <v>0.87574074074074071</v>
      </c>
      <c r="C513">
        <v>322</v>
      </c>
      <c r="D513" t="s">
        <v>51</v>
      </c>
      <c r="E513">
        <v>8000</v>
      </c>
      <c r="F513" t="s">
        <v>8</v>
      </c>
      <c r="G513">
        <v>1</v>
      </c>
      <c r="H513" s="3">
        <v>1</v>
      </c>
      <c r="I513" s="3">
        <v>0</v>
      </c>
      <c r="J513" s="3">
        <v>8000</v>
      </c>
      <c r="K513" s="3">
        <v>8000</v>
      </c>
      <c r="L513" s="3">
        <v>4220</v>
      </c>
    </row>
    <row r="514" spans="1:12" x14ac:dyDescent="0.25">
      <c r="A514" s="10">
        <v>46106</v>
      </c>
      <c r="B514" s="14">
        <v>0.87574074074074071</v>
      </c>
      <c r="C514">
        <v>322</v>
      </c>
      <c r="D514" t="s">
        <v>109</v>
      </c>
      <c r="E514">
        <v>3000</v>
      </c>
      <c r="F514" t="s">
        <v>8</v>
      </c>
      <c r="G514">
        <v>1</v>
      </c>
      <c r="H514" s="3">
        <v>1</v>
      </c>
      <c r="I514" s="3">
        <v>0</v>
      </c>
      <c r="J514" s="3">
        <v>3000</v>
      </c>
      <c r="K514" s="3">
        <v>3000</v>
      </c>
      <c r="L514" s="3">
        <v>1200</v>
      </c>
    </row>
    <row r="515" spans="1:12" x14ac:dyDescent="0.25">
      <c r="A515" s="10">
        <v>46106</v>
      </c>
      <c r="B515" s="14">
        <v>0.97225694444444444</v>
      </c>
      <c r="C515">
        <v>323</v>
      </c>
      <c r="D515" t="s">
        <v>51</v>
      </c>
      <c r="E515">
        <v>8000</v>
      </c>
      <c r="F515" t="s">
        <v>8</v>
      </c>
      <c r="G515">
        <v>3</v>
      </c>
      <c r="H515" s="3">
        <v>1</v>
      </c>
      <c r="I515" s="3">
        <v>0</v>
      </c>
      <c r="J515" s="3">
        <v>24000</v>
      </c>
      <c r="K515" s="3">
        <v>24000</v>
      </c>
      <c r="L515" s="3">
        <v>4220</v>
      </c>
    </row>
    <row r="516" spans="1:12" x14ac:dyDescent="0.25">
      <c r="A516" s="10">
        <v>46106</v>
      </c>
      <c r="B516" s="14">
        <v>0.97225694444444444</v>
      </c>
      <c r="C516">
        <v>323</v>
      </c>
      <c r="D516" t="s">
        <v>52</v>
      </c>
      <c r="E516">
        <v>3000</v>
      </c>
      <c r="F516" t="s">
        <v>8</v>
      </c>
      <c r="G516">
        <v>3</v>
      </c>
      <c r="H516" s="3">
        <v>1</v>
      </c>
      <c r="I516" s="3">
        <v>0</v>
      </c>
      <c r="J516" s="3">
        <v>9000</v>
      </c>
      <c r="K516" s="3">
        <v>9000</v>
      </c>
      <c r="L516" s="3">
        <v>1200</v>
      </c>
    </row>
    <row r="517" spans="1:12" x14ac:dyDescent="0.25">
      <c r="A517" s="10">
        <v>46106</v>
      </c>
      <c r="B517" s="14">
        <v>0.98532407407407407</v>
      </c>
      <c r="C517">
        <v>324</v>
      </c>
      <c r="D517" t="s">
        <v>53</v>
      </c>
      <c r="E517">
        <v>3500</v>
      </c>
      <c r="F517" t="s">
        <v>7</v>
      </c>
      <c r="G517">
        <v>1</v>
      </c>
      <c r="H517" s="3">
        <v>1</v>
      </c>
      <c r="I517" s="3">
        <v>3500</v>
      </c>
      <c r="J517" s="3">
        <v>0</v>
      </c>
      <c r="K517" s="3">
        <v>3500</v>
      </c>
      <c r="L517" s="3">
        <v>1416.67</v>
      </c>
    </row>
    <row r="518" spans="1:12" x14ac:dyDescent="0.25">
      <c r="A518" s="10">
        <v>46107</v>
      </c>
      <c r="B518" s="14">
        <v>0.99273148148148149</v>
      </c>
      <c r="C518">
        <v>325</v>
      </c>
      <c r="D518" t="s">
        <v>51</v>
      </c>
      <c r="E518">
        <v>8000</v>
      </c>
      <c r="F518" t="s">
        <v>8</v>
      </c>
      <c r="G518">
        <v>2</v>
      </c>
      <c r="H518" s="3">
        <v>1</v>
      </c>
      <c r="I518" s="3">
        <v>0</v>
      </c>
      <c r="J518" s="3">
        <v>16000</v>
      </c>
      <c r="K518" s="3">
        <v>16000</v>
      </c>
      <c r="L518" s="3">
        <v>4220</v>
      </c>
    </row>
    <row r="519" spans="1:12" x14ac:dyDescent="0.25">
      <c r="A519" s="10">
        <v>46107</v>
      </c>
      <c r="B519" s="14">
        <v>0.99284722222222221</v>
      </c>
      <c r="C519">
        <v>326</v>
      </c>
      <c r="D519" t="s">
        <v>51</v>
      </c>
      <c r="E519">
        <v>8000</v>
      </c>
      <c r="F519" t="s">
        <v>8</v>
      </c>
      <c r="G519">
        <v>1</v>
      </c>
      <c r="H519" s="3">
        <v>1</v>
      </c>
      <c r="I519" s="3">
        <v>0</v>
      </c>
      <c r="J519" s="3">
        <v>8000</v>
      </c>
      <c r="K519" s="3">
        <v>8000</v>
      </c>
      <c r="L519" s="3">
        <v>4220</v>
      </c>
    </row>
    <row r="520" spans="1:12" x14ac:dyDescent="0.25">
      <c r="A520" s="10">
        <v>46107</v>
      </c>
      <c r="B520" s="14">
        <v>0.99578703703703708</v>
      </c>
      <c r="C520">
        <v>327</v>
      </c>
      <c r="D520" t="s">
        <v>51</v>
      </c>
      <c r="E520">
        <v>8000</v>
      </c>
      <c r="F520" t="s">
        <v>7</v>
      </c>
      <c r="G520">
        <v>2</v>
      </c>
      <c r="H520" s="3">
        <v>1</v>
      </c>
      <c r="I520" s="3">
        <v>16000</v>
      </c>
      <c r="J520" s="3">
        <v>0</v>
      </c>
      <c r="K520" s="3">
        <v>16000</v>
      </c>
      <c r="L520" s="3">
        <v>4220</v>
      </c>
    </row>
    <row r="521" spans="1:12" x14ac:dyDescent="0.25">
      <c r="A521" s="10">
        <v>46107</v>
      </c>
      <c r="B521" s="14">
        <v>0.99596064814814811</v>
      </c>
      <c r="C521">
        <v>328</v>
      </c>
      <c r="D521" t="s">
        <v>51</v>
      </c>
      <c r="E521">
        <v>8000</v>
      </c>
      <c r="F521" t="s">
        <v>7</v>
      </c>
      <c r="G521">
        <v>2</v>
      </c>
      <c r="H521" s="3">
        <v>1</v>
      </c>
      <c r="I521" s="3">
        <v>16000</v>
      </c>
      <c r="J521" s="3">
        <v>0</v>
      </c>
      <c r="K521" s="3">
        <v>16000</v>
      </c>
      <c r="L521" s="3">
        <v>4220</v>
      </c>
    </row>
    <row r="522" spans="1:12" x14ac:dyDescent="0.25">
      <c r="A522" s="10">
        <v>46107</v>
      </c>
      <c r="B522" s="14">
        <v>0.99596064814814811</v>
      </c>
      <c r="C522">
        <v>328</v>
      </c>
      <c r="D522" t="s">
        <v>52</v>
      </c>
      <c r="E522">
        <v>3000</v>
      </c>
      <c r="F522" t="s">
        <v>7</v>
      </c>
      <c r="G522">
        <v>2</v>
      </c>
      <c r="H522" s="3">
        <v>1</v>
      </c>
      <c r="I522" s="3">
        <v>6000</v>
      </c>
      <c r="J522" s="3">
        <v>0</v>
      </c>
      <c r="K522" s="3">
        <v>6000</v>
      </c>
      <c r="L522" s="3">
        <v>1200</v>
      </c>
    </row>
    <row r="523" spans="1:12" x14ac:dyDescent="0.25">
      <c r="A523" s="10">
        <v>46107</v>
      </c>
      <c r="B523" s="14">
        <v>0.99728009259259254</v>
      </c>
      <c r="C523">
        <v>329</v>
      </c>
      <c r="D523" t="s">
        <v>52</v>
      </c>
      <c r="E523">
        <v>3000</v>
      </c>
      <c r="F523" t="s">
        <v>7</v>
      </c>
      <c r="G523">
        <v>1</v>
      </c>
      <c r="H523" s="3">
        <v>1</v>
      </c>
      <c r="I523" s="3">
        <v>3000</v>
      </c>
      <c r="J523" s="3">
        <v>0</v>
      </c>
      <c r="K523" s="3">
        <v>3000</v>
      </c>
      <c r="L523" s="3">
        <v>1200</v>
      </c>
    </row>
    <row r="524" spans="1:12" x14ac:dyDescent="0.25">
      <c r="A524" s="10">
        <v>46107</v>
      </c>
      <c r="B524" s="14">
        <v>0.99728009259259254</v>
      </c>
      <c r="C524">
        <v>329</v>
      </c>
      <c r="D524" t="s">
        <v>69</v>
      </c>
      <c r="E524">
        <v>30000</v>
      </c>
      <c r="F524" t="s">
        <v>7</v>
      </c>
      <c r="G524">
        <v>1</v>
      </c>
      <c r="H524" s="3">
        <v>1</v>
      </c>
      <c r="I524" s="3">
        <v>30000</v>
      </c>
      <c r="J524" s="3">
        <v>0</v>
      </c>
      <c r="K524" s="3">
        <v>30000</v>
      </c>
      <c r="L524" s="3">
        <v>20320</v>
      </c>
    </row>
    <row r="525" spans="1:12" x14ac:dyDescent="0.25">
      <c r="A525" s="10">
        <v>46107</v>
      </c>
      <c r="B525" s="14">
        <v>0.99821759259259257</v>
      </c>
      <c r="C525">
        <v>330</v>
      </c>
      <c r="D525" t="s">
        <v>52</v>
      </c>
      <c r="E525">
        <v>3000</v>
      </c>
      <c r="F525" t="s">
        <v>7</v>
      </c>
      <c r="G525">
        <v>1</v>
      </c>
      <c r="H525" s="3">
        <v>1</v>
      </c>
      <c r="I525" s="3">
        <v>3000</v>
      </c>
      <c r="J525" s="3">
        <v>0</v>
      </c>
      <c r="K525" s="3">
        <v>3000</v>
      </c>
      <c r="L525" s="3">
        <v>1200</v>
      </c>
    </row>
    <row r="526" spans="1:12" x14ac:dyDescent="0.25">
      <c r="A526" s="10">
        <v>46107</v>
      </c>
      <c r="B526" s="14">
        <v>0.99821759259259257</v>
      </c>
      <c r="C526">
        <v>330</v>
      </c>
      <c r="D526" t="s">
        <v>69</v>
      </c>
      <c r="E526">
        <v>30000</v>
      </c>
      <c r="F526" t="s">
        <v>7</v>
      </c>
      <c r="G526">
        <v>1</v>
      </c>
      <c r="H526" s="3">
        <v>1</v>
      </c>
      <c r="I526" s="3">
        <v>30000</v>
      </c>
      <c r="J526" s="3">
        <v>0</v>
      </c>
      <c r="K526" s="3">
        <v>30000</v>
      </c>
      <c r="L526" s="3">
        <v>20320</v>
      </c>
    </row>
    <row r="527" spans="1:12" x14ac:dyDescent="0.25">
      <c r="A527" s="10">
        <v>46109</v>
      </c>
      <c r="B527" s="14">
        <v>0.65174768518518522</v>
      </c>
      <c r="C527">
        <v>343</v>
      </c>
      <c r="D527" t="s">
        <v>51</v>
      </c>
      <c r="E527">
        <v>8000</v>
      </c>
      <c r="F527" t="s">
        <v>8</v>
      </c>
      <c r="G527">
        <v>3</v>
      </c>
      <c r="H527" s="3">
        <v>1</v>
      </c>
      <c r="I527" s="3">
        <v>0</v>
      </c>
      <c r="J527" s="3">
        <v>24000</v>
      </c>
      <c r="K527" s="3">
        <v>24000</v>
      </c>
      <c r="L527" s="3">
        <v>4220</v>
      </c>
    </row>
    <row r="528" spans="1:12" x14ac:dyDescent="0.25">
      <c r="A528" s="10">
        <v>46109</v>
      </c>
      <c r="B528" s="14">
        <v>0.65277777777777779</v>
      </c>
      <c r="C528">
        <v>344</v>
      </c>
      <c r="D528" t="s">
        <v>73</v>
      </c>
      <c r="E528">
        <v>4500</v>
      </c>
      <c r="F528" t="s">
        <v>7</v>
      </c>
      <c r="G528">
        <v>5</v>
      </c>
      <c r="H528" s="3">
        <v>1</v>
      </c>
      <c r="I528" s="3">
        <v>22500</v>
      </c>
      <c r="J528" s="3">
        <v>0</v>
      </c>
      <c r="K528" s="3">
        <v>22500</v>
      </c>
      <c r="L528" s="3">
        <v>3500</v>
      </c>
    </row>
    <row r="529" spans="1:12" x14ac:dyDescent="0.25">
      <c r="A529" s="10">
        <v>46109</v>
      </c>
      <c r="B529" s="14">
        <v>0.6529166666666667</v>
      </c>
      <c r="C529">
        <v>345</v>
      </c>
      <c r="D529" t="s">
        <v>51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4220</v>
      </c>
    </row>
    <row r="530" spans="1:12" x14ac:dyDescent="0.25">
      <c r="A530" s="10">
        <v>46109</v>
      </c>
      <c r="B530" s="14">
        <v>0.65699074074074071</v>
      </c>
      <c r="C530">
        <v>346</v>
      </c>
      <c r="D530" t="s">
        <v>51</v>
      </c>
      <c r="E530">
        <v>8000</v>
      </c>
      <c r="F530" t="s">
        <v>7</v>
      </c>
      <c r="G530">
        <v>2</v>
      </c>
      <c r="H530" s="3">
        <v>1</v>
      </c>
      <c r="I530" s="3">
        <v>16000</v>
      </c>
      <c r="J530" s="3">
        <v>0</v>
      </c>
      <c r="K530" s="3">
        <v>16000</v>
      </c>
      <c r="L530" s="3">
        <v>4220</v>
      </c>
    </row>
    <row r="531" spans="1:12" x14ac:dyDescent="0.25">
      <c r="A531" s="10">
        <v>46109</v>
      </c>
      <c r="B531" s="14">
        <v>0.6633796296296296</v>
      </c>
      <c r="C531">
        <v>347</v>
      </c>
      <c r="D531" t="s">
        <v>69</v>
      </c>
      <c r="E531">
        <v>30000</v>
      </c>
      <c r="F531" t="s">
        <v>8</v>
      </c>
      <c r="G531">
        <v>1</v>
      </c>
      <c r="H531" s="3">
        <v>1</v>
      </c>
      <c r="I531" s="3">
        <v>0</v>
      </c>
      <c r="J531" s="3">
        <v>30000</v>
      </c>
      <c r="K531" s="3">
        <v>30000</v>
      </c>
      <c r="L531" s="3">
        <v>20320</v>
      </c>
    </row>
    <row r="532" spans="1:12" x14ac:dyDescent="0.25">
      <c r="A532" s="10">
        <v>46109</v>
      </c>
      <c r="B532" s="14">
        <v>0.73768518518518522</v>
      </c>
      <c r="C532">
        <v>348</v>
      </c>
      <c r="D532" t="s">
        <v>51</v>
      </c>
      <c r="E532">
        <v>8000</v>
      </c>
      <c r="F532" t="s">
        <v>7</v>
      </c>
      <c r="G532">
        <v>1</v>
      </c>
      <c r="H532" s="3">
        <v>1</v>
      </c>
      <c r="I532" s="3">
        <v>8000</v>
      </c>
      <c r="J532" s="3">
        <v>0</v>
      </c>
      <c r="K532" s="3">
        <v>8000</v>
      </c>
      <c r="L532" s="3">
        <v>4220</v>
      </c>
    </row>
    <row r="533" spans="1:12" x14ac:dyDescent="0.25">
      <c r="A533" s="10">
        <v>46109</v>
      </c>
      <c r="B533" s="14">
        <v>0.73782407407407402</v>
      </c>
      <c r="C533">
        <v>349</v>
      </c>
      <c r="D533" t="s">
        <v>51</v>
      </c>
      <c r="E533">
        <v>8000</v>
      </c>
      <c r="F533" t="s">
        <v>7</v>
      </c>
      <c r="G533">
        <v>2</v>
      </c>
      <c r="H533" s="3">
        <v>1</v>
      </c>
      <c r="I533" s="3">
        <v>16000</v>
      </c>
      <c r="J533" s="3">
        <v>0</v>
      </c>
      <c r="K533" s="3">
        <v>16000</v>
      </c>
      <c r="L533" s="3">
        <v>4220</v>
      </c>
    </row>
    <row r="534" spans="1:12" x14ac:dyDescent="0.25">
      <c r="A534" s="10">
        <v>46109</v>
      </c>
      <c r="B534" s="14">
        <v>0.75989583333333333</v>
      </c>
      <c r="C534">
        <v>350</v>
      </c>
      <c r="D534" t="s">
        <v>109</v>
      </c>
      <c r="E534">
        <v>3000</v>
      </c>
      <c r="F534" t="s">
        <v>7</v>
      </c>
      <c r="G534">
        <v>1</v>
      </c>
      <c r="H534" s="3">
        <v>1</v>
      </c>
      <c r="I534" s="3">
        <v>3000</v>
      </c>
      <c r="J534" s="3">
        <v>0</v>
      </c>
      <c r="K534" s="3">
        <v>3000</v>
      </c>
      <c r="L534" s="3">
        <v>1200</v>
      </c>
    </row>
    <row r="535" spans="1:12" x14ac:dyDescent="0.25">
      <c r="A535" s="10">
        <v>46109</v>
      </c>
      <c r="B535" s="14">
        <v>0.75989583333333333</v>
      </c>
      <c r="C535">
        <v>350</v>
      </c>
      <c r="D535" t="s">
        <v>69</v>
      </c>
      <c r="E535">
        <v>30000</v>
      </c>
      <c r="F535" t="s">
        <v>7</v>
      </c>
      <c r="G535">
        <v>1</v>
      </c>
      <c r="H535" s="3">
        <v>1</v>
      </c>
      <c r="I535" s="3">
        <v>30000</v>
      </c>
      <c r="J535" s="3">
        <v>0</v>
      </c>
      <c r="K535" s="3">
        <v>30000</v>
      </c>
      <c r="L535" s="3">
        <v>20320</v>
      </c>
    </row>
    <row r="536" spans="1:12" x14ac:dyDescent="0.25">
      <c r="A536" s="10">
        <v>46109</v>
      </c>
      <c r="B536" s="14">
        <v>0.77401620370370372</v>
      </c>
      <c r="C536">
        <v>351</v>
      </c>
      <c r="D536" t="s">
        <v>51</v>
      </c>
      <c r="E536">
        <v>8000</v>
      </c>
      <c r="F536" t="s">
        <v>7</v>
      </c>
      <c r="G536">
        <v>2</v>
      </c>
      <c r="H536" s="3">
        <v>1</v>
      </c>
      <c r="I536" s="3">
        <v>16000</v>
      </c>
      <c r="J536" s="3">
        <v>0</v>
      </c>
      <c r="K536" s="3">
        <v>16000</v>
      </c>
      <c r="L536" s="3">
        <v>4220</v>
      </c>
    </row>
    <row r="537" spans="1:12" x14ac:dyDescent="0.25">
      <c r="A537" s="10">
        <v>46109</v>
      </c>
      <c r="B537" s="14">
        <v>0.77401620370370372</v>
      </c>
      <c r="C537">
        <v>351</v>
      </c>
      <c r="D537" t="s">
        <v>52</v>
      </c>
      <c r="E537">
        <v>3000</v>
      </c>
      <c r="F537" t="s">
        <v>7</v>
      </c>
      <c r="G537">
        <v>2</v>
      </c>
      <c r="H537" s="3">
        <v>1</v>
      </c>
      <c r="I537" s="3">
        <v>6000</v>
      </c>
      <c r="J537" s="3">
        <v>0</v>
      </c>
      <c r="K537" s="3">
        <v>6000</v>
      </c>
      <c r="L537" s="3">
        <v>1200</v>
      </c>
    </row>
    <row r="538" spans="1:12" x14ac:dyDescent="0.25">
      <c r="A538" s="10">
        <v>46109</v>
      </c>
      <c r="B538" s="14">
        <v>0.77740740740740744</v>
      </c>
      <c r="C538">
        <v>352</v>
      </c>
      <c r="D538" t="s">
        <v>166</v>
      </c>
      <c r="E538">
        <v>4500</v>
      </c>
      <c r="F538" t="s">
        <v>119</v>
      </c>
      <c r="G538">
        <v>2</v>
      </c>
      <c r="H538" s="3">
        <v>1</v>
      </c>
      <c r="I538" s="3">
        <v>0</v>
      </c>
      <c r="J538" s="3">
        <v>0</v>
      </c>
      <c r="K538" s="3">
        <v>9000</v>
      </c>
      <c r="L538" s="3">
        <v>3000</v>
      </c>
    </row>
    <row r="539" spans="1:12" x14ac:dyDescent="0.25">
      <c r="A539" s="10">
        <v>46109</v>
      </c>
      <c r="B539" s="14">
        <v>0.77740740740740744</v>
      </c>
      <c r="C539">
        <v>352</v>
      </c>
      <c r="D539" t="s">
        <v>120</v>
      </c>
      <c r="E539">
        <v>3000</v>
      </c>
      <c r="F539" t="s">
        <v>119</v>
      </c>
      <c r="G539">
        <v>6</v>
      </c>
      <c r="H539" s="3">
        <v>1</v>
      </c>
      <c r="I539" s="3">
        <v>0</v>
      </c>
      <c r="J539" s="3">
        <v>0</v>
      </c>
      <c r="K539" s="3">
        <v>18000</v>
      </c>
      <c r="L539" s="3">
        <v>1187.5</v>
      </c>
    </row>
    <row r="540" spans="1:12" x14ac:dyDescent="0.25">
      <c r="A540" s="10">
        <v>46109</v>
      </c>
      <c r="B540" s="14">
        <v>0.77740740740740744</v>
      </c>
      <c r="C540">
        <v>352</v>
      </c>
      <c r="D540" t="s">
        <v>167</v>
      </c>
      <c r="E540">
        <v>6000</v>
      </c>
      <c r="F540" t="s">
        <v>119</v>
      </c>
      <c r="G540">
        <v>1</v>
      </c>
      <c r="H540" s="3">
        <v>1</v>
      </c>
      <c r="I540" s="3">
        <v>0</v>
      </c>
      <c r="J540" s="3">
        <v>0</v>
      </c>
      <c r="K540" s="3">
        <v>6000</v>
      </c>
      <c r="L540" s="3">
        <v>3300</v>
      </c>
    </row>
    <row r="541" spans="1:12" x14ac:dyDescent="0.25">
      <c r="A541" s="10">
        <v>46109</v>
      </c>
      <c r="B541" s="14">
        <v>0.8087037037037037</v>
      </c>
      <c r="C541">
        <v>353</v>
      </c>
      <c r="D541" t="s">
        <v>51</v>
      </c>
      <c r="E541">
        <v>8000</v>
      </c>
      <c r="F541" t="s">
        <v>8</v>
      </c>
      <c r="G541">
        <v>2</v>
      </c>
      <c r="H541" s="3">
        <v>1</v>
      </c>
      <c r="I541" s="3">
        <v>0</v>
      </c>
      <c r="J541" s="3">
        <v>16000</v>
      </c>
      <c r="K541" s="3">
        <v>16000</v>
      </c>
      <c r="L541" s="3">
        <v>4220</v>
      </c>
    </row>
    <row r="542" spans="1:12" x14ac:dyDescent="0.25">
      <c r="A542" s="10">
        <v>46109</v>
      </c>
      <c r="B542" s="14">
        <v>0.81973379629629628</v>
      </c>
      <c r="C542">
        <v>354</v>
      </c>
      <c r="D542" t="s">
        <v>51</v>
      </c>
      <c r="E542">
        <v>8000</v>
      </c>
      <c r="F542" t="s">
        <v>7</v>
      </c>
      <c r="G542">
        <v>1</v>
      </c>
      <c r="H542" s="3">
        <v>1</v>
      </c>
      <c r="I542" s="3">
        <v>8000</v>
      </c>
      <c r="J542" s="3">
        <v>0</v>
      </c>
      <c r="K542" s="3">
        <v>8000</v>
      </c>
      <c r="L542" s="3">
        <v>4220</v>
      </c>
    </row>
    <row r="543" spans="1:12" x14ac:dyDescent="0.25">
      <c r="A543" s="10">
        <v>46109</v>
      </c>
      <c r="B543" s="14">
        <v>0.96699074074074076</v>
      </c>
      <c r="C543">
        <v>355</v>
      </c>
      <c r="D543" t="s">
        <v>51</v>
      </c>
      <c r="E543">
        <v>8000</v>
      </c>
      <c r="F543" t="s">
        <v>119</v>
      </c>
      <c r="G543">
        <v>2</v>
      </c>
      <c r="H543" s="3">
        <v>1</v>
      </c>
      <c r="I543" s="3">
        <v>0</v>
      </c>
      <c r="J543" s="3">
        <v>0</v>
      </c>
      <c r="K543" s="3">
        <v>16000</v>
      </c>
      <c r="L543" s="3">
        <v>4220</v>
      </c>
    </row>
    <row r="544" spans="1:12" x14ac:dyDescent="0.25">
      <c r="A544" s="10">
        <v>46109</v>
      </c>
      <c r="B544" s="14">
        <v>0.96699074074074076</v>
      </c>
      <c r="C544">
        <v>355</v>
      </c>
      <c r="D544" t="s">
        <v>143</v>
      </c>
      <c r="E544">
        <v>10000</v>
      </c>
      <c r="F544" t="s">
        <v>119</v>
      </c>
      <c r="G544">
        <v>1</v>
      </c>
      <c r="H544" s="3">
        <v>1</v>
      </c>
      <c r="I544" s="3">
        <v>0</v>
      </c>
      <c r="J544" s="3">
        <v>0</v>
      </c>
      <c r="K544" s="3">
        <v>10000</v>
      </c>
      <c r="L544" s="3">
        <v>5000</v>
      </c>
    </row>
    <row r="545" spans="1:12" x14ac:dyDescent="0.25">
      <c r="A545" s="10">
        <v>46110</v>
      </c>
      <c r="B545" s="14">
        <v>0.44136574074074075</v>
      </c>
      <c r="C545">
        <v>356</v>
      </c>
      <c r="D545" t="s">
        <v>73</v>
      </c>
      <c r="E545">
        <v>4500</v>
      </c>
      <c r="F545" t="s">
        <v>8</v>
      </c>
      <c r="G545">
        <v>10</v>
      </c>
      <c r="H545" s="3">
        <v>1</v>
      </c>
      <c r="I545" s="3">
        <v>0</v>
      </c>
      <c r="J545" s="3">
        <v>45000</v>
      </c>
      <c r="K545" s="3">
        <v>45000</v>
      </c>
      <c r="L545" s="3">
        <v>3500</v>
      </c>
    </row>
    <row r="546" spans="1:12" x14ac:dyDescent="0.25">
      <c r="A546" s="10">
        <v>46110</v>
      </c>
      <c r="B546" s="14">
        <v>0.63527777777777783</v>
      </c>
      <c r="C546">
        <v>357</v>
      </c>
      <c r="D546" t="s">
        <v>137</v>
      </c>
      <c r="E546">
        <v>50000</v>
      </c>
      <c r="F546" t="s">
        <v>8</v>
      </c>
      <c r="G546">
        <v>1</v>
      </c>
      <c r="H546" s="3">
        <v>1</v>
      </c>
      <c r="I546" s="3">
        <v>0</v>
      </c>
      <c r="J546" s="3">
        <v>50000</v>
      </c>
      <c r="K546" s="3">
        <v>50000</v>
      </c>
      <c r="L546" s="3">
        <v>23820</v>
      </c>
    </row>
    <row r="547" spans="1:12" x14ac:dyDescent="0.25">
      <c r="A547" s="10">
        <v>46110</v>
      </c>
      <c r="B547" s="14">
        <v>0.69537037037037042</v>
      </c>
      <c r="C547">
        <v>358</v>
      </c>
      <c r="D547" t="s">
        <v>120</v>
      </c>
      <c r="E547">
        <v>3000</v>
      </c>
      <c r="F547" t="s">
        <v>8</v>
      </c>
      <c r="G547">
        <v>1</v>
      </c>
      <c r="H547" s="3">
        <v>1</v>
      </c>
      <c r="I547" s="3">
        <v>0</v>
      </c>
      <c r="J547" s="3">
        <v>3000</v>
      </c>
      <c r="K547" s="3">
        <v>3000</v>
      </c>
      <c r="L547" s="3">
        <v>1187.5</v>
      </c>
    </row>
    <row r="548" spans="1:12" x14ac:dyDescent="0.25">
      <c r="A548" s="10">
        <v>46110</v>
      </c>
      <c r="B548" s="14">
        <v>0.69537037037037042</v>
      </c>
      <c r="C548">
        <v>358</v>
      </c>
      <c r="D548" t="s">
        <v>142</v>
      </c>
      <c r="E548">
        <v>80000</v>
      </c>
      <c r="F548" t="s">
        <v>8</v>
      </c>
      <c r="G548">
        <v>1</v>
      </c>
      <c r="H548" s="3">
        <v>1</v>
      </c>
      <c r="I548" s="3">
        <v>0</v>
      </c>
      <c r="J548" s="3">
        <v>80000</v>
      </c>
      <c r="K548" s="3">
        <v>80000</v>
      </c>
      <c r="L548" s="3">
        <v>33820</v>
      </c>
    </row>
    <row r="549" spans="1:12" x14ac:dyDescent="0.25">
      <c r="A549" s="10">
        <v>46110</v>
      </c>
      <c r="B549" s="14">
        <v>0.75336805555555553</v>
      </c>
      <c r="C549">
        <v>359</v>
      </c>
      <c r="D549" t="s">
        <v>51</v>
      </c>
      <c r="E549">
        <v>8000</v>
      </c>
      <c r="F549" t="s">
        <v>8</v>
      </c>
      <c r="G549">
        <v>1</v>
      </c>
      <c r="H549" s="3">
        <v>1</v>
      </c>
      <c r="I549" s="3">
        <v>0</v>
      </c>
      <c r="J549" s="3">
        <v>8000</v>
      </c>
      <c r="K549" s="3">
        <v>8000</v>
      </c>
      <c r="L549" s="3">
        <v>4220</v>
      </c>
    </row>
    <row r="550" spans="1:12" x14ac:dyDescent="0.25">
      <c r="A550" s="10">
        <v>46110</v>
      </c>
      <c r="B550" s="14">
        <v>0.75336805555555553</v>
      </c>
      <c r="C550">
        <v>359</v>
      </c>
      <c r="D550" t="s">
        <v>110</v>
      </c>
      <c r="E550">
        <v>3000</v>
      </c>
      <c r="F550" t="s">
        <v>8</v>
      </c>
      <c r="G550">
        <v>1</v>
      </c>
      <c r="H550" s="3">
        <v>1</v>
      </c>
      <c r="I550" s="3">
        <v>0</v>
      </c>
      <c r="J550" s="3">
        <v>3000</v>
      </c>
      <c r="K550" s="3">
        <v>3000</v>
      </c>
      <c r="L550" s="3">
        <v>1133.33</v>
      </c>
    </row>
    <row r="551" spans="1:12" x14ac:dyDescent="0.25">
      <c r="A551" s="10">
        <v>46110</v>
      </c>
      <c r="B551" s="14">
        <v>0.89680555555555552</v>
      </c>
      <c r="C551">
        <v>360</v>
      </c>
      <c r="D551" t="s">
        <v>51</v>
      </c>
      <c r="E551">
        <v>8000</v>
      </c>
      <c r="F551" t="s">
        <v>8</v>
      </c>
      <c r="G551">
        <v>5</v>
      </c>
      <c r="H551" s="3">
        <v>1</v>
      </c>
      <c r="I551" s="3">
        <v>0</v>
      </c>
      <c r="J551" s="3">
        <v>40000</v>
      </c>
      <c r="K551" s="3">
        <v>40000</v>
      </c>
      <c r="L551" s="3">
        <v>4220</v>
      </c>
    </row>
    <row r="552" spans="1:12" x14ac:dyDescent="0.25">
      <c r="A552" s="10">
        <v>46111</v>
      </c>
      <c r="B552" s="14">
        <v>0.65280092592592598</v>
      </c>
      <c r="C552">
        <v>364</v>
      </c>
      <c r="D552" t="s">
        <v>51</v>
      </c>
      <c r="E552">
        <v>8000</v>
      </c>
      <c r="F552" t="s">
        <v>8</v>
      </c>
      <c r="G552">
        <v>2</v>
      </c>
      <c r="H552" s="3">
        <v>1</v>
      </c>
      <c r="I552" s="3">
        <v>0</v>
      </c>
      <c r="J552" s="3">
        <v>16000</v>
      </c>
      <c r="K552" s="3">
        <v>16000</v>
      </c>
      <c r="L552" s="3">
        <v>4220</v>
      </c>
    </row>
    <row r="553" spans="1:12" x14ac:dyDescent="0.25">
      <c r="A553" s="10">
        <v>46111</v>
      </c>
      <c r="B553" s="14">
        <v>0.65280092592592598</v>
      </c>
      <c r="C553">
        <v>364</v>
      </c>
      <c r="D553" t="s">
        <v>76</v>
      </c>
      <c r="E553">
        <v>7000</v>
      </c>
      <c r="F553" t="s">
        <v>8</v>
      </c>
      <c r="G553">
        <v>1</v>
      </c>
      <c r="H553" s="3">
        <v>1</v>
      </c>
      <c r="I553" s="3">
        <v>0</v>
      </c>
      <c r="J553" s="3">
        <v>7000</v>
      </c>
      <c r="K553" s="3">
        <v>7000</v>
      </c>
      <c r="L553" s="3">
        <v>3500</v>
      </c>
    </row>
    <row r="554" spans="1:12" x14ac:dyDescent="0.25">
      <c r="A554" s="10">
        <v>46111</v>
      </c>
      <c r="B554" s="14">
        <v>0.65728009259259257</v>
      </c>
      <c r="C554">
        <v>369</v>
      </c>
      <c r="D554" t="s">
        <v>51</v>
      </c>
      <c r="E554">
        <v>8000</v>
      </c>
      <c r="F554" t="s">
        <v>7</v>
      </c>
      <c r="G554">
        <v>1</v>
      </c>
      <c r="H554" s="3">
        <v>1</v>
      </c>
      <c r="I554" s="3">
        <v>8000</v>
      </c>
      <c r="J554" s="3">
        <v>0</v>
      </c>
      <c r="K554" s="3">
        <v>8000</v>
      </c>
      <c r="L554" s="3">
        <v>4220</v>
      </c>
    </row>
    <row r="555" spans="1:12" x14ac:dyDescent="0.25">
      <c r="A555" s="10">
        <v>46111</v>
      </c>
      <c r="B555" s="14">
        <v>0.69881944444444444</v>
      </c>
      <c r="C555">
        <v>368</v>
      </c>
      <c r="D555" t="s">
        <v>51</v>
      </c>
      <c r="E555">
        <v>8000</v>
      </c>
      <c r="F555" t="s">
        <v>7</v>
      </c>
      <c r="G555">
        <v>1</v>
      </c>
      <c r="H555" s="3">
        <v>1</v>
      </c>
      <c r="I555" s="3">
        <v>8000</v>
      </c>
      <c r="J555" s="3">
        <v>0</v>
      </c>
      <c r="K555" s="3">
        <v>8000</v>
      </c>
      <c r="L555" s="3">
        <v>4220</v>
      </c>
    </row>
    <row r="556" spans="1:12" x14ac:dyDescent="0.25">
      <c r="A556" s="10">
        <v>46111</v>
      </c>
      <c r="B556" s="14">
        <v>0.69881944444444444</v>
      </c>
      <c r="C556">
        <v>368</v>
      </c>
      <c r="D556" t="s">
        <v>52</v>
      </c>
      <c r="E556">
        <v>3000</v>
      </c>
      <c r="F556" t="s">
        <v>7</v>
      </c>
      <c r="G556">
        <v>1</v>
      </c>
      <c r="H556" s="3">
        <v>1</v>
      </c>
      <c r="I556" s="3">
        <v>3000</v>
      </c>
      <c r="J556" s="3">
        <v>0</v>
      </c>
      <c r="K556" s="3">
        <v>3000</v>
      </c>
      <c r="L556" s="3">
        <v>1200</v>
      </c>
    </row>
    <row r="557" spans="1:12" x14ac:dyDescent="0.25">
      <c r="A557" s="10">
        <v>46111</v>
      </c>
      <c r="B557" s="14">
        <v>0.74026620370370366</v>
      </c>
      <c r="C557">
        <v>367</v>
      </c>
      <c r="D557" t="s">
        <v>51</v>
      </c>
      <c r="E557">
        <v>8000</v>
      </c>
      <c r="F557" t="s">
        <v>7</v>
      </c>
      <c r="G557">
        <v>1</v>
      </c>
      <c r="H557" s="3">
        <v>1</v>
      </c>
      <c r="I557" s="3">
        <v>8000</v>
      </c>
      <c r="J557" s="3">
        <v>0</v>
      </c>
      <c r="K557" s="3">
        <v>8000</v>
      </c>
      <c r="L557" s="3">
        <v>4220</v>
      </c>
    </row>
    <row r="558" spans="1:12" x14ac:dyDescent="0.25">
      <c r="A558" s="10">
        <v>46111</v>
      </c>
      <c r="B558" s="14">
        <v>0.74026620370370366</v>
      </c>
      <c r="C558">
        <v>367</v>
      </c>
      <c r="D558" t="s">
        <v>52</v>
      </c>
      <c r="E558">
        <v>3000</v>
      </c>
      <c r="F558" t="s">
        <v>7</v>
      </c>
      <c r="G558">
        <v>1</v>
      </c>
      <c r="H558" s="3">
        <v>1</v>
      </c>
      <c r="I558" s="3">
        <v>3000</v>
      </c>
      <c r="J558" s="3">
        <v>0</v>
      </c>
      <c r="K558" s="3">
        <v>3000</v>
      </c>
      <c r="L558" s="3">
        <v>1200</v>
      </c>
    </row>
    <row r="559" spans="1:12" x14ac:dyDescent="0.25">
      <c r="A559" s="10">
        <v>46111</v>
      </c>
      <c r="B559" s="14">
        <v>0.77471064814814816</v>
      </c>
      <c r="C559">
        <v>365</v>
      </c>
      <c r="D559" t="s">
        <v>51</v>
      </c>
      <c r="E559">
        <v>8000</v>
      </c>
      <c r="F559" t="s">
        <v>8</v>
      </c>
      <c r="G559">
        <v>2</v>
      </c>
      <c r="H559" s="3">
        <v>1</v>
      </c>
      <c r="I559" s="3">
        <v>0</v>
      </c>
      <c r="J559" s="3">
        <v>16000</v>
      </c>
      <c r="K559" s="3">
        <v>16000</v>
      </c>
      <c r="L559" s="3">
        <v>4220</v>
      </c>
    </row>
    <row r="560" spans="1:12" x14ac:dyDescent="0.25">
      <c r="A560" s="10">
        <v>46111</v>
      </c>
      <c r="B560" s="14">
        <v>0.8000694444444445</v>
      </c>
      <c r="C560">
        <v>370</v>
      </c>
      <c r="D560" t="s">
        <v>51</v>
      </c>
      <c r="E560">
        <v>8000</v>
      </c>
      <c r="F560" t="s">
        <v>8</v>
      </c>
      <c r="G560">
        <v>3</v>
      </c>
      <c r="H560" s="3">
        <v>1</v>
      </c>
      <c r="I560" s="3">
        <v>0</v>
      </c>
      <c r="J560" s="3">
        <v>24000</v>
      </c>
      <c r="K560" s="3">
        <v>24000</v>
      </c>
      <c r="L560" s="3">
        <v>4220</v>
      </c>
    </row>
    <row r="561" spans="1:12" x14ac:dyDescent="0.25">
      <c r="A561" s="10">
        <v>46111</v>
      </c>
      <c r="B561" s="14">
        <v>0.8000694444444445</v>
      </c>
      <c r="C561">
        <v>370</v>
      </c>
      <c r="D561" t="s">
        <v>58</v>
      </c>
      <c r="E561">
        <v>4500</v>
      </c>
      <c r="F561" t="s">
        <v>8</v>
      </c>
      <c r="G561">
        <v>1</v>
      </c>
      <c r="H561" s="3">
        <v>1</v>
      </c>
      <c r="I561" s="3">
        <v>0</v>
      </c>
      <c r="J561" s="3">
        <v>4500</v>
      </c>
      <c r="K561" s="3">
        <v>4500</v>
      </c>
      <c r="L561" s="3">
        <v>2416.67</v>
      </c>
    </row>
    <row r="562" spans="1:12" x14ac:dyDescent="0.25">
      <c r="A562" s="10">
        <v>46111</v>
      </c>
      <c r="B562" s="14">
        <v>0.81361111111111106</v>
      </c>
      <c r="C562">
        <v>366</v>
      </c>
      <c r="D562" t="s">
        <v>51</v>
      </c>
      <c r="E562">
        <v>8000</v>
      </c>
      <c r="F562" t="s">
        <v>8</v>
      </c>
      <c r="G562">
        <v>2</v>
      </c>
      <c r="H562" s="3">
        <v>1</v>
      </c>
      <c r="I562" s="3">
        <v>0</v>
      </c>
      <c r="J562" s="3">
        <v>16000</v>
      </c>
      <c r="K562" s="3">
        <v>16000</v>
      </c>
      <c r="L562" s="3">
        <v>4220</v>
      </c>
    </row>
    <row r="563" spans="1:12" x14ac:dyDescent="0.25">
      <c r="A563" s="10">
        <v>46111</v>
      </c>
      <c r="B563" s="14">
        <v>0.81361111111111106</v>
      </c>
      <c r="C563">
        <v>366</v>
      </c>
      <c r="D563" t="s">
        <v>52</v>
      </c>
      <c r="E563">
        <v>3000</v>
      </c>
      <c r="F563" t="s">
        <v>8</v>
      </c>
      <c r="G563">
        <v>1</v>
      </c>
      <c r="H563" s="3">
        <v>1</v>
      </c>
      <c r="I563" s="3">
        <v>0</v>
      </c>
      <c r="J563" s="3">
        <v>3000</v>
      </c>
      <c r="K563" s="3">
        <v>3000</v>
      </c>
      <c r="L563" s="3">
        <v>1200</v>
      </c>
    </row>
    <row r="564" spans="1:12" x14ac:dyDescent="0.25">
      <c r="A564" s="10">
        <v>46112</v>
      </c>
      <c r="B564" s="14">
        <v>0.76825231481481482</v>
      </c>
      <c r="C564">
        <v>363</v>
      </c>
      <c r="D564" t="s">
        <v>51</v>
      </c>
      <c r="E564">
        <v>8000</v>
      </c>
      <c r="F564" t="s">
        <v>7</v>
      </c>
      <c r="G564">
        <v>8</v>
      </c>
      <c r="H564" s="3">
        <v>1</v>
      </c>
      <c r="I564" s="3">
        <v>64000</v>
      </c>
      <c r="J564" s="3">
        <v>0</v>
      </c>
      <c r="K564" s="3">
        <v>64000</v>
      </c>
      <c r="L564" s="3">
        <v>4220</v>
      </c>
    </row>
    <row r="565" spans="1:12" x14ac:dyDescent="0.25">
      <c r="A565" s="10">
        <v>46112</v>
      </c>
      <c r="B565" s="14">
        <v>0.76825231481481482</v>
      </c>
      <c r="C565">
        <v>363</v>
      </c>
      <c r="D565" t="s">
        <v>52</v>
      </c>
      <c r="E565">
        <v>3000</v>
      </c>
      <c r="F565" t="s">
        <v>7</v>
      </c>
      <c r="G565">
        <v>4</v>
      </c>
      <c r="H565" s="3">
        <v>1</v>
      </c>
      <c r="I565" s="3">
        <v>12000</v>
      </c>
      <c r="J565" s="3">
        <v>0</v>
      </c>
      <c r="K565" s="3">
        <v>12000</v>
      </c>
      <c r="L565" s="3">
        <v>1200</v>
      </c>
    </row>
    <row r="566" spans="1:12" x14ac:dyDescent="0.25">
      <c r="A566" s="10">
        <v>46113</v>
      </c>
      <c r="B566" s="14">
        <v>0.43807870370370372</v>
      </c>
      <c r="C566">
        <v>361</v>
      </c>
      <c r="D566" t="s">
        <v>73</v>
      </c>
      <c r="E566">
        <v>4500</v>
      </c>
      <c r="F566" t="s">
        <v>8</v>
      </c>
      <c r="G566">
        <v>20</v>
      </c>
      <c r="H566" s="3">
        <v>1</v>
      </c>
      <c r="I566" s="3">
        <v>0</v>
      </c>
      <c r="J566" s="3">
        <v>90000</v>
      </c>
      <c r="K566" s="3">
        <v>90000</v>
      </c>
      <c r="L566" s="3">
        <v>3500</v>
      </c>
    </row>
    <row r="567" spans="1:12" x14ac:dyDescent="0.25">
      <c r="A567" s="10">
        <v>46113</v>
      </c>
      <c r="B567" s="14">
        <v>0.62656250000000002</v>
      </c>
      <c r="C567">
        <v>362</v>
      </c>
      <c r="D567" t="s">
        <v>53</v>
      </c>
      <c r="E567">
        <v>3500</v>
      </c>
      <c r="F567" t="s">
        <v>7</v>
      </c>
      <c r="G567">
        <v>1</v>
      </c>
      <c r="H567" s="3">
        <v>1</v>
      </c>
      <c r="I567" s="3">
        <v>3500</v>
      </c>
      <c r="J567" s="3">
        <v>0</v>
      </c>
      <c r="K567" s="3">
        <v>3500</v>
      </c>
      <c r="L567" s="3">
        <v>1416.67</v>
      </c>
    </row>
    <row r="568" spans="1:12" x14ac:dyDescent="0.25">
      <c r="A568" s="10">
        <v>46114</v>
      </c>
      <c r="B568" s="14">
        <v>0.47553240740740743</v>
      </c>
      <c r="C568">
        <v>388</v>
      </c>
      <c r="D568" t="s">
        <v>63</v>
      </c>
      <c r="E568">
        <v>5000</v>
      </c>
      <c r="F568" t="s">
        <v>8</v>
      </c>
      <c r="G568">
        <v>2</v>
      </c>
      <c r="H568" s="3">
        <v>1</v>
      </c>
      <c r="I568" s="3">
        <v>0</v>
      </c>
      <c r="J568" s="3">
        <v>10000</v>
      </c>
      <c r="K568" s="3">
        <v>10000</v>
      </c>
      <c r="L568" s="3">
        <v>5000</v>
      </c>
    </row>
    <row r="569" spans="1:12" x14ac:dyDescent="0.25">
      <c r="A569" s="10">
        <v>46119</v>
      </c>
      <c r="B569" s="14">
        <v>0.92950231481481482</v>
      </c>
      <c r="C569">
        <v>375</v>
      </c>
      <c r="D569" t="s">
        <v>51</v>
      </c>
      <c r="E569">
        <v>8000</v>
      </c>
      <c r="F569" t="s">
        <v>8</v>
      </c>
      <c r="G569">
        <v>2</v>
      </c>
      <c r="H569" s="3">
        <v>1</v>
      </c>
      <c r="I569" s="3">
        <v>0</v>
      </c>
      <c r="J569" s="3">
        <v>16000</v>
      </c>
      <c r="K569" s="3">
        <v>16000</v>
      </c>
      <c r="L569" s="3">
        <v>4220</v>
      </c>
    </row>
    <row r="570" spans="1:12" x14ac:dyDescent="0.25">
      <c r="A570" s="10">
        <v>46119</v>
      </c>
      <c r="B570" s="14">
        <v>0.92950231481481482</v>
      </c>
      <c r="C570">
        <v>375</v>
      </c>
      <c r="D570" t="s">
        <v>52</v>
      </c>
      <c r="E570">
        <v>3000</v>
      </c>
      <c r="F570" t="s">
        <v>8</v>
      </c>
      <c r="G570">
        <v>1</v>
      </c>
      <c r="H570" s="3">
        <v>1</v>
      </c>
      <c r="I570" s="3">
        <v>0</v>
      </c>
      <c r="J570" s="3">
        <v>3000</v>
      </c>
      <c r="K570" s="3">
        <v>3000</v>
      </c>
      <c r="L570" s="3">
        <v>1200</v>
      </c>
    </row>
    <row r="571" spans="1:12" x14ac:dyDescent="0.25">
      <c r="A571" s="10">
        <v>46119</v>
      </c>
      <c r="B571" s="14">
        <v>0.93043981481481486</v>
      </c>
      <c r="C571">
        <v>376</v>
      </c>
      <c r="D571" t="s">
        <v>51</v>
      </c>
      <c r="E571">
        <v>8000</v>
      </c>
      <c r="F571" t="s">
        <v>7</v>
      </c>
      <c r="G571">
        <v>23</v>
      </c>
      <c r="H571" s="3">
        <v>1</v>
      </c>
      <c r="I571" s="3">
        <v>184000</v>
      </c>
      <c r="J571" s="3">
        <v>0</v>
      </c>
      <c r="K571" s="3">
        <v>184000</v>
      </c>
      <c r="L571" s="3">
        <v>4220</v>
      </c>
    </row>
    <row r="572" spans="1:12" x14ac:dyDescent="0.25">
      <c r="A572" s="10">
        <v>46119</v>
      </c>
      <c r="B572" s="14">
        <v>0.93043981481481486</v>
      </c>
      <c r="C572">
        <v>376</v>
      </c>
      <c r="D572" t="s">
        <v>52</v>
      </c>
      <c r="E572">
        <v>3000</v>
      </c>
      <c r="F572" t="s">
        <v>7</v>
      </c>
      <c r="G572">
        <v>9</v>
      </c>
      <c r="H572" s="3">
        <v>1</v>
      </c>
      <c r="I572" s="3">
        <v>27000</v>
      </c>
      <c r="J572" s="3">
        <v>0</v>
      </c>
      <c r="K572" s="3">
        <v>27000</v>
      </c>
      <c r="L572" s="3">
        <v>1200</v>
      </c>
    </row>
    <row r="573" spans="1:12" x14ac:dyDescent="0.25">
      <c r="A573" s="10">
        <v>46119</v>
      </c>
      <c r="B573" s="14">
        <v>0.93043981481481486</v>
      </c>
      <c r="C573">
        <v>376</v>
      </c>
      <c r="D573" t="s">
        <v>58</v>
      </c>
      <c r="E573">
        <v>4500</v>
      </c>
      <c r="F573" t="s">
        <v>7</v>
      </c>
      <c r="G573">
        <v>2</v>
      </c>
      <c r="H573" s="3">
        <v>1</v>
      </c>
      <c r="I573" s="3">
        <v>9000</v>
      </c>
      <c r="J573" s="3">
        <v>0</v>
      </c>
      <c r="K573" s="3">
        <v>9000</v>
      </c>
      <c r="L573" s="3">
        <v>2416.67</v>
      </c>
    </row>
    <row r="574" spans="1:12" x14ac:dyDescent="0.25">
      <c r="A574" s="10">
        <v>46119</v>
      </c>
      <c r="B574" s="14">
        <v>0.93123842592592587</v>
      </c>
      <c r="C574">
        <v>377</v>
      </c>
      <c r="D574" t="s">
        <v>120</v>
      </c>
      <c r="E574">
        <v>3000</v>
      </c>
      <c r="F574" t="s">
        <v>7</v>
      </c>
      <c r="G574">
        <v>9</v>
      </c>
      <c r="H574" s="3">
        <v>1</v>
      </c>
      <c r="I574" s="3">
        <v>27000</v>
      </c>
      <c r="J574" s="3">
        <v>0</v>
      </c>
      <c r="K574" s="3">
        <v>27000</v>
      </c>
      <c r="L574" s="3">
        <v>1187.5</v>
      </c>
    </row>
    <row r="575" spans="1:12" x14ac:dyDescent="0.25">
      <c r="A575" s="10">
        <v>46119</v>
      </c>
      <c r="B575" s="14">
        <v>0.93359953703703702</v>
      </c>
      <c r="C575">
        <v>378</v>
      </c>
      <c r="D575" t="s">
        <v>76</v>
      </c>
      <c r="E575">
        <v>7000</v>
      </c>
      <c r="F575" t="s">
        <v>7</v>
      </c>
      <c r="G575">
        <v>3</v>
      </c>
      <c r="H575" s="3">
        <v>1</v>
      </c>
      <c r="I575" s="3">
        <v>21000</v>
      </c>
      <c r="J575" s="3">
        <v>0</v>
      </c>
      <c r="K575" s="3">
        <v>21000</v>
      </c>
      <c r="L575" s="3">
        <v>3500</v>
      </c>
    </row>
    <row r="576" spans="1:12" x14ac:dyDescent="0.25">
      <c r="A576" s="10">
        <v>46120</v>
      </c>
      <c r="B576" s="14">
        <v>0.66351851851851851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  <c r="I576" s="3">
        <v>16000</v>
      </c>
      <c r="J576" s="3">
        <v>0</v>
      </c>
      <c r="K576" s="3">
        <v>16000</v>
      </c>
      <c r="L576" s="3">
        <v>4220</v>
      </c>
    </row>
    <row r="577" spans="1:12" x14ac:dyDescent="0.25">
      <c r="A577" s="10">
        <v>46120</v>
      </c>
      <c r="B577" s="14">
        <v>0.66351851851851851</v>
      </c>
      <c r="C577">
        <v>381</v>
      </c>
      <c r="D577" t="s">
        <v>52</v>
      </c>
      <c r="E577">
        <v>3000</v>
      </c>
      <c r="F577" t="s">
        <v>7</v>
      </c>
      <c r="G577">
        <v>1</v>
      </c>
      <c r="H577" s="3">
        <v>1</v>
      </c>
      <c r="I577" s="3">
        <v>3000</v>
      </c>
      <c r="J577" s="3">
        <v>0</v>
      </c>
      <c r="K577" s="3">
        <v>3000</v>
      </c>
      <c r="L577" s="3">
        <v>1200</v>
      </c>
    </row>
    <row r="578" spans="1:12" x14ac:dyDescent="0.25">
      <c r="A578" s="10">
        <v>46120</v>
      </c>
      <c r="B578" s="14">
        <v>0.66650462962962964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  <c r="I578" s="3">
        <v>8000</v>
      </c>
      <c r="J578" s="3">
        <v>0</v>
      </c>
      <c r="K578" s="3">
        <v>8000</v>
      </c>
      <c r="L578" s="3">
        <v>4220</v>
      </c>
    </row>
    <row r="579" spans="1:12" x14ac:dyDescent="0.25">
      <c r="A579" s="10">
        <v>46120</v>
      </c>
      <c r="B579" s="14">
        <v>0.66650462962962964</v>
      </c>
      <c r="C579">
        <v>382</v>
      </c>
      <c r="D579" t="s">
        <v>52</v>
      </c>
      <c r="E579">
        <v>3000</v>
      </c>
      <c r="F579" t="s">
        <v>7</v>
      </c>
      <c r="G579">
        <v>1</v>
      </c>
      <c r="H579" s="3">
        <v>1</v>
      </c>
      <c r="I579" s="3">
        <v>3000</v>
      </c>
      <c r="J579" s="3">
        <v>0</v>
      </c>
      <c r="K579" s="3">
        <v>3000</v>
      </c>
      <c r="L579" s="3">
        <v>1200</v>
      </c>
    </row>
    <row r="580" spans="1:12" x14ac:dyDescent="0.25">
      <c r="A580" s="10">
        <v>46120</v>
      </c>
      <c r="B580" s="14">
        <v>0.66674768518518523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  <c r="I580" s="3">
        <v>24000</v>
      </c>
      <c r="J580" s="3">
        <v>0</v>
      </c>
      <c r="K580" s="3">
        <v>24000</v>
      </c>
      <c r="L580" s="3">
        <v>4220</v>
      </c>
    </row>
    <row r="581" spans="1:12" x14ac:dyDescent="0.25">
      <c r="A581" s="10">
        <v>46120</v>
      </c>
      <c r="B581" s="14">
        <v>0.66674768518518523</v>
      </c>
      <c r="C581">
        <v>383</v>
      </c>
      <c r="D581" t="s">
        <v>58</v>
      </c>
      <c r="E581">
        <v>4500</v>
      </c>
      <c r="F581" t="s">
        <v>7</v>
      </c>
      <c r="G581">
        <v>2</v>
      </c>
      <c r="H581" s="3">
        <v>1</v>
      </c>
      <c r="I581" s="3">
        <v>9000</v>
      </c>
      <c r="J581" s="3">
        <v>0</v>
      </c>
      <c r="K581" s="3">
        <v>9000</v>
      </c>
      <c r="L581" s="3">
        <v>2416.67</v>
      </c>
    </row>
    <row r="582" spans="1:12" x14ac:dyDescent="0.25">
      <c r="A582" s="10">
        <v>46120</v>
      </c>
      <c r="B582" s="14">
        <v>0.66973379629629626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  <c r="I582" s="3">
        <v>8000</v>
      </c>
      <c r="J582" s="3">
        <v>0</v>
      </c>
      <c r="K582" s="3">
        <v>8000</v>
      </c>
      <c r="L582" s="3">
        <v>4220</v>
      </c>
    </row>
    <row r="583" spans="1:12" x14ac:dyDescent="0.25">
      <c r="A583" s="10">
        <v>46120</v>
      </c>
      <c r="B583" s="14">
        <v>0.66973379629629626</v>
      </c>
      <c r="C583">
        <v>384</v>
      </c>
      <c r="D583" t="s">
        <v>52</v>
      </c>
      <c r="E583">
        <v>3000</v>
      </c>
      <c r="F583" t="s">
        <v>7</v>
      </c>
      <c r="G583">
        <v>1</v>
      </c>
      <c r="H583" s="3">
        <v>1</v>
      </c>
      <c r="I583" s="3">
        <v>3000</v>
      </c>
      <c r="J583" s="3">
        <v>0</v>
      </c>
      <c r="K583" s="3">
        <v>3000</v>
      </c>
      <c r="L583" s="3">
        <v>1200</v>
      </c>
    </row>
    <row r="584" spans="1:12" x14ac:dyDescent="0.25">
      <c r="A584" s="10">
        <v>46120</v>
      </c>
      <c r="B584" s="14">
        <v>0.66995370370370366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  <c r="I584" s="3">
        <v>8000</v>
      </c>
      <c r="J584" s="3">
        <v>0</v>
      </c>
      <c r="K584" s="3">
        <v>8000</v>
      </c>
      <c r="L584" s="3">
        <v>4220</v>
      </c>
    </row>
    <row r="585" spans="1:12" x14ac:dyDescent="0.25">
      <c r="A585" s="10">
        <v>46120</v>
      </c>
      <c r="B585" s="14">
        <v>0.67021990740740744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  <c r="I585" s="3">
        <v>16000</v>
      </c>
      <c r="J585" s="3">
        <v>0</v>
      </c>
      <c r="K585" s="3">
        <v>16000</v>
      </c>
      <c r="L585" s="3">
        <v>4220</v>
      </c>
    </row>
    <row r="586" spans="1:12" x14ac:dyDescent="0.25">
      <c r="A586" s="10">
        <v>46120</v>
      </c>
      <c r="B586" s="14">
        <v>0.6706481481481481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  <c r="I586" s="3">
        <v>6000</v>
      </c>
      <c r="J586" s="3">
        <v>0</v>
      </c>
      <c r="K586" s="3">
        <v>6000</v>
      </c>
      <c r="L586" s="3">
        <v>1200</v>
      </c>
    </row>
    <row r="587" spans="1:12" x14ac:dyDescent="0.25">
      <c r="A587" s="10">
        <v>46120</v>
      </c>
      <c r="B587" s="14">
        <v>0.6706481481481481</v>
      </c>
      <c r="C587">
        <v>387</v>
      </c>
      <c r="D587" t="s">
        <v>69</v>
      </c>
      <c r="E587">
        <v>30000</v>
      </c>
      <c r="F587" t="s">
        <v>7</v>
      </c>
      <c r="G587">
        <v>1</v>
      </c>
      <c r="H587" s="3">
        <v>1</v>
      </c>
      <c r="I587" s="3">
        <v>30000</v>
      </c>
      <c r="J587" s="3">
        <v>0</v>
      </c>
      <c r="K587" s="3">
        <v>30000</v>
      </c>
      <c r="L587" s="3">
        <v>20320</v>
      </c>
    </row>
    <row r="588" spans="1:12" x14ac:dyDescent="0.25">
      <c r="A588" s="10">
        <v>46120</v>
      </c>
      <c r="B588" s="14">
        <v>0.74458333333333337</v>
      </c>
      <c r="C588">
        <v>380</v>
      </c>
      <c r="D588" t="s">
        <v>51</v>
      </c>
      <c r="E588">
        <v>8000</v>
      </c>
      <c r="F588" t="s">
        <v>8</v>
      </c>
      <c r="G588">
        <v>2</v>
      </c>
      <c r="H588" s="3">
        <v>1</v>
      </c>
      <c r="I588" s="3">
        <v>0</v>
      </c>
      <c r="J588" s="3">
        <v>16000</v>
      </c>
      <c r="K588" s="3">
        <v>16000</v>
      </c>
      <c r="L588" s="3">
        <v>4220</v>
      </c>
    </row>
    <row r="589" spans="1:12" x14ac:dyDescent="0.25">
      <c r="A589" s="10">
        <v>46120</v>
      </c>
      <c r="B589" s="14">
        <v>0.7611458333333333</v>
      </c>
      <c r="C589">
        <v>379</v>
      </c>
      <c r="D589" t="s">
        <v>51</v>
      </c>
      <c r="E589">
        <v>8000</v>
      </c>
      <c r="F589" t="s">
        <v>8</v>
      </c>
      <c r="G589">
        <v>1</v>
      </c>
      <c r="H589" s="3">
        <v>1</v>
      </c>
      <c r="I589" s="3">
        <v>0</v>
      </c>
      <c r="J589" s="3">
        <v>8000</v>
      </c>
      <c r="K589" s="3">
        <v>8000</v>
      </c>
      <c r="L589" s="3">
        <v>4220</v>
      </c>
    </row>
    <row r="590" spans="1:12" x14ac:dyDescent="0.25">
      <c r="A590" s="10">
        <v>46120</v>
      </c>
      <c r="B590" s="14">
        <v>0.7611458333333333</v>
      </c>
      <c r="C590">
        <v>379</v>
      </c>
      <c r="D590" t="s">
        <v>52</v>
      </c>
      <c r="E590">
        <v>3000</v>
      </c>
      <c r="F590" t="s">
        <v>8</v>
      </c>
      <c r="G590">
        <v>1</v>
      </c>
      <c r="H590" s="3">
        <v>1</v>
      </c>
      <c r="I590" s="3">
        <v>0</v>
      </c>
      <c r="J590" s="3">
        <v>3000</v>
      </c>
      <c r="K590" s="3">
        <v>3000</v>
      </c>
      <c r="L590" s="3">
        <v>1200</v>
      </c>
    </row>
    <row r="591" spans="1:12" x14ac:dyDescent="0.25">
      <c r="A591" s="10">
        <v>46121</v>
      </c>
      <c r="B591" s="14">
        <v>0.94840277777777782</v>
      </c>
      <c r="C591">
        <v>389</v>
      </c>
      <c r="D591" t="s">
        <v>51</v>
      </c>
      <c r="E591">
        <v>8000</v>
      </c>
      <c r="F591" t="s">
        <v>28</v>
      </c>
      <c r="G591">
        <v>1</v>
      </c>
      <c r="H591" s="3">
        <v>1</v>
      </c>
      <c r="I591" s="3">
        <v>0</v>
      </c>
      <c r="J591" s="3">
        <v>8000</v>
      </c>
      <c r="K591" s="3">
        <v>8000</v>
      </c>
      <c r="L591" s="3">
        <v>4220</v>
      </c>
    </row>
    <row r="592" spans="1:12" x14ac:dyDescent="0.25">
      <c r="A592" s="10">
        <v>46121</v>
      </c>
      <c r="B592" s="14">
        <v>0.94840277777777782</v>
      </c>
      <c r="C592">
        <v>389</v>
      </c>
      <c r="D592" t="s">
        <v>52</v>
      </c>
      <c r="E592">
        <v>3000</v>
      </c>
      <c r="F592" t="s">
        <v>28</v>
      </c>
      <c r="G592">
        <v>1</v>
      </c>
      <c r="H592" s="3">
        <v>1</v>
      </c>
      <c r="I592" s="3">
        <v>0</v>
      </c>
      <c r="J592" s="3">
        <v>3000</v>
      </c>
      <c r="K592" s="3">
        <v>3000</v>
      </c>
      <c r="L592" s="3">
        <v>1200</v>
      </c>
    </row>
    <row r="593" spans="1:12" x14ac:dyDescent="0.25">
      <c r="A593" s="10">
        <v>46121</v>
      </c>
      <c r="B593" s="14">
        <v>0.94849537037037035</v>
      </c>
      <c r="C593">
        <v>390</v>
      </c>
      <c r="D593" t="s">
        <v>51</v>
      </c>
      <c r="E593">
        <v>8000</v>
      </c>
      <c r="F593" t="s">
        <v>7</v>
      </c>
      <c r="G593">
        <v>1</v>
      </c>
      <c r="H593" s="3">
        <v>1</v>
      </c>
      <c r="I593" s="3">
        <v>8000</v>
      </c>
      <c r="J593" s="3">
        <v>0</v>
      </c>
      <c r="K593" s="3">
        <v>8000</v>
      </c>
      <c r="L593" s="3">
        <v>4220</v>
      </c>
    </row>
    <row r="594" spans="1:12" x14ac:dyDescent="0.25">
      <c r="A594" s="10">
        <v>46121</v>
      </c>
      <c r="B594" s="14">
        <v>0.94863425925925926</v>
      </c>
      <c r="C594">
        <v>391</v>
      </c>
      <c r="D594" t="s">
        <v>51</v>
      </c>
      <c r="E594">
        <v>8000</v>
      </c>
      <c r="F594" t="s">
        <v>8</v>
      </c>
      <c r="G594">
        <v>1</v>
      </c>
      <c r="H594" s="3">
        <v>1</v>
      </c>
      <c r="I594" s="3">
        <v>0</v>
      </c>
      <c r="J594" s="3">
        <v>8000</v>
      </c>
      <c r="K594" s="3">
        <v>8000</v>
      </c>
      <c r="L594" s="3">
        <v>4220</v>
      </c>
    </row>
    <row r="595" spans="1:12" x14ac:dyDescent="0.25">
      <c r="A595" s="10">
        <v>46121</v>
      </c>
      <c r="B595" s="14">
        <v>0.95017361111111109</v>
      </c>
      <c r="C595">
        <v>392</v>
      </c>
      <c r="D595" t="s">
        <v>51</v>
      </c>
      <c r="E595">
        <v>8000</v>
      </c>
      <c r="F595" t="s">
        <v>7</v>
      </c>
      <c r="G595">
        <v>2</v>
      </c>
      <c r="H595" s="3">
        <v>1</v>
      </c>
      <c r="I595" s="3">
        <v>16000</v>
      </c>
      <c r="J595" s="3">
        <v>0</v>
      </c>
      <c r="K595" s="3">
        <v>16000</v>
      </c>
      <c r="L595" s="3">
        <v>4220</v>
      </c>
    </row>
    <row r="596" spans="1:12" x14ac:dyDescent="0.25">
      <c r="A596" s="10">
        <v>46121</v>
      </c>
      <c r="B596" s="14">
        <v>0.95017361111111109</v>
      </c>
      <c r="C596">
        <v>392</v>
      </c>
      <c r="D596" t="s">
        <v>110</v>
      </c>
      <c r="E596">
        <v>3000</v>
      </c>
      <c r="F596" t="s">
        <v>7</v>
      </c>
      <c r="G596">
        <v>1</v>
      </c>
      <c r="H596" s="3">
        <v>1</v>
      </c>
      <c r="I596" s="3">
        <v>3000</v>
      </c>
      <c r="J596" s="3">
        <v>0</v>
      </c>
      <c r="K596" s="3">
        <v>3000</v>
      </c>
      <c r="L596" s="3">
        <v>1133.33</v>
      </c>
    </row>
    <row r="597" spans="1:12" x14ac:dyDescent="0.25">
      <c r="A597" s="10">
        <v>46121</v>
      </c>
      <c r="B597" s="14">
        <v>0.95067129629629632</v>
      </c>
      <c r="C597">
        <v>393</v>
      </c>
      <c r="D597" t="s">
        <v>51</v>
      </c>
      <c r="E597">
        <v>8000</v>
      </c>
      <c r="F597" t="s">
        <v>7</v>
      </c>
      <c r="G597">
        <v>2</v>
      </c>
      <c r="H597" s="3">
        <v>1</v>
      </c>
      <c r="I597" s="3">
        <v>16000</v>
      </c>
      <c r="J597" s="3">
        <v>0</v>
      </c>
      <c r="K597" s="3">
        <v>16000</v>
      </c>
      <c r="L597" s="3">
        <v>4220</v>
      </c>
    </row>
    <row r="598" spans="1:12" x14ac:dyDescent="0.25">
      <c r="A598" s="10">
        <v>46121</v>
      </c>
      <c r="B598" s="14">
        <v>0.95067129629629632</v>
      </c>
      <c r="C598">
        <v>393</v>
      </c>
      <c r="D598" t="s">
        <v>110</v>
      </c>
      <c r="E598">
        <v>3000</v>
      </c>
      <c r="F598" t="s">
        <v>7</v>
      </c>
      <c r="G598">
        <v>1</v>
      </c>
      <c r="H598" s="3">
        <v>1</v>
      </c>
      <c r="I598" s="3">
        <v>3000</v>
      </c>
      <c r="J598" s="3">
        <v>0</v>
      </c>
      <c r="K598" s="3">
        <v>3000</v>
      </c>
      <c r="L598" s="3">
        <v>1133.33</v>
      </c>
    </row>
    <row r="599" spans="1:12" x14ac:dyDescent="0.25">
      <c r="A599" s="10">
        <v>46121</v>
      </c>
      <c r="B599" s="14">
        <v>0.95093749999999999</v>
      </c>
      <c r="C599">
        <v>394</v>
      </c>
      <c r="D599" t="s">
        <v>51</v>
      </c>
      <c r="E599">
        <v>8000</v>
      </c>
      <c r="F599" t="s">
        <v>7</v>
      </c>
      <c r="G599">
        <v>2</v>
      </c>
      <c r="H599" s="3">
        <v>1</v>
      </c>
      <c r="I599" s="3">
        <v>16000</v>
      </c>
      <c r="J599" s="3">
        <v>0</v>
      </c>
      <c r="K599" s="3">
        <v>16000</v>
      </c>
      <c r="L599" s="3">
        <v>4220</v>
      </c>
    </row>
    <row r="600" spans="1:12" x14ac:dyDescent="0.25">
      <c r="A600" s="10">
        <v>46121</v>
      </c>
      <c r="B600" s="14">
        <v>0.95093749999999999</v>
      </c>
      <c r="C600">
        <v>394</v>
      </c>
      <c r="D600" t="s">
        <v>110</v>
      </c>
      <c r="E600">
        <v>3000</v>
      </c>
      <c r="F600" t="s">
        <v>7</v>
      </c>
      <c r="G600">
        <v>2</v>
      </c>
      <c r="H600" s="3">
        <v>1</v>
      </c>
      <c r="I600" s="3">
        <v>6000</v>
      </c>
      <c r="J600" s="3">
        <v>0</v>
      </c>
      <c r="K600" s="3">
        <v>6000</v>
      </c>
      <c r="L600" s="3">
        <v>1133.33</v>
      </c>
    </row>
    <row r="601" spans="1:12" x14ac:dyDescent="0.25">
      <c r="A601" s="10">
        <v>46122</v>
      </c>
      <c r="B601" s="14">
        <v>0.95881944444444445</v>
      </c>
      <c r="C601">
        <v>395</v>
      </c>
      <c r="D601" t="s">
        <v>51</v>
      </c>
      <c r="E601">
        <v>8000</v>
      </c>
      <c r="F601" t="s">
        <v>8</v>
      </c>
      <c r="G601">
        <v>1</v>
      </c>
      <c r="H601" s="3">
        <v>1</v>
      </c>
      <c r="I601" s="3">
        <v>0</v>
      </c>
      <c r="J601" s="3">
        <v>8000</v>
      </c>
      <c r="K601" s="3">
        <v>8000</v>
      </c>
      <c r="L601" s="3">
        <v>4220</v>
      </c>
    </row>
    <row r="602" spans="1:12" x14ac:dyDescent="0.25">
      <c r="A602" s="10">
        <v>46122</v>
      </c>
      <c r="B602" s="14">
        <v>0.95881944444444445</v>
      </c>
      <c r="C602">
        <v>395</v>
      </c>
      <c r="D602" t="s">
        <v>109</v>
      </c>
      <c r="E602">
        <v>3000</v>
      </c>
      <c r="F602" t="s">
        <v>8</v>
      </c>
      <c r="G602">
        <v>1</v>
      </c>
      <c r="H602" s="3">
        <v>1</v>
      </c>
      <c r="I602" s="3">
        <v>0</v>
      </c>
      <c r="J602" s="3">
        <v>3000</v>
      </c>
      <c r="K602" s="3">
        <v>3000</v>
      </c>
      <c r="L602" s="3">
        <v>1200</v>
      </c>
    </row>
    <row r="603" spans="1:12" x14ac:dyDescent="0.25">
      <c r="A603" s="10">
        <v>46122</v>
      </c>
      <c r="B603" s="14">
        <v>0.95975694444444448</v>
      </c>
      <c r="C603">
        <v>396</v>
      </c>
      <c r="D603" t="s">
        <v>51</v>
      </c>
      <c r="E603">
        <v>8000</v>
      </c>
      <c r="F603" t="s">
        <v>8</v>
      </c>
      <c r="G603">
        <v>2</v>
      </c>
      <c r="H603" s="3">
        <v>1</v>
      </c>
      <c r="I603" s="3">
        <v>0</v>
      </c>
      <c r="J603" s="3">
        <v>16000</v>
      </c>
      <c r="K603" s="3">
        <v>16000</v>
      </c>
      <c r="L603" s="3">
        <v>4220</v>
      </c>
    </row>
    <row r="604" spans="1:12" x14ac:dyDescent="0.25">
      <c r="A604" s="10">
        <v>46122</v>
      </c>
      <c r="B604" s="14">
        <v>0.95975694444444448</v>
      </c>
      <c r="C604">
        <v>396</v>
      </c>
      <c r="D604" t="s">
        <v>52</v>
      </c>
      <c r="E604">
        <v>3000</v>
      </c>
      <c r="F604" t="s">
        <v>8</v>
      </c>
      <c r="G604">
        <v>2</v>
      </c>
      <c r="H604" s="3">
        <v>1</v>
      </c>
      <c r="I604" s="3">
        <v>0</v>
      </c>
      <c r="J604" s="3">
        <v>6000</v>
      </c>
      <c r="K604" s="3">
        <v>6000</v>
      </c>
      <c r="L604" s="3">
        <v>1200</v>
      </c>
    </row>
    <row r="605" spans="1:12" x14ac:dyDescent="0.25">
      <c r="A605" s="10">
        <v>46122</v>
      </c>
      <c r="B605" s="14">
        <v>0.96045138888888892</v>
      </c>
      <c r="C605">
        <v>397</v>
      </c>
      <c r="D605" t="s">
        <v>73</v>
      </c>
      <c r="E605">
        <v>4500</v>
      </c>
      <c r="F605" t="s">
        <v>7</v>
      </c>
      <c r="G605">
        <v>4</v>
      </c>
      <c r="H605" s="3">
        <v>1</v>
      </c>
      <c r="I605" s="3">
        <v>18000</v>
      </c>
      <c r="J605" s="3">
        <v>0</v>
      </c>
      <c r="K605" s="3">
        <v>18000</v>
      </c>
      <c r="L605" s="3">
        <v>3500</v>
      </c>
    </row>
    <row r="606" spans="1:12" x14ac:dyDescent="0.25">
      <c r="A606" s="10">
        <v>46122</v>
      </c>
      <c r="B606" s="14">
        <v>0.9612384259259259</v>
      </c>
      <c r="C606">
        <v>398</v>
      </c>
      <c r="D606" t="s">
        <v>73</v>
      </c>
      <c r="E606">
        <v>4500</v>
      </c>
      <c r="F606" t="s">
        <v>7</v>
      </c>
      <c r="G606">
        <v>2</v>
      </c>
      <c r="H606" s="3">
        <v>1</v>
      </c>
      <c r="I606" s="3">
        <v>9000</v>
      </c>
      <c r="J606" s="3">
        <v>0</v>
      </c>
      <c r="K606" s="3">
        <v>9000</v>
      </c>
      <c r="L606" s="3">
        <v>3500</v>
      </c>
    </row>
    <row r="607" spans="1:12" x14ac:dyDescent="0.25">
      <c r="A607" s="10">
        <v>46122</v>
      </c>
      <c r="B607" s="14">
        <v>0.9614583333333333</v>
      </c>
      <c r="C607">
        <v>399</v>
      </c>
      <c r="D607" t="s">
        <v>51</v>
      </c>
      <c r="E607">
        <v>8000</v>
      </c>
      <c r="F607" t="s">
        <v>7</v>
      </c>
      <c r="G607">
        <v>1</v>
      </c>
      <c r="H607" s="3">
        <v>1</v>
      </c>
      <c r="I607" s="3">
        <v>8000</v>
      </c>
      <c r="J607" s="3">
        <v>0</v>
      </c>
      <c r="K607" s="3">
        <v>8000</v>
      </c>
      <c r="L607" s="3">
        <v>4220</v>
      </c>
    </row>
    <row r="608" spans="1:12" x14ac:dyDescent="0.25">
      <c r="A608" s="10">
        <v>46122</v>
      </c>
      <c r="B608" s="14">
        <v>0.96164351851851848</v>
      </c>
      <c r="C608">
        <v>400</v>
      </c>
      <c r="D608" t="s">
        <v>51</v>
      </c>
      <c r="E608">
        <v>8000</v>
      </c>
      <c r="F608" t="s">
        <v>7</v>
      </c>
      <c r="G608">
        <v>1</v>
      </c>
      <c r="H608" s="3">
        <v>1</v>
      </c>
      <c r="I608" s="3">
        <v>8000</v>
      </c>
      <c r="J608" s="3">
        <v>0</v>
      </c>
      <c r="K608" s="3">
        <v>8000</v>
      </c>
      <c r="L608" s="3">
        <v>4220</v>
      </c>
    </row>
    <row r="609" spans="1:12" x14ac:dyDescent="0.25">
      <c r="A609" s="10">
        <v>46122</v>
      </c>
      <c r="B609" s="14">
        <v>0.96188657407407407</v>
      </c>
      <c r="C609">
        <v>401</v>
      </c>
      <c r="D609" t="s">
        <v>51</v>
      </c>
      <c r="E609">
        <v>8000</v>
      </c>
      <c r="F609" t="s">
        <v>8</v>
      </c>
      <c r="G609">
        <v>1</v>
      </c>
      <c r="H609" s="3">
        <v>1</v>
      </c>
      <c r="I609" s="3">
        <v>0</v>
      </c>
      <c r="J609" s="3">
        <v>8000</v>
      </c>
      <c r="K609" s="3">
        <v>8000</v>
      </c>
      <c r="L609" s="3">
        <v>4220</v>
      </c>
    </row>
    <row r="610" spans="1:12" x14ac:dyDescent="0.25">
      <c r="A610" s="10">
        <v>46122</v>
      </c>
      <c r="B610" s="14">
        <v>0.96527777777777779</v>
      </c>
      <c r="C610">
        <v>402</v>
      </c>
      <c r="D610" t="s">
        <v>52</v>
      </c>
      <c r="E610">
        <v>3000</v>
      </c>
      <c r="F610" t="s">
        <v>7</v>
      </c>
      <c r="G610">
        <v>2</v>
      </c>
      <c r="H610" s="3">
        <v>1</v>
      </c>
      <c r="I610" s="3">
        <v>6000</v>
      </c>
      <c r="J610" s="3">
        <v>0</v>
      </c>
      <c r="K610" s="3">
        <v>6000</v>
      </c>
      <c r="L610" s="3">
        <v>1200</v>
      </c>
    </row>
    <row r="611" spans="1:12" x14ac:dyDescent="0.25">
      <c r="A611" s="10">
        <v>46122</v>
      </c>
      <c r="B611" s="14">
        <v>0.96527777777777779</v>
      </c>
      <c r="C611">
        <v>402</v>
      </c>
      <c r="D611" t="s">
        <v>236</v>
      </c>
      <c r="E611">
        <v>30000</v>
      </c>
      <c r="F611" t="s">
        <v>7</v>
      </c>
      <c r="G611">
        <v>1</v>
      </c>
      <c r="H611" s="3">
        <v>1</v>
      </c>
      <c r="I611" s="3">
        <v>30000</v>
      </c>
      <c r="J611" s="3">
        <v>0</v>
      </c>
      <c r="K611" s="3">
        <v>30000</v>
      </c>
      <c r="L611" s="3">
        <v>11320</v>
      </c>
    </row>
    <row r="612" spans="1:12" x14ac:dyDescent="0.25">
      <c r="A612" s="10">
        <v>46122</v>
      </c>
      <c r="B612" s="14">
        <v>0.96589120370370374</v>
      </c>
      <c r="C612">
        <v>403</v>
      </c>
      <c r="D612" t="s">
        <v>51</v>
      </c>
      <c r="E612">
        <v>8000</v>
      </c>
      <c r="F612" t="s">
        <v>8</v>
      </c>
      <c r="G612">
        <v>1</v>
      </c>
      <c r="H612" s="3">
        <v>1</v>
      </c>
      <c r="I612" s="3">
        <v>0</v>
      </c>
      <c r="J612" s="3">
        <v>8000</v>
      </c>
      <c r="K612" s="3">
        <v>8000</v>
      </c>
      <c r="L612" s="3">
        <v>4220</v>
      </c>
    </row>
    <row r="613" spans="1:12" x14ac:dyDescent="0.25">
      <c r="A613" s="10">
        <v>46122</v>
      </c>
      <c r="B613" s="14">
        <v>0.96643518518518523</v>
      </c>
      <c r="C613">
        <v>404</v>
      </c>
      <c r="D613" t="s">
        <v>66</v>
      </c>
      <c r="E613">
        <v>40000</v>
      </c>
      <c r="F613" t="s">
        <v>8</v>
      </c>
      <c r="G613">
        <v>1</v>
      </c>
      <c r="H613" s="3">
        <v>1</v>
      </c>
      <c r="I613" s="3">
        <v>0</v>
      </c>
      <c r="J613" s="3">
        <v>40000</v>
      </c>
      <c r="K613" s="3">
        <v>40000</v>
      </c>
      <c r="L613" s="3">
        <v>20320</v>
      </c>
    </row>
    <row r="614" spans="1:12" x14ac:dyDescent="0.25">
      <c r="A614" s="10">
        <v>46122</v>
      </c>
      <c r="B614" s="14">
        <v>0.9829282407407407</v>
      </c>
      <c r="C614">
        <v>405</v>
      </c>
      <c r="D614" t="s">
        <v>51</v>
      </c>
      <c r="E614">
        <v>8000</v>
      </c>
      <c r="F614" t="s">
        <v>8</v>
      </c>
      <c r="G614">
        <v>2</v>
      </c>
      <c r="H614" s="3">
        <v>1</v>
      </c>
      <c r="I614" s="3">
        <v>0</v>
      </c>
      <c r="J614" s="3">
        <v>16000</v>
      </c>
      <c r="K614" s="3">
        <v>16000</v>
      </c>
      <c r="L614" s="3">
        <v>4220</v>
      </c>
    </row>
    <row r="615" spans="1:12" x14ac:dyDescent="0.25">
      <c r="A615" s="10">
        <v>46122</v>
      </c>
      <c r="B615" s="14">
        <v>0.98616898148148147</v>
      </c>
      <c r="C615">
        <v>406</v>
      </c>
      <c r="D615" t="s">
        <v>51</v>
      </c>
      <c r="E615">
        <v>8000</v>
      </c>
      <c r="F615" t="s">
        <v>7</v>
      </c>
      <c r="G615">
        <v>1</v>
      </c>
      <c r="H615" s="3">
        <v>1</v>
      </c>
      <c r="I615" s="3">
        <v>8000</v>
      </c>
      <c r="J615" s="3">
        <v>0</v>
      </c>
      <c r="K615" s="3">
        <v>8000</v>
      </c>
      <c r="L615" s="3">
        <v>4220</v>
      </c>
    </row>
    <row r="616" spans="1:12" x14ac:dyDescent="0.25">
      <c r="A616" s="10">
        <v>46122</v>
      </c>
      <c r="B616" s="14">
        <v>0.98616898148148147</v>
      </c>
      <c r="C616">
        <v>406</v>
      </c>
      <c r="D616" t="s">
        <v>52</v>
      </c>
      <c r="E616">
        <v>3000</v>
      </c>
      <c r="F616" t="s">
        <v>7</v>
      </c>
      <c r="G616">
        <v>1</v>
      </c>
      <c r="H616" s="3">
        <v>1</v>
      </c>
      <c r="I616" s="3">
        <v>3000</v>
      </c>
      <c r="J616" s="3">
        <v>0</v>
      </c>
      <c r="K616" s="3">
        <v>3000</v>
      </c>
      <c r="L616" s="3">
        <v>1200</v>
      </c>
    </row>
    <row r="617" spans="1:12" x14ac:dyDescent="0.25">
      <c r="A617" s="10">
        <v>46122</v>
      </c>
      <c r="B617" s="14">
        <v>0.98631944444444442</v>
      </c>
      <c r="C617">
        <v>407</v>
      </c>
      <c r="D617" t="s">
        <v>51</v>
      </c>
      <c r="E617">
        <v>8000</v>
      </c>
      <c r="F617" t="s">
        <v>7</v>
      </c>
      <c r="G617">
        <v>1</v>
      </c>
      <c r="H617" s="3">
        <v>1</v>
      </c>
      <c r="I617" s="3">
        <v>8000</v>
      </c>
      <c r="J617" s="3">
        <v>0</v>
      </c>
      <c r="K617" s="3">
        <v>8000</v>
      </c>
      <c r="L617" s="3">
        <v>4220</v>
      </c>
    </row>
    <row r="618" spans="1:12" x14ac:dyDescent="0.25">
      <c r="A618" s="10">
        <v>46122</v>
      </c>
      <c r="B618" s="14">
        <v>0.98702546296296301</v>
      </c>
      <c r="C618">
        <v>408</v>
      </c>
      <c r="D618" t="s">
        <v>51</v>
      </c>
      <c r="E618">
        <v>8000</v>
      </c>
      <c r="F618" t="s">
        <v>7</v>
      </c>
      <c r="G618">
        <v>1</v>
      </c>
      <c r="H618" s="3">
        <v>1</v>
      </c>
      <c r="I618" s="3">
        <v>8000</v>
      </c>
      <c r="J618" s="3">
        <v>0</v>
      </c>
      <c r="K618" s="3">
        <v>8000</v>
      </c>
      <c r="L618" s="3">
        <v>4220</v>
      </c>
    </row>
    <row r="619" spans="1:12" x14ac:dyDescent="0.25">
      <c r="A619" s="10">
        <v>46122</v>
      </c>
      <c r="B619" s="14">
        <v>0.98702546296296301</v>
      </c>
      <c r="C619">
        <v>408</v>
      </c>
      <c r="D619" t="s">
        <v>52</v>
      </c>
      <c r="E619">
        <v>3000</v>
      </c>
      <c r="F619" t="s">
        <v>7</v>
      </c>
      <c r="G619">
        <v>2</v>
      </c>
      <c r="H619" s="3">
        <v>1</v>
      </c>
      <c r="I619" s="3">
        <v>6000</v>
      </c>
      <c r="J619" s="3">
        <v>0</v>
      </c>
      <c r="K619" s="3">
        <v>6000</v>
      </c>
      <c r="L619" s="3">
        <v>1200</v>
      </c>
    </row>
    <row r="620" spans="1:12" x14ac:dyDescent="0.25">
      <c r="A620" s="10">
        <v>46122</v>
      </c>
      <c r="B620" s="14">
        <v>0.98750000000000004</v>
      </c>
      <c r="C620">
        <v>409</v>
      </c>
      <c r="D620" t="s">
        <v>51</v>
      </c>
      <c r="E620">
        <v>8000</v>
      </c>
      <c r="F620" t="s">
        <v>7</v>
      </c>
      <c r="G620">
        <v>4</v>
      </c>
      <c r="H620" s="3">
        <v>1</v>
      </c>
      <c r="I620" s="3">
        <v>32000</v>
      </c>
      <c r="J620" s="3">
        <v>0</v>
      </c>
      <c r="K620" s="3">
        <v>32000</v>
      </c>
      <c r="L620" s="3">
        <v>4220</v>
      </c>
    </row>
    <row r="621" spans="1:12" x14ac:dyDescent="0.25">
      <c r="A621" s="10">
        <v>46122</v>
      </c>
      <c r="B621" s="14">
        <v>0.98750000000000004</v>
      </c>
      <c r="C621">
        <v>409</v>
      </c>
      <c r="D621" t="s">
        <v>52</v>
      </c>
      <c r="E621">
        <v>3000</v>
      </c>
      <c r="F621" t="s">
        <v>7</v>
      </c>
      <c r="G621">
        <v>3</v>
      </c>
      <c r="H621" s="3">
        <v>1</v>
      </c>
      <c r="I621" s="3">
        <v>9000</v>
      </c>
      <c r="J621" s="3">
        <v>0</v>
      </c>
      <c r="K621" s="3">
        <v>9000</v>
      </c>
      <c r="L621" s="3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5C3C0-A524-4D6D-8FF4-6C43742C94A4}">
  <sheetPr>
    <tabColor theme="7" tint="0.79998168889431442"/>
  </sheetPr>
  <dimension ref="A1:G105"/>
  <sheetViews>
    <sheetView zoomScale="85" zoomScaleNormal="85" workbookViewId="0"/>
  </sheetViews>
  <sheetFormatPr baseColWidth="10" defaultRowHeight="15" x14ac:dyDescent="0.25"/>
  <cols>
    <col min="1" max="1" width="20" bestFit="1" customWidth="1"/>
    <col min="2" max="5" width="15.85546875" bestFit="1" customWidth="1"/>
    <col min="6" max="6" width="19.5703125" style="5" bestFit="1" customWidth="1"/>
    <col min="7" max="7" width="19.5703125" bestFit="1" customWidth="1"/>
  </cols>
  <sheetData>
    <row r="1" spans="1:7" x14ac:dyDescent="0.25">
      <c r="A1" s="12" t="s" vm="1">
        <v>0</v>
      </c>
    </row>
    <row r="2" spans="1:7" x14ac:dyDescent="0.25">
      <c r="A2" s="13" t="s">
        <v>14</v>
      </c>
      <c r="B2" s="13" t="s">
        <v>33</v>
      </c>
      <c r="C2" s="13" t="s">
        <v>29</v>
      </c>
      <c r="D2" s="13" t="s">
        <v>6</v>
      </c>
    </row>
    <row r="4" spans="1:7" x14ac:dyDescent="0.25">
      <c r="A4" s="1" t="s">
        <v>20</v>
      </c>
      <c r="B4" t="s" vm="1">
        <v>0</v>
      </c>
      <c r="G4" s="3"/>
    </row>
    <row r="6" spans="1:7" x14ac:dyDescent="0.25">
      <c r="A6" s="1" t="s">
        <v>14</v>
      </c>
      <c r="B6" t="s">
        <v>6</v>
      </c>
      <c r="F6"/>
    </row>
    <row r="7" spans="1:7" x14ac:dyDescent="0.25">
      <c r="A7" s="10">
        <v>46076</v>
      </c>
      <c r="B7" s="3">
        <v>222400</v>
      </c>
      <c r="D7" s="3"/>
      <c r="F7"/>
    </row>
    <row r="8" spans="1:7" x14ac:dyDescent="0.25">
      <c r="A8" s="10">
        <v>46077</v>
      </c>
      <c r="B8" s="3">
        <v>224000</v>
      </c>
      <c r="D8" s="3"/>
      <c r="F8"/>
    </row>
    <row r="9" spans="1:7" x14ac:dyDescent="0.25">
      <c r="A9" s="10">
        <v>46078</v>
      </c>
      <c r="B9" s="3">
        <v>406500</v>
      </c>
      <c r="D9" s="3"/>
      <c r="F9"/>
    </row>
    <row r="10" spans="1:7" x14ac:dyDescent="0.25">
      <c r="A10" s="10">
        <v>46079</v>
      </c>
      <c r="B10" s="3">
        <v>209000</v>
      </c>
      <c r="D10" s="3"/>
      <c r="F10"/>
    </row>
    <row r="11" spans="1:7" x14ac:dyDescent="0.25">
      <c r="A11" s="10">
        <v>46080</v>
      </c>
      <c r="B11" s="3">
        <v>242000</v>
      </c>
      <c r="D11" s="3"/>
      <c r="F11"/>
    </row>
    <row r="12" spans="1:7" x14ac:dyDescent="0.25">
      <c r="A12" s="10">
        <v>46081</v>
      </c>
      <c r="B12" s="3">
        <v>503500</v>
      </c>
      <c r="D12" s="3"/>
      <c r="F12"/>
    </row>
    <row r="13" spans="1:7" x14ac:dyDescent="0.25">
      <c r="A13" s="10">
        <v>46083</v>
      </c>
      <c r="B13" s="3">
        <v>60000</v>
      </c>
      <c r="D13" s="3"/>
      <c r="F13"/>
    </row>
    <row r="14" spans="1:7" x14ac:dyDescent="0.25">
      <c r="A14" s="10">
        <v>46084</v>
      </c>
      <c r="B14" s="3">
        <v>196000</v>
      </c>
      <c r="D14" s="3"/>
      <c r="F14"/>
    </row>
    <row r="15" spans="1:7" x14ac:dyDescent="0.25">
      <c r="A15" s="10">
        <v>46085</v>
      </c>
      <c r="B15" s="3">
        <v>351000</v>
      </c>
      <c r="D15" s="3"/>
      <c r="F15"/>
    </row>
    <row r="16" spans="1:7" x14ac:dyDescent="0.25">
      <c r="A16" s="10">
        <v>46086</v>
      </c>
      <c r="B16" s="3">
        <v>274500</v>
      </c>
      <c r="D16" s="3"/>
      <c r="F16"/>
    </row>
    <row r="17" spans="1:6" x14ac:dyDescent="0.25">
      <c r="A17" s="10">
        <v>46088</v>
      </c>
      <c r="B17" s="3">
        <v>296500</v>
      </c>
      <c r="D17" s="3"/>
      <c r="F17"/>
    </row>
    <row r="18" spans="1:6" x14ac:dyDescent="0.25">
      <c r="A18" s="10">
        <v>46089</v>
      </c>
      <c r="B18" s="3">
        <v>264500</v>
      </c>
      <c r="D18" s="3"/>
      <c r="F18"/>
    </row>
    <row r="19" spans="1:6" x14ac:dyDescent="0.25">
      <c r="A19" s="10">
        <v>46090</v>
      </c>
      <c r="B19" s="3">
        <v>248500</v>
      </c>
      <c r="D19" s="3"/>
      <c r="F19"/>
    </row>
    <row r="20" spans="1:6" x14ac:dyDescent="0.25">
      <c r="A20" s="10">
        <v>46091</v>
      </c>
      <c r="B20" s="3">
        <v>92000</v>
      </c>
      <c r="D20" s="3"/>
      <c r="F20"/>
    </row>
    <row r="21" spans="1:6" x14ac:dyDescent="0.25">
      <c r="A21" s="10">
        <v>46092</v>
      </c>
      <c r="B21" s="3">
        <v>472500</v>
      </c>
      <c r="D21" s="3"/>
      <c r="F21"/>
    </row>
    <row r="22" spans="1:6" x14ac:dyDescent="0.25">
      <c r="A22" s="10">
        <v>46093</v>
      </c>
      <c r="B22" s="3">
        <v>239000</v>
      </c>
      <c r="D22" s="3"/>
      <c r="F22"/>
    </row>
    <row r="23" spans="1:6" x14ac:dyDescent="0.25">
      <c r="A23" s="10">
        <v>46094</v>
      </c>
      <c r="B23" s="3">
        <v>132500</v>
      </c>
      <c r="D23" s="3"/>
      <c r="F23"/>
    </row>
    <row r="24" spans="1:6" x14ac:dyDescent="0.25">
      <c r="A24" s="10">
        <v>46095</v>
      </c>
      <c r="B24" s="3">
        <v>387000</v>
      </c>
      <c r="D24" s="3"/>
      <c r="F24"/>
    </row>
    <row r="25" spans="1:6" x14ac:dyDescent="0.25">
      <c r="A25" s="10">
        <v>46096</v>
      </c>
      <c r="B25" s="3">
        <v>154000</v>
      </c>
      <c r="D25" s="3"/>
      <c r="F25"/>
    </row>
    <row r="26" spans="1:6" x14ac:dyDescent="0.25">
      <c r="A26" s="10">
        <v>46097</v>
      </c>
      <c r="B26" s="3">
        <v>120000</v>
      </c>
      <c r="D26" s="3"/>
      <c r="F26"/>
    </row>
    <row r="27" spans="1:6" x14ac:dyDescent="0.25">
      <c r="A27" s="10">
        <v>46098</v>
      </c>
      <c r="B27" s="3">
        <v>309500</v>
      </c>
      <c r="D27" s="3"/>
      <c r="F27"/>
    </row>
    <row r="28" spans="1:6" x14ac:dyDescent="0.25">
      <c r="A28" s="10">
        <v>46099</v>
      </c>
      <c r="B28" s="3">
        <v>148250</v>
      </c>
      <c r="D28" s="3"/>
      <c r="F28"/>
    </row>
    <row r="29" spans="1:6" x14ac:dyDescent="0.25">
      <c r="A29" s="10">
        <v>46100</v>
      </c>
      <c r="B29" s="3">
        <v>388500</v>
      </c>
      <c r="D29" s="3"/>
      <c r="F29"/>
    </row>
    <row r="30" spans="1:6" x14ac:dyDescent="0.25">
      <c r="A30" s="10">
        <v>46101</v>
      </c>
      <c r="B30" s="3">
        <v>172700</v>
      </c>
      <c r="D30" s="3"/>
      <c r="F30"/>
    </row>
    <row r="31" spans="1:6" x14ac:dyDescent="0.25">
      <c r="A31" s="10">
        <v>46102</v>
      </c>
      <c r="B31" s="3">
        <v>137500</v>
      </c>
      <c r="D31" s="3"/>
      <c r="F31"/>
    </row>
    <row r="32" spans="1:6" x14ac:dyDescent="0.25">
      <c r="A32" s="10">
        <v>46105</v>
      </c>
      <c r="B32" s="3">
        <v>292700</v>
      </c>
      <c r="D32" s="3"/>
      <c r="F32"/>
    </row>
    <row r="33" spans="1:6" x14ac:dyDescent="0.25">
      <c r="A33" s="10">
        <v>46106</v>
      </c>
      <c r="B33" s="3">
        <v>117500</v>
      </c>
      <c r="D33" s="3"/>
      <c r="F33"/>
    </row>
    <row r="34" spans="1:6" x14ac:dyDescent="0.25">
      <c r="A34" s="10">
        <v>46107</v>
      </c>
      <c r="B34" s="3">
        <v>128000</v>
      </c>
      <c r="D34" s="3"/>
      <c r="F34"/>
    </row>
    <row r="35" spans="1:6" x14ac:dyDescent="0.25">
      <c r="A35" s="10">
        <v>46109</v>
      </c>
      <c r="B35" s="3">
        <v>243000</v>
      </c>
      <c r="D35" s="3"/>
      <c r="F35"/>
    </row>
    <row r="36" spans="1:6" x14ac:dyDescent="0.25">
      <c r="A36" s="10">
        <v>46110</v>
      </c>
      <c r="B36" s="3">
        <v>227000</v>
      </c>
      <c r="D36" s="3"/>
      <c r="F36"/>
    </row>
    <row r="37" spans="1:6" x14ac:dyDescent="0.25">
      <c r="A37" s="10">
        <v>46111</v>
      </c>
      <c r="B37" s="3">
        <v>115500</v>
      </c>
      <c r="F37"/>
    </row>
    <row r="38" spans="1:6" x14ac:dyDescent="0.25">
      <c r="A38" s="10">
        <v>46112</v>
      </c>
      <c r="B38" s="3">
        <v>76000</v>
      </c>
      <c r="C38" s="3"/>
      <c r="F38"/>
    </row>
    <row r="39" spans="1:6" x14ac:dyDescent="0.25">
      <c r="A39" s="10">
        <v>46113</v>
      </c>
      <c r="B39" s="3">
        <v>93500</v>
      </c>
      <c r="F39"/>
    </row>
    <row r="40" spans="1:6" x14ac:dyDescent="0.25">
      <c r="A40" s="10">
        <v>46114</v>
      </c>
      <c r="B40" s="3">
        <v>0</v>
      </c>
      <c r="F40"/>
    </row>
    <row r="41" spans="1:6" x14ac:dyDescent="0.25">
      <c r="A41" s="10">
        <v>46119</v>
      </c>
      <c r="B41" s="3">
        <v>266000</v>
      </c>
      <c r="F41"/>
    </row>
    <row r="42" spans="1:6" x14ac:dyDescent="0.25">
      <c r="A42" s="10">
        <v>46120</v>
      </c>
      <c r="B42" s="3">
        <v>161000</v>
      </c>
      <c r="F42"/>
    </row>
    <row r="43" spans="1:6" x14ac:dyDescent="0.25">
      <c r="A43" s="10">
        <v>46121</v>
      </c>
      <c r="B43" s="3">
        <v>87000</v>
      </c>
      <c r="F43"/>
    </row>
    <row r="44" spans="1:6" x14ac:dyDescent="0.25">
      <c r="A44" s="10">
        <v>46122</v>
      </c>
      <c r="B44" s="3">
        <v>257000</v>
      </c>
      <c r="F44"/>
    </row>
    <row r="45" spans="1:6" x14ac:dyDescent="0.25">
      <c r="F45"/>
    </row>
    <row r="46" spans="1:6" x14ac:dyDescent="0.25">
      <c r="F46"/>
    </row>
    <row r="47" spans="1:6" x14ac:dyDescent="0.25">
      <c r="F47"/>
    </row>
    <row r="48" spans="1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  <row r="54" spans="6:6" x14ac:dyDescent="0.25">
      <c r="F54"/>
    </row>
    <row r="55" spans="6:6" x14ac:dyDescent="0.25">
      <c r="F55"/>
    </row>
    <row r="56" spans="6:6" x14ac:dyDescent="0.25">
      <c r="F56"/>
    </row>
    <row r="57" spans="6:6" x14ac:dyDescent="0.25">
      <c r="F57"/>
    </row>
    <row r="58" spans="6:6" x14ac:dyDescent="0.25">
      <c r="F58"/>
    </row>
    <row r="59" spans="6:6" x14ac:dyDescent="0.25">
      <c r="F59"/>
    </row>
    <row r="60" spans="6:6" x14ac:dyDescent="0.25">
      <c r="F60"/>
    </row>
    <row r="61" spans="6:6" x14ac:dyDescent="0.25">
      <c r="F61"/>
    </row>
    <row r="62" spans="6:6" x14ac:dyDescent="0.25">
      <c r="F62"/>
    </row>
    <row r="63" spans="6:6" x14ac:dyDescent="0.25">
      <c r="F63"/>
    </row>
    <row r="64" spans="6:6" x14ac:dyDescent="0.25">
      <c r="F64"/>
    </row>
    <row r="65" spans="6:6" x14ac:dyDescent="0.25">
      <c r="F65"/>
    </row>
    <row r="66" spans="6:6" x14ac:dyDescent="0.25">
      <c r="F66"/>
    </row>
    <row r="67" spans="6:6" x14ac:dyDescent="0.25">
      <c r="F67"/>
    </row>
    <row r="68" spans="6:6" x14ac:dyDescent="0.25">
      <c r="F68"/>
    </row>
    <row r="69" spans="6:6" x14ac:dyDescent="0.25">
      <c r="F69"/>
    </row>
    <row r="70" spans="6:6" x14ac:dyDescent="0.25">
      <c r="F70"/>
    </row>
    <row r="71" spans="6:6" x14ac:dyDescent="0.25">
      <c r="F71"/>
    </row>
    <row r="72" spans="6:6" x14ac:dyDescent="0.25">
      <c r="F72"/>
    </row>
    <row r="73" spans="6:6" x14ac:dyDescent="0.25">
      <c r="F73"/>
    </row>
    <row r="74" spans="6:6" x14ac:dyDescent="0.25">
      <c r="F74"/>
    </row>
    <row r="75" spans="6:6" x14ac:dyDescent="0.25">
      <c r="F75"/>
    </row>
    <row r="76" spans="6:6" x14ac:dyDescent="0.25">
      <c r="F76"/>
    </row>
    <row r="77" spans="6:6" x14ac:dyDescent="0.25">
      <c r="F77"/>
    </row>
    <row r="78" spans="6:6" x14ac:dyDescent="0.25">
      <c r="F78"/>
    </row>
    <row r="79" spans="6:6" x14ac:dyDescent="0.25">
      <c r="F79"/>
    </row>
    <row r="80" spans="6:6" x14ac:dyDescent="0.25">
      <c r="F80"/>
    </row>
    <row r="81" spans="6:6" x14ac:dyDescent="0.25">
      <c r="F81"/>
    </row>
    <row r="82" spans="6:6" x14ac:dyDescent="0.25">
      <c r="F82"/>
    </row>
    <row r="83" spans="6:6" x14ac:dyDescent="0.25">
      <c r="F83"/>
    </row>
    <row r="84" spans="6:6" x14ac:dyDescent="0.25">
      <c r="F84"/>
    </row>
    <row r="85" spans="6:6" x14ac:dyDescent="0.25">
      <c r="F85"/>
    </row>
    <row r="86" spans="6:6" x14ac:dyDescent="0.25">
      <c r="F86"/>
    </row>
    <row r="87" spans="6:6" x14ac:dyDescent="0.25">
      <c r="F87"/>
    </row>
    <row r="88" spans="6:6" x14ac:dyDescent="0.25">
      <c r="F88"/>
    </row>
    <row r="89" spans="6:6" x14ac:dyDescent="0.25">
      <c r="F89"/>
    </row>
    <row r="90" spans="6:6" x14ac:dyDescent="0.25">
      <c r="F90"/>
    </row>
    <row r="91" spans="6:6" x14ac:dyDescent="0.25">
      <c r="F91"/>
    </row>
    <row r="92" spans="6:6" x14ac:dyDescent="0.25">
      <c r="F92"/>
    </row>
    <row r="93" spans="6:6" x14ac:dyDescent="0.25">
      <c r="F93"/>
    </row>
    <row r="94" spans="6:6" x14ac:dyDescent="0.25">
      <c r="F94"/>
    </row>
    <row r="95" spans="6:6" x14ac:dyDescent="0.25">
      <c r="F95"/>
    </row>
    <row r="96" spans="6:6" x14ac:dyDescent="0.25">
      <c r="F96"/>
    </row>
    <row r="97" spans="6:6" x14ac:dyDescent="0.25">
      <c r="F97"/>
    </row>
    <row r="98" spans="6:6" x14ac:dyDescent="0.25">
      <c r="F98"/>
    </row>
    <row r="99" spans="6:6" x14ac:dyDescent="0.25">
      <c r="F99"/>
    </row>
    <row r="100" spans="6:6" x14ac:dyDescent="0.25">
      <c r="F100"/>
    </row>
    <row r="101" spans="6:6" x14ac:dyDescent="0.25">
      <c r="F101"/>
    </row>
    <row r="102" spans="6:6" x14ac:dyDescent="0.25">
      <c r="F102"/>
    </row>
    <row r="103" spans="6:6" x14ac:dyDescent="0.25">
      <c r="F103"/>
    </row>
    <row r="104" spans="6:6" x14ac:dyDescent="0.25">
      <c r="F104"/>
    </row>
    <row r="105" spans="6:6" x14ac:dyDescent="0.25">
      <c r="F10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953CA-AF54-46E1-B6B6-9329D16DC75C}">
  <dimension ref="A1:AF57"/>
  <sheetViews>
    <sheetView topLeftCell="Q1" workbookViewId="0">
      <selection activeCell="X11" sqref="X11"/>
    </sheetView>
  </sheetViews>
  <sheetFormatPr baseColWidth="10" defaultRowHeight="15" x14ac:dyDescent="0.25"/>
  <cols>
    <col min="1" max="1" width="16" bestFit="1" customWidth="1"/>
    <col min="2" max="2" width="10.85546875" bestFit="1" customWidth="1"/>
    <col min="3" max="3" width="26.85546875" bestFit="1" customWidth="1"/>
    <col min="4" max="4" width="11.5703125" bestFit="1" customWidth="1"/>
    <col min="5" max="5" width="19.5703125" bestFit="1" customWidth="1"/>
    <col min="6" max="6" width="3.7109375" customWidth="1"/>
    <col min="7" max="7" width="15.85546875" customWidth="1"/>
    <col min="8" max="8" width="10.7109375" bestFit="1" customWidth="1"/>
    <col min="9" max="9" width="26.7109375" bestFit="1" customWidth="1"/>
    <col min="10" max="10" width="19.42578125" bestFit="1" customWidth="1"/>
    <col min="11" max="11" width="19.28515625" customWidth="1"/>
    <col min="13" max="13" width="1.5703125" customWidth="1"/>
    <col min="14" max="14" width="2" customWidth="1"/>
    <col min="15" max="15" width="15.140625" bestFit="1" customWidth="1"/>
    <col min="16" max="16" width="11.5703125" bestFit="1" customWidth="1"/>
    <col min="17" max="17" width="19.5703125" bestFit="1" customWidth="1"/>
    <col min="18" max="18" width="2.7109375" customWidth="1"/>
    <col min="19" max="19" width="2.42578125" customWidth="1"/>
    <col min="20" max="20" width="12.85546875" bestFit="1" customWidth="1"/>
    <col min="21" max="21" width="10.7109375" bestFit="1" customWidth="1"/>
    <col min="22" max="23" width="12" customWidth="1"/>
    <col min="24" max="24" width="19.140625" bestFit="1" customWidth="1"/>
    <col min="25" max="25" width="19.7109375" bestFit="1" customWidth="1"/>
    <col min="26" max="26" width="17.28515625" bestFit="1" customWidth="1"/>
    <col min="27" max="27" width="27.140625" bestFit="1" customWidth="1"/>
    <col min="28" max="28" width="27.7109375" bestFit="1" customWidth="1"/>
  </cols>
  <sheetData>
    <row r="1" spans="1:32" ht="23.25" x14ac:dyDescent="0.25">
      <c r="A1" s="34" t="s">
        <v>174</v>
      </c>
      <c r="B1" s="30"/>
      <c r="C1" s="30"/>
      <c r="D1" s="30"/>
      <c r="E1" s="30"/>
      <c r="G1" s="31" t="s">
        <v>173</v>
      </c>
      <c r="H1" s="32"/>
      <c r="I1" s="32"/>
      <c r="J1" s="32"/>
      <c r="K1" s="32"/>
      <c r="L1" s="32"/>
      <c r="O1" s="34" t="s">
        <v>175</v>
      </c>
      <c r="P1" s="33"/>
      <c r="Q1" s="33"/>
      <c r="T1" s="31" t="s">
        <v>176</v>
      </c>
      <c r="U1" s="28"/>
      <c r="V1" s="28"/>
      <c r="W1" s="28"/>
      <c r="X1" s="28"/>
      <c r="Y1" s="28"/>
      <c r="Z1" s="28"/>
      <c r="AE1">
        <f>6500+2200</f>
        <v>8700</v>
      </c>
      <c r="AF1">
        <v>70000</v>
      </c>
    </row>
    <row r="2" spans="1:32" ht="23.25" x14ac:dyDescent="0.25">
      <c r="A2" s="29"/>
      <c r="B2" s="30"/>
      <c r="C2" s="30"/>
      <c r="D2" s="30"/>
      <c r="E2" s="30"/>
      <c r="G2" s="31"/>
      <c r="H2" s="32"/>
      <c r="I2" s="32"/>
      <c r="J2" s="32"/>
      <c r="K2" s="32"/>
      <c r="L2" s="32"/>
      <c r="O2" s="33"/>
      <c r="P2" s="33"/>
      <c r="Q2" s="33"/>
      <c r="W2" s="38">
        <f>+SUM(pagos_nomina[parrillero])</f>
        <v>1480000</v>
      </c>
      <c r="X2" s="5">
        <f>+SUM(pagos_nomina[pagado_parrillero])</f>
        <v>919000</v>
      </c>
      <c r="Y2" s="5">
        <f>+SUM(pagos_nomina[faltante_parrillero])</f>
        <v>561000</v>
      </c>
      <c r="Z2" s="38">
        <f>+SUM(pagos_nomina[auxiliar_operativo])</f>
        <v>370000</v>
      </c>
      <c r="AA2" s="5">
        <f>+SUM(pagos_nomina[pagado_auxiliar_operativo])</f>
        <v>823000</v>
      </c>
      <c r="AB2" s="5">
        <f>+SUM(pagos_nomina[faltante_auxiliar_operativo])</f>
        <v>-453000</v>
      </c>
      <c r="AE2">
        <f>+AE1*2</f>
        <v>17400</v>
      </c>
      <c r="AF2">
        <f>+AF1-AE2</f>
        <v>52600</v>
      </c>
    </row>
    <row r="3" spans="1:32" x14ac:dyDescent="0.25">
      <c r="A3" t="s">
        <v>89</v>
      </c>
      <c r="B3" t="s">
        <v>14</v>
      </c>
      <c r="C3" t="s">
        <v>151</v>
      </c>
      <c r="D3" t="s">
        <v>144</v>
      </c>
      <c r="E3" t="s">
        <v>145</v>
      </c>
      <c r="G3" t="s">
        <v>89</v>
      </c>
      <c r="H3" s="15" t="s">
        <v>14</v>
      </c>
      <c r="I3" s="15" t="s">
        <v>151</v>
      </c>
      <c r="J3" s="15" t="s">
        <v>144</v>
      </c>
      <c r="K3" s="15" t="s">
        <v>145</v>
      </c>
      <c r="L3" s="19" t="s">
        <v>164</v>
      </c>
      <c r="O3" t="s">
        <v>165</v>
      </c>
      <c r="P3" t="s">
        <v>144</v>
      </c>
      <c r="Q3" t="s">
        <v>145</v>
      </c>
      <c r="T3" s="20" t="s">
        <v>165</v>
      </c>
      <c r="U3" s="20" t="s">
        <v>169</v>
      </c>
      <c r="V3" s="20" t="s">
        <v>168</v>
      </c>
      <c r="W3" s="20" t="s">
        <v>144</v>
      </c>
      <c r="X3" s="20" t="s">
        <v>171</v>
      </c>
      <c r="Y3" s="20" t="s">
        <v>172</v>
      </c>
      <c r="Z3" s="21" t="s">
        <v>145</v>
      </c>
      <c r="AA3" s="21" t="s">
        <v>177</v>
      </c>
      <c r="AB3" s="21" t="s">
        <v>178</v>
      </c>
    </row>
    <row r="4" spans="1:32" x14ac:dyDescent="0.25">
      <c r="A4">
        <v>28</v>
      </c>
      <c r="B4" s="10">
        <v>46076</v>
      </c>
      <c r="C4" s="45" t="s">
        <v>163</v>
      </c>
      <c r="D4" s="5">
        <v>0</v>
      </c>
      <c r="E4" s="5">
        <v>60000</v>
      </c>
      <c r="G4">
        <v>111</v>
      </c>
      <c r="H4" s="18">
        <v>46080</v>
      </c>
      <c r="I4" s="17" t="s">
        <v>162</v>
      </c>
      <c r="J4" s="16">
        <v>20000</v>
      </c>
      <c r="K4" s="16">
        <v>0</v>
      </c>
      <c r="L4" s="10">
        <v>46077</v>
      </c>
      <c r="O4" s="10">
        <v>46076</v>
      </c>
      <c r="P4" s="5">
        <v>0</v>
      </c>
      <c r="Q4" s="5">
        <v>60000</v>
      </c>
      <c r="T4" s="22">
        <v>46076</v>
      </c>
      <c r="U4" s="23" t="str">
        <f>+TEXT(T4,"ddd")</f>
        <v>lun</v>
      </c>
      <c r="V4" s="26"/>
      <c r="W4" s="26">
        <v>40000</v>
      </c>
      <c r="X4" s="26">
        <f>IFERROR(VLOOKUP(T4,O:P,2,0),0)</f>
        <v>0</v>
      </c>
      <c r="Y4" s="26">
        <f t="shared" ref="Y4:Y41" si="0">+W4-X4</f>
        <v>40000</v>
      </c>
      <c r="Z4" s="26">
        <v>10000</v>
      </c>
      <c r="AA4" s="36">
        <f>IFERROR(VLOOKUP(pagos_nomina[[#This Row],[fecha_egreso]],O:Q,3,0),0)</f>
        <v>60000</v>
      </c>
      <c r="AB4" s="36">
        <f>+pagos_nomina[[#This Row],[auxiliar_operativo]]-pagos_nomina[[#This Row],[pagado_auxiliar_operativo]]</f>
        <v>-50000</v>
      </c>
    </row>
    <row r="5" spans="1:32" x14ac:dyDescent="0.25">
      <c r="A5">
        <v>511</v>
      </c>
      <c r="B5" s="10">
        <v>46078</v>
      </c>
      <c r="C5" s="45" t="s">
        <v>152</v>
      </c>
      <c r="D5" s="5">
        <v>20000</v>
      </c>
      <c r="E5" s="5">
        <v>0</v>
      </c>
      <c r="G5">
        <v>164</v>
      </c>
      <c r="H5" s="18">
        <v>46085</v>
      </c>
      <c r="I5" s="17" t="s">
        <v>160</v>
      </c>
      <c r="J5" s="16">
        <v>50000</v>
      </c>
      <c r="K5" s="16">
        <v>0</v>
      </c>
      <c r="L5" s="10">
        <v>46084</v>
      </c>
      <c r="O5" s="10">
        <v>46078</v>
      </c>
      <c r="P5" s="5">
        <v>20000</v>
      </c>
      <c r="Q5" s="5">
        <v>70000</v>
      </c>
      <c r="T5" s="22">
        <v>46077</v>
      </c>
      <c r="U5" s="23" t="str">
        <f t="shared" ref="U5:U40" si="1">+TEXT(T5,"ddd")</f>
        <v>mar</v>
      </c>
      <c r="V5" s="26"/>
      <c r="W5" s="26">
        <v>40000</v>
      </c>
      <c r="X5" s="26">
        <f>IFERROR(VLOOKUP(T5,O:P,2,0),0)</f>
        <v>20000</v>
      </c>
      <c r="Y5" s="26">
        <f t="shared" si="0"/>
        <v>20000</v>
      </c>
      <c r="Z5" s="26">
        <v>10000</v>
      </c>
      <c r="AA5" s="35">
        <f>IFERROR(VLOOKUP(pagos_nomina[[#This Row],[fecha_egreso]],O:Q,3,0),0)</f>
        <v>0</v>
      </c>
      <c r="AB5" s="35">
        <f>+pagos_nomina[[#This Row],[auxiliar_operativo]]-pagos_nomina[[#This Row],[pagado_auxiliar_operativo]]</f>
        <v>10000</v>
      </c>
    </row>
    <row r="6" spans="1:32" x14ac:dyDescent="0.25">
      <c r="A6">
        <v>76</v>
      </c>
      <c r="B6" s="10">
        <v>46078</v>
      </c>
      <c r="C6" s="45" t="s">
        <v>161</v>
      </c>
      <c r="D6" s="5">
        <v>0</v>
      </c>
      <c r="E6" s="5">
        <v>70000</v>
      </c>
      <c r="G6">
        <v>565</v>
      </c>
      <c r="H6" s="18">
        <v>46099</v>
      </c>
      <c r="I6" s="17" t="s">
        <v>159</v>
      </c>
      <c r="J6" s="16">
        <v>0</v>
      </c>
      <c r="K6" s="16">
        <v>20000</v>
      </c>
      <c r="L6" s="10">
        <v>46098</v>
      </c>
      <c r="O6" s="10">
        <v>46079</v>
      </c>
      <c r="P6" s="5">
        <v>14000</v>
      </c>
      <c r="Q6" s="5">
        <v>70000</v>
      </c>
      <c r="T6" s="22">
        <v>46078</v>
      </c>
      <c r="U6" s="23" t="str">
        <f t="shared" si="1"/>
        <v>mié</v>
      </c>
      <c r="V6" s="26"/>
      <c r="W6" s="26">
        <v>40000</v>
      </c>
      <c r="X6" s="26">
        <f>IFERROR(VLOOKUP(T6,O:P,2,0),0)</f>
        <v>20000</v>
      </c>
      <c r="Y6" s="26">
        <f t="shared" si="0"/>
        <v>20000</v>
      </c>
      <c r="Z6" s="26">
        <v>10000</v>
      </c>
      <c r="AA6" s="35">
        <f>IFERROR(VLOOKUP(pagos_nomina[[#This Row],[fecha_egreso]],O:Q,3,0),0)</f>
        <v>70000</v>
      </c>
      <c r="AB6" s="35">
        <f>+pagos_nomina[[#This Row],[auxiliar_operativo]]-pagos_nomina[[#This Row],[pagado_auxiliar_operativo]]</f>
        <v>-60000</v>
      </c>
    </row>
    <row r="7" spans="1:32" x14ac:dyDescent="0.25">
      <c r="A7">
        <v>92</v>
      </c>
      <c r="B7" s="10">
        <v>46079</v>
      </c>
      <c r="C7" s="45" t="s">
        <v>161</v>
      </c>
      <c r="D7" s="5">
        <v>0</v>
      </c>
      <c r="E7" s="5">
        <v>70000</v>
      </c>
      <c r="G7">
        <v>382</v>
      </c>
      <c r="H7" s="18">
        <v>46099</v>
      </c>
      <c r="I7" s="17" t="s">
        <v>158</v>
      </c>
      <c r="J7" s="16">
        <v>20000</v>
      </c>
      <c r="K7" s="16">
        <v>0</v>
      </c>
      <c r="L7" s="10">
        <v>46098</v>
      </c>
      <c r="O7" s="10">
        <v>46080</v>
      </c>
      <c r="P7" s="5">
        <v>30000</v>
      </c>
      <c r="Q7" s="5">
        <v>70000</v>
      </c>
      <c r="T7" s="22">
        <v>46079</v>
      </c>
      <c r="U7" s="23" t="str">
        <f t="shared" si="1"/>
        <v>jue</v>
      </c>
      <c r="V7" s="26"/>
      <c r="W7" s="26">
        <v>40000</v>
      </c>
      <c r="X7" s="26">
        <f>IFERROR(VLOOKUP(T7,O:P,2,0),0)</f>
        <v>14000</v>
      </c>
      <c r="Y7" s="26">
        <f t="shared" si="0"/>
        <v>26000</v>
      </c>
      <c r="Z7" s="26">
        <v>10000</v>
      </c>
      <c r="AA7" s="35">
        <f>IFERROR(VLOOKUP(pagos_nomina[[#This Row],[fecha_egreso]],O:Q,3,0),0)</f>
        <v>70000</v>
      </c>
      <c r="AB7" s="35">
        <f>+pagos_nomina[[#This Row],[auxiliar_operativo]]-pagos_nomina[[#This Row],[pagado_auxiliar_operativo]]</f>
        <v>-60000</v>
      </c>
    </row>
    <row r="8" spans="1:32" x14ac:dyDescent="0.25">
      <c r="A8">
        <v>93</v>
      </c>
      <c r="B8" s="10">
        <v>46079</v>
      </c>
      <c r="C8" s="45" t="s">
        <v>152</v>
      </c>
      <c r="D8" s="5">
        <v>14000</v>
      </c>
      <c r="E8" s="5">
        <v>0</v>
      </c>
      <c r="G8">
        <v>579</v>
      </c>
      <c r="H8" s="42">
        <v>46112</v>
      </c>
      <c r="I8" s="43" t="s">
        <v>182</v>
      </c>
      <c r="J8" s="44">
        <v>40000</v>
      </c>
      <c r="K8" s="44">
        <v>0</v>
      </c>
      <c r="L8" s="10">
        <v>46104</v>
      </c>
      <c r="O8" s="10">
        <v>46077</v>
      </c>
      <c r="P8" s="5">
        <v>20000</v>
      </c>
      <c r="Q8" s="5">
        <v>0</v>
      </c>
      <c r="T8" s="22">
        <v>46080</v>
      </c>
      <c r="U8" s="23" t="str">
        <f t="shared" si="1"/>
        <v>vie</v>
      </c>
      <c r="V8" s="26"/>
      <c r="W8" s="26">
        <v>40000</v>
      </c>
      <c r="X8" s="26">
        <f>IFERROR(VLOOKUP(T8,O:P,2,0),0)</f>
        <v>30000</v>
      </c>
      <c r="Y8" s="26">
        <f t="shared" si="0"/>
        <v>10000</v>
      </c>
      <c r="Z8" s="26">
        <v>10000</v>
      </c>
      <c r="AA8" s="35">
        <f>IFERROR(VLOOKUP(pagos_nomina[[#This Row],[fecha_egreso]],O:Q,3,0),0)</f>
        <v>70000</v>
      </c>
      <c r="AB8" s="35">
        <f>+pagos_nomina[[#This Row],[auxiliar_operativo]]-pagos_nomina[[#This Row],[pagado_auxiliar_operativo]]</f>
        <v>-60000</v>
      </c>
    </row>
    <row r="9" spans="1:32" x14ac:dyDescent="0.25">
      <c r="A9">
        <v>108</v>
      </c>
      <c r="B9" s="10">
        <v>46080</v>
      </c>
      <c r="C9" s="45" t="s">
        <v>161</v>
      </c>
      <c r="D9" s="5">
        <v>0</v>
      </c>
      <c r="E9" s="5">
        <v>70000</v>
      </c>
      <c r="G9">
        <v>580</v>
      </c>
      <c r="H9" s="42">
        <v>46112</v>
      </c>
      <c r="I9" s="43" t="s">
        <v>183</v>
      </c>
      <c r="J9" s="44">
        <v>40000</v>
      </c>
      <c r="K9" s="44">
        <v>0</v>
      </c>
      <c r="L9" s="10">
        <v>46105</v>
      </c>
      <c r="O9" s="10">
        <v>46081</v>
      </c>
      <c r="P9" s="5">
        <v>20000</v>
      </c>
      <c r="Q9" s="5">
        <v>70000</v>
      </c>
      <c r="T9" s="22">
        <v>46081</v>
      </c>
      <c r="U9" s="23" t="str">
        <f t="shared" si="1"/>
        <v>sáb</v>
      </c>
      <c r="V9" s="26"/>
      <c r="W9" s="26">
        <v>40000</v>
      </c>
      <c r="X9" s="26">
        <f>IFERROR(VLOOKUP(T9,O:P,2,0),0)</f>
        <v>20000</v>
      </c>
      <c r="Y9" s="26">
        <f t="shared" si="0"/>
        <v>20000</v>
      </c>
      <c r="Z9" s="26">
        <v>10000</v>
      </c>
      <c r="AA9" s="35">
        <f>IFERROR(VLOOKUP(pagos_nomina[[#This Row],[fecha_egreso]],O:Q,3,0),0)</f>
        <v>70000</v>
      </c>
      <c r="AB9" s="35">
        <f>+pagos_nomina[[#This Row],[auxiliar_operativo]]-pagos_nomina[[#This Row],[pagado_auxiliar_operativo]]</f>
        <v>-60000</v>
      </c>
    </row>
    <row r="10" spans="1:32" x14ac:dyDescent="0.25">
      <c r="A10">
        <v>109</v>
      </c>
      <c r="B10" s="10">
        <v>46080</v>
      </c>
      <c r="C10" s="45" t="s">
        <v>152</v>
      </c>
      <c r="D10" s="5">
        <v>20000</v>
      </c>
      <c r="E10" s="5">
        <v>0</v>
      </c>
      <c r="G10">
        <v>581</v>
      </c>
      <c r="H10" s="42">
        <v>46112</v>
      </c>
      <c r="I10" s="43" t="s">
        <v>184</v>
      </c>
      <c r="J10" s="44">
        <v>40000</v>
      </c>
      <c r="K10" s="44">
        <v>0</v>
      </c>
      <c r="L10" s="10">
        <v>46106</v>
      </c>
      <c r="O10" s="10">
        <v>46084</v>
      </c>
      <c r="P10" s="5">
        <v>50000</v>
      </c>
      <c r="Q10" s="5">
        <v>0</v>
      </c>
      <c r="T10" s="22">
        <v>46082</v>
      </c>
      <c r="U10" s="23" t="str">
        <f t="shared" si="1"/>
        <v>dom</v>
      </c>
      <c r="V10" s="26" t="s">
        <v>170</v>
      </c>
      <c r="W10" s="26">
        <v>40000</v>
      </c>
      <c r="X10" s="26">
        <f>IFERROR(VLOOKUP(T10,O:P,2,0),0)</f>
        <v>0</v>
      </c>
      <c r="Y10" s="26">
        <f t="shared" si="0"/>
        <v>40000</v>
      </c>
      <c r="Z10" s="26">
        <v>10000</v>
      </c>
      <c r="AA10" s="35">
        <f>IFERROR(VLOOKUP(pagos_nomina[[#This Row],[fecha_egreso]],O:Q,3,0),0)</f>
        <v>0</v>
      </c>
      <c r="AB10" s="35">
        <f>+pagos_nomina[[#This Row],[auxiliar_operativo]]-pagos_nomina[[#This Row],[pagado_auxiliar_operativo]]</f>
        <v>10000</v>
      </c>
    </row>
    <row r="11" spans="1:32" x14ac:dyDescent="0.25">
      <c r="A11">
        <v>111</v>
      </c>
      <c r="B11" s="10">
        <v>46080</v>
      </c>
      <c r="C11" s="45" t="s">
        <v>162</v>
      </c>
      <c r="D11" s="5">
        <v>20000</v>
      </c>
      <c r="E11" s="5">
        <v>0</v>
      </c>
      <c r="G11">
        <v>582</v>
      </c>
      <c r="H11" s="42">
        <v>46112</v>
      </c>
      <c r="I11" s="43" t="s">
        <v>185</v>
      </c>
      <c r="J11" s="44">
        <v>40000</v>
      </c>
      <c r="K11" s="44">
        <v>0</v>
      </c>
      <c r="L11" s="10">
        <v>46109</v>
      </c>
      <c r="O11" s="10">
        <v>46085</v>
      </c>
      <c r="P11" s="5">
        <v>20000</v>
      </c>
      <c r="Q11" s="5">
        <v>0</v>
      </c>
      <c r="T11" s="22">
        <v>46083</v>
      </c>
      <c r="U11" s="23" t="str">
        <f t="shared" si="1"/>
        <v>lun</v>
      </c>
      <c r="V11" s="26"/>
      <c r="W11" s="26">
        <v>40000</v>
      </c>
      <c r="X11" s="26">
        <f>IFERROR(VLOOKUP(T11,O:P,2,0),0)</f>
        <v>0</v>
      </c>
      <c r="Y11" s="26">
        <f t="shared" si="0"/>
        <v>40000</v>
      </c>
      <c r="Z11" s="26">
        <v>10000</v>
      </c>
      <c r="AA11" s="35">
        <f>IFERROR(VLOOKUP(pagos_nomina[[#This Row],[fecha_egreso]],O:Q,3,0),0)</f>
        <v>0</v>
      </c>
      <c r="AB11" s="35">
        <f>+pagos_nomina[[#This Row],[auxiliar_operativo]]-pagos_nomina[[#This Row],[pagado_auxiliar_operativo]]</f>
        <v>10000</v>
      </c>
    </row>
    <row r="12" spans="1:32" x14ac:dyDescent="0.25">
      <c r="A12">
        <v>112</v>
      </c>
      <c r="B12" s="10">
        <v>46080</v>
      </c>
      <c r="C12" s="45" t="s">
        <v>152</v>
      </c>
      <c r="D12" s="5">
        <v>10000</v>
      </c>
      <c r="E12" s="5">
        <v>0</v>
      </c>
      <c r="G12">
        <v>583</v>
      </c>
      <c r="H12" s="42">
        <v>46112</v>
      </c>
      <c r="I12" s="43" t="s">
        <v>186</v>
      </c>
      <c r="J12" s="44">
        <v>40000</v>
      </c>
      <c r="K12" s="44">
        <v>0</v>
      </c>
      <c r="L12" s="10">
        <v>46110</v>
      </c>
      <c r="O12" s="10">
        <v>46088</v>
      </c>
      <c r="P12" s="5">
        <v>22000</v>
      </c>
      <c r="Q12" s="5">
        <v>70000</v>
      </c>
      <c r="T12" s="22">
        <v>46084</v>
      </c>
      <c r="U12" s="23" t="str">
        <f t="shared" si="1"/>
        <v>mar</v>
      </c>
      <c r="V12" s="26"/>
      <c r="W12" s="26">
        <v>40000</v>
      </c>
      <c r="X12" s="26">
        <f>IFERROR(VLOOKUP(T12,O:P,2,0),0)</f>
        <v>50000</v>
      </c>
      <c r="Y12" s="26">
        <f t="shared" si="0"/>
        <v>-10000</v>
      </c>
      <c r="Z12" s="26">
        <v>10000</v>
      </c>
      <c r="AA12" s="35">
        <f>IFERROR(VLOOKUP(pagos_nomina[[#This Row],[fecha_egreso]],O:Q,3,0),0)</f>
        <v>0</v>
      </c>
      <c r="AB12" s="35">
        <f>+pagos_nomina[[#This Row],[auxiliar_operativo]]-pagos_nomina[[#This Row],[pagado_auxiliar_operativo]]</f>
        <v>10000</v>
      </c>
    </row>
    <row r="13" spans="1:32" x14ac:dyDescent="0.25">
      <c r="A13">
        <v>130</v>
      </c>
      <c r="B13" s="10">
        <v>46081</v>
      </c>
      <c r="C13" s="45" t="s">
        <v>161</v>
      </c>
      <c r="D13" s="5">
        <v>0</v>
      </c>
      <c r="E13" s="5">
        <v>70000</v>
      </c>
      <c r="G13">
        <v>584</v>
      </c>
      <c r="H13" s="42">
        <v>46113</v>
      </c>
      <c r="I13" s="43" t="s">
        <v>202</v>
      </c>
      <c r="J13" s="44">
        <v>40000</v>
      </c>
      <c r="K13" s="44">
        <v>0</v>
      </c>
      <c r="L13" s="10">
        <v>46090</v>
      </c>
      <c r="O13" s="10">
        <v>46089</v>
      </c>
      <c r="P13" s="5">
        <v>10000</v>
      </c>
      <c r="Q13" s="5">
        <v>20000</v>
      </c>
      <c r="T13" s="22">
        <v>46085</v>
      </c>
      <c r="U13" s="23" t="str">
        <f t="shared" si="1"/>
        <v>mié</v>
      </c>
      <c r="V13" s="26"/>
      <c r="W13" s="26">
        <v>40000</v>
      </c>
      <c r="X13" s="26">
        <f>IFERROR(VLOOKUP(T13,O:P,2,0),0)</f>
        <v>20000</v>
      </c>
      <c r="Y13" s="26">
        <f t="shared" si="0"/>
        <v>20000</v>
      </c>
      <c r="Z13" s="26">
        <v>10000</v>
      </c>
      <c r="AA13" s="35">
        <f>IFERROR(VLOOKUP(pagos_nomina[[#This Row],[fecha_egreso]],O:Q,3,0),0)</f>
        <v>0</v>
      </c>
      <c r="AB13" s="35">
        <f>+pagos_nomina[[#This Row],[auxiliar_operativo]]-pagos_nomina[[#This Row],[pagado_auxiliar_operativo]]</f>
        <v>10000</v>
      </c>
    </row>
    <row r="14" spans="1:32" x14ac:dyDescent="0.25">
      <c r="A14">
        <v>131</v>
      </c>
      <c r="B14" s="10">
        <v>46081</v>
      </c>
      <c r="C14" s="45" t="s">
        <v>152</v>
      </c>
      <c r="D14" s="5">
        <v>20000</v>
      </c>
      <c r="E14" s="5">
        <v>0</v>
      </c>
      <c r="G14">
        <v>585</v>
      </c>
      <c r="H14" s="42">
        <v>46113</v>
      </c>
      <c r="I14" s="43" t="s">
        <v>201</v>
      </c>
      <c r="J14" s="44">
        <v>40000</v>
      </c>
      <c r="K14" s="44">
        <v>0</v>
      </c>
      <c r="L14" s="10">
        <v>46091</v>
      </c>
      <c r="O14" s="10">
        <v>46090</v>
      </c>
      <c r="P14" s="5">
        <v>40000</v>
      </c>
      <c r="Q14" s="5">
        <v>30000</v>
      </c>
      <c r="T14" s="22">
        <v>46086</v>
      </c>
      <c r="U14" s="23" t="str">
        <f t="shared" si="1"/>
        <v>jue</v>
      </c>
      <c r="V14" s="26"/>
      <c r="W14" s="26">
        <v>40000</v>
      </c>
      <c r="X14" s="26">
        <f>IFERROR(VLOOKUP(T14,O:P,2,0),0)</f>
        <v>0</v>
      </c>
      <c r="Y14" s="26">
        <f t="shared" si="0"/>
        <v>40000</v>
      </c>
      <c r="Z14" s="26">
        <v>10000</v>
      </c>
      <c r="AA14" s="35">
        <f>IFERROR(VLOOKUP(pagos_nomina[[#This Row],[fecha_egreso]],O:Q,3,0),0)</f>
        <v>0</v>
      </c>
      <c r="AB14" s="35">
        <f>+pagos_nomina[[#This Row],[auxiliar_operativo]]-pagos_nomina[[#This Row],[pagado_auxiliar_operativo]]</f>
        <v>10000</v>
      </c>
    </row>
    <row r="15" spans="1:32" x14ac:dyDescent="0.25">
      <c r="A15">
        <v>164</v>
      </c>
      <c r="B15" s="10">
        <v>46085</v>
      </c>
      <c r="C15" s="45" t="s">
        <v>160</v>
      </c>
      <c r="D15" s="5">
        <v>50000</v>
      </c>
      <c r="E15" s="5">
        <v>0</v>
      </c>
      <c r="G15">
        <v>586</v>
      </c>
      <c r="H15" s="42">
        <v>46113</v>
      </c>
      <c r="I15" s="43" t="s">
        <v>200</v>
      </c>
      <c r="J15" s="44">
        <v>40000</v>
      </c>
      <c r="K15" s="44">
        <v>0</v>
      </c>
      <c r="L15" s="10">
        <v>46093</v>
      </c>
      <c r="O15" s="10">
        <v>46092</v>
      </c>
      <c r="P15" s="5">
        <v>20000</v>
      </c>
      <c r="Q15" s="5">
        <v>20000</v>
      </c>
      <c r="T15" s="22">
        <v>46087</v>
      </c>
      <c r="U15" s="23" t="str">
        <f t="shared" si="1"/>
        <v>vie</v>
      </c>
      <c r="V15" s="26"/>
      <c r="W15" s="26">
        <v>40000</v>
      </c>
      <c r="X15" s="26">
        <f>IFERROR(VLOOKUP(T15,O:P,2,0),0)</f>
        <v>0</v>
      </c>
      <c r="Y15" s="26">
        <f t="shared" si="0"/>
        <v>40000</v>
      </c>
      <c r="Z15" s="26">
        <v>10000</v>
      </c>
      <c r="AA15" s="35">
        <f>IFERROR(VLOOKUP(pagos_nomina[[#This Row],[fecha_egreso]],O:Q,3,0),0)</f>
        <v>0</v>
      </c>
      <c r="AB15" s="35">
        <f>+pagos_nomina[[#This Row],[auxiliar_operativo]]-pagos_nomina[[#This Row],[pagado_auxiliar_operativo]]</f>
        <v>10000</v>
      </c>
    </row>
    <row r="16" spans="1:32" x14ac:dyDescent="0.25">
      <c r="A16">
        <v>176</v>
      </c>
      <c r="B16" s="10">
        <v>46085</v>
      </c>
      <c r="C16" s="45" t="s">
        <v>152</v>
      </c>
      <c r="D16" s="5">
        <v>20000</v>
      </c>
      <c r="E16" s="5">
        <v>0</v>
      </c>
      <c r="G16">
        <v>587</v>
      </c>
      <c r="H16" s="42">
        <v>46113</v>
      </c>
      <c r="I16" s="43" t="s">
        <v>199</v>
      </c>
      <c r="J16" s="44">
        <v>40000</v>
      </c>
      <c r="K16" s="44">
        <v>0</v>
      </c>
      <c r="L16" s="10">
        <v>46094</v>
      </c>
      <c r="O16" s="10">
        <v>46095</v>
      </c>
      <c r="P16" s="5">
        <v>25000</v>
      </c>
      <c r="Q16" s="5">
        <v>25000</v>
      </c>
      <c r="T16" s="22">
        <v>46088</v>
      </c>
      <c r="U16" s="23" t="str">
        <f t="shared" si="1"/>
        <v>sáb</v>
      </c>
      <c r="V16" s="26"/>
      <c r="W16" s="26">
        <v>40000</v>
      </c>
      <c r="X16" s="26">
        <f>IFERROR(VLOOKUP(T16,O:P,2,0),0)</f>
        <v>22000</v>
      </c>
      <c r="Y16" s="26">
        <f t="shared" si="0"/>
        <v>18000</v>
      </c>
      <c r="Z16" s="26">
        <v>10000</v>
      </c>
      <c r="AA16" s="35">
        <f>IFERROR(VLOOKUP(pagos_nomina[[#This Row],[fecha_egreso]],O:Q,3,0),0)</f>
        <v>70000</v>
      </c>
      <c r="AB16" s="35">
        <f>+pagos_nomina[[#This Row],[auxiliar_operativo]]-pagos_nomina[[#This Row],[pagado_auxiliar_operativo]]</f>
        <v>-60000</v>
      </c>
    </row>
    <row r="17" spans="1:28" x14ac:dyDescent="0.25">
      <c r="A17">
        <v>232</v>
      </c>
      <c r="B17" s="10">
        <v>46088</v>
      </c>
      <c r="C17" s="45" t="s">
        <v>152</v>
      </c>
      <c r="D17" s="5">
        <v>22000</v>
      </c>
      <c r="E17" s="5">
        <v>0</v>
      </c>
      <c r="G17">
        <v>588</v>
      </c>
      <c r="H17" s="42">
        <v>46113</v>
      </c>
      <c r="I17" s="43" t="s">
        <v>198</v>
      </c>
      <c r="J17" s="44">
        <v>40000</v>
      </c>
      <c r="K17" s="44">
        <v>0</v>
      </c>
      <c r="L17" s="10">
        <v>46096</v>
      </c>
      <c r="O17" s="10">
        <v>46097</v>
      </c>
      <c r="P17" s="5">
        <v>15000</v>
      </c>
      <c r="Q17" s="5">
        <v>0</v>
      </c>
      <c r="T17" s="22">
        <v>46089</v>
      </c>
      <c r="U17" s="23" t="str">
        <f t="shared" si="1"/>
        <v>dom</v>
      </c>
      <c r="V17" s="26"/>
      <c r="W17" s="26">
        <v>40000</v>
      </c>
      <c r="X17" s="26">
        <f>IFERROR(VLOOKUP(T17,O:P,2,0),0)</f>
        <v>10000</v>
      </c>
      <c r="Y17" s="26">
        <f t="shared" si="0"/>
        <v>30000</v>
      </c>
      <c r="Z17" s="26">
        <v>10000</v>
      </c>
      <c r="AA17" s="35">
        <f>IFERROR(VLOOKUP(pagos_nomina[[#This Row],[fecha_egreso]],O:Q,3,0),0)</f>
        <v>20000</v>
      </c>
      <c r="AB17" s="35">
        <f>+pagos_nomina[[#This Row],[auxiliar_operativo]]-pagos_nomina[[#This Row],[pagado_auxiliar_operativo]]</f>
        <v>-10000</v>
      </c>
    </row>
    <row r="18" spans="1:28" x14ac:dyDescent="0.25">
      <c r="A18">
        <v>227</v>
      </c>
      <c r="B18" s="10">
        <v>46088</v>
      </c>
      <c r="C18" s="45" t="s">
        <v>154</v>
      </c>
      <c r="D18" s="5">
        <v>0</v>
      </c>
      <c r="E18" s="5">
        <v>70000</v>
      </c>
      <c r="G18">
        <v>589</v>
      </c>
      <c r="H18" s="42">
        <v>46113</v>
      </c>
      <c r="I18" s="43" t="s">
        <v>197</v>
      </c>
      <c r="J18" s="44">
        <v>40000</v>
      </c>
      <c r="K18" s="44">
        <v>0</v>
      </c>
      <c r="L18" s="10">
        <v>46103</v>
      </c>
      <c r="O18" s="10">
        <v>46099</v>
      </c>
      <c r="P18" s="5">
        <v>20000</v>
      </c>
      <c r="Q18" s="5">
        <v>70000</v>
      </c>
      <c r="T18" s="22">
        <v>46090</v>
      </c>
      <c r="U18" s="23" t="str">
        <f t="shared" si="1"/>
        <v>lun</v>
      </c>
      <c r="V18" s="26"/>
      <c r="W18" s="26">
        <v>40000</v>
      </c>
      <c r="X18" s="26">
        <f>IFERROR(VLOOKUP(T18,O:P,2,0),0)</f>
        <v>40000</v>
      </c>
      <c r="Y18" s="26">
        <f t="shared" si="0"/>
        <v>0</v>
      </c>
      <c r="Z18" s="26">
        <v>10000</v>
      </c>
      <c r="AA18" s="35">
        <f>IFERROR(VLOOKUP(pagos_nomina[[#This Row],[fecha_egreso]],O:Q,3,0),0)</f>
        <v>30000</v>
      </c>
      <c r="AB18" s="35">
        <f>+pagos_nomina[[#This Row],[auxiliar_operativo]]-pagos_nomina[[#This Row],[pagado_auxiliar_operativo]]</f>
        <v>-20000</v>
      </c>
    </row>
    <row r="19" spans="1:28" x14ac:dyDescent="0.25">
      <c r="A19">
        <v>209</v>
      </c>
      <c r="B19" s="10">
        <v>46089</v>
      </c>
      <c r="C19" s="45" t="s">
        <v>152</v>
      </c>
      <c r="D19" s="5">
        <v>10000</v>
      </c>
      <c r="E19" s="5">
        <v>0</v>
      </c>
      <c r="G19">
        <v>590</v>
      </c>
      <c r="H19" s="42">
        <v>46113</v>
      </c>
      <c r="I19" s="43" t="s">
        <v>196</v>
      </c>
      <c r="J19" s="44">
        <v>40000</v>
      </c>
      <c r="K19" s="44">
        <v>0</v>
      </c>
      <c r="L19" s="10">
        <v>46112</v>
      </c>
      <c r="O19" s="10">
        <v>46098</v>
      </c>
      <c r="P19" s="5">
        <v>20000</v>
      </c>
      <c r="Q19" s="5">
        <v>20000</v>
      </c>
      <c r="T19" s="22">
        <v>46091</v>
      </c>
      <c r="U19" s="23" t="str">
        <f t="shared" si="1"/>
        <v>mar</v>
      </c>
      <c r="V19" s="26"/>
      <c r="W19" s="26">
        <v>40000</v>
      </c>
      <c r="X19" s="26">
        <f>IFERROR(VLOOKUP(T19,O:P,2,0),0)</f>
        <v>40000</v>
      </c>
      <c r="Y19" s="26">
        <f t="shared" si="0"/>
        <v>0</v>
      </c>
      <c r="Z19" s="26">
        <v>10000</v>
      </c>
      <c r="AA19" s="35">
        <f>IFERROR(VLOOKUP(pagos_nomina[[#This Row],[fecha_egreso]],O:Q,3,0),0)</f>
        <v>0</v>
      </c>
      <c r="AB19" s="35">
        <f>+pagos_nomina[[#This Row],[auxiliar_operativo]]-pagos_nomina[[#This Row],[pagado_auxiliar_operativo]]</f>
        <v>10000</v>
      </c>
    </row>
    <row r="20" spans="1:28" x14ac:dyDescent="0.25">
      <c r="A20">
        <v>208</v>
      </c>
      <c r="B20" s="10">
        <v>46089</v>
      </c>
      <c r="C20" s="45" t="s">
        <v>157</v>
      </c>
      <c r="D20" s="5">
        <v>0</v>
      </c>
      <c r="E20" s="5">
        <v>20000</v>
      </c>
      <c r="G20">
        <v>591</v>
      </c>
      <c r="H20" s="42">
        <v>46113</v>
      </c>
      <c r="I20" s="43" t="s">
        <v>195</v>
      </c>
      <c r="J20" s="44">
        <v>20000</v>
      </c>
      <c r="K20" s="44">
        <v>0</v>
      </c>
      <c r="L20" s="10">
        <v>46111</v>
      </c>
      <c r="O20" s="10">
        <v>46100</v>
      </c>
      <c r="P20" s="5">
        <v>20000</v>
      </c>
      <c r="Q20" s="5">
        <v>30000</v>
      </c>
      <c r="T20" s="22">
        <v>46092</v>
      </c>
      <c r="U20" s="23" t="str">
        <f t="shared" si="1"/>
        <v>mié</v>
      </c>
      <c r="V20" s="26"/>
      <c r="W20" s="26">
        <v>40000</v>
      </c>
      <c r="X20" s="26">
        <f>IFERROR(VLOOKUP(T20,O:P,2,0),0)</f>
        <v>20000</v>
      </c>
      <c r="Y20" s="26">
        <f t="shared" si="0"/>
        <v>20000</v>
      </c>
      <c r="Z20" s="26">
        <v>10000</v>
      </c>
      <c r="AA20" s="35">
        <f>IFERROR(VLOOKUP(pagos_nomina[[#This Row],[fecha_egreso]],O:Q,3,0),0)</f>
        <v>20000</v>
      </c>
      <c r="AB20" s="35">
        <f>+pagos_nomina[[#This Row],[auxiliar_operativo]]-pagos_nomina[[#This Row],[pagado_auxiliar_operativo]]</f>
        <v>-10000</v>
      </c>
    </row>
    <row r="21" spans="1:28" x14ac:dyDescent="0.25">
      <c r="A21">
        <v>243</v>
      </c>
      <c r="B21" s="10">
        <v>46090</v>
      </c>
      <c r="C21" s="45" t="s">
        <v>157</v>
      </c>
      <c r="D21" s="5">
        <v>0</v>
      </c>
      <c r="E21" s="5">
        <v>30000</v>
      </c>
      <c r="G21">
        <v>593</v>
      </c>
      <c r="H21" s="42">
        <v>46113</v>
      </c>
      <c r="I21" s="43" t="s">
        <v>205</v>
      </c>
      <c r="J21" s="44">
        <v>0</v>
      </c>
      <c r="K21" s="44">
        <v>50000</v>
      </c>
      <c r="L21" s="10">
        <v>46106</v>
      </c>
      <c r="O21" s="10">
        <v>46101</v>
      </c>
      <c r="P21" s="5">
        <v>13000</v>
      </c>
      <c r="Q21" s="5">
        <v>8000</v>
      </c>
      <c r="T21" s="22">
        <v>46093</v>
      </c>
      <c r="U21" s="23" t="str">
        <f t="shared" si="1"/>
        <v>jue</v>
      </c>
      <c r="V21" s="26"/>
      <c r="W21" s="26">
        <v>40000</v>
      </c>
      <c r="X21" s="26">
        <f>IFERROR(VLOOKUP(T21,O:P,2,0),0)</f>
        <v>40000</v>
      </c>
      <c r="Y21" s="26">
        <f t="shared" si="0"/>
        <v>0</v>
      </c>
      <c r="Z21" s="26">
        <v>10000</v>
      </c>
      <c r="AA21" s="35">
        <f>IFERROR(VLOOKUP(pagos_nomina[[#This Row],[fecha_egreso]],O:Q,3,0),0)</f>
        <v>0</v>
      </c>
      <c r="AB21" s="35">
        <f>+pagos_nomina[[#This Row],[auxiliar_operativo]]-pagos_nomina[[#This Row],[pagado_auxiliar_operativo]]</f>
        <v>10000</v>
      </c>
    </row>
    <row r="22" spans="1:28" x14ac:dyDescent="0.25">
      <c r="A22">
        <v>285</v>
      </c>
      <c r="B22" s="10">
        <v>46092</v>
      </c>
      <c r="C22" s="45" t="s">
        <v>152</v>
      </c>
      <c r="D22" s="5">
        <v>20000</v>
      </c>
      <c r="E22" s="5">
        <v>0</v>
      </c>
      <c r="O22" s="10">
        <v>46102</v>
      </c>
      <c r="P22" s="5">
        <v>20000</v>
      </c>
      <c r="Q22" s="5">
        <v>70000</v>
      </c>
      <c r="T22" s="22">
        <v>46094</v>
      </c>
      <c r="U22" s="23" t="str">
        <f t="shared" si="1"/>
        <v>vie</v>
      </c>
      <c r="V22" s="26"/>
      <c r="W22" s="26">
        <v>40000</v>
      </c>
      <c r="X22" s="26">
        <f>IFERROR(VLOOKUP(T22,O:P,2,0),0)</f>
        <v>40000</v>
      </c>
      <c r="Y22" s="26">
        <f t="shared" si="0"/>
        <v>0</v>
      </c>
      <c r="Z22" s="26">
        <v>10000</v>
      </c>
      <c r="AA22" s="35">
        <f>IFERROR(VLOOKUP(pagos_nomina[[#This Row],[fecha_egreso]],O:Q,3,0),0)</f>
        <v>0</v>
      </c>
      <c r="AB22" s="35">
        <f>+pagos_nomina[[#This Row],[auxiliar_operativo]]-pagos_nomina[[#This Row],[pagado_auxiliar_operativo]]</f>
        <v>10000</v>
      </c>
    </row>
    <row r="23" spans="1:28" x14ac:dyDescent="0.25">
      <c r="A23">
        <v>561</v>
      </c>
      <c r="B23" s="10">
        <v>46092</v>
      </c>
      <c r="C23" s="45" t="s">
        <v>157</v>
      </c>
      <c r="D23" s="5">
        <v>0</v>
      </c>
      <c r="E23" s="5">
        <v>20000</v>
      </c>
      <c r="O23" s="10">
        <v>46105</v>
      </c>
      <c r="P23" s="5">
        <v>40000</v>
      </c>
      <c r="Q23" s="5">
        <v>70000</v>
      </c>
      <c r="T23" s="22">
        <v>46095</v>
      </c>
      <c r="U23" s="23" t="str">
        <f t="shared" si="1"/>
        <v>sáb</v>
      </c>
      <c r="V23" s="26"/>
      <c r="W23" s="26">
        <v>40000</v>
      </c>
      <c r="X23" s="26">
        <f>IFERROR(VLOOKUP(T23,O:P,2,0),0)</f>
        <v>25000</v>
      </c>
      <c r="Y23" s="26">
        <f t="shared" si="0"/>
        <v>15000</v>
      </c>
      <c r="Z23" s="26">
        <v>10000</v>
      </c>
      <c r="AA23" s="35">
        <f>IFERROR(VLOOKUP(pagos_nomina[[#This Row],[fecha_egreso]],O:Q,3,0),0)</f>
        <v>25000</v>
      </c>
      <c r="AB23" s="35">
        <f>+pagos_nomina[[#This Row],[auxiliar_operativo]]-pagos_nomina[[#This Row],[pagado_auxiliar_operativo]]</f>
        <v>-15000</v>
      </c>
    </row>
    <row r="24" spans="1:28" x14ac:dyDescent="0.25">
      <c r="A24">
        <v>322</v>
      </c>
      <c r="B24" s="10">
        <v>46095</v>
      </c>
      <c r="C24" s="45" t="s">
        <v>152</v>
      </c>
      <c r="D24" s="5">
        <v>25000</v>
      </c>
      <c r="E24" s="5">
        <v>0</v>
      </c>
      <c r="O24" s="10">
        <v>46107</v>
      </c>
      <c r="P24" s="5">
        <v>20000</v>
      </c>
      <c r="Q24" s="5">
        <v>0</v>
      </c>
      <c r="T24" s="22">
        <v>46096</v>
      </c>
      <c r="U24" s="23" t="str">
        <f t="shared" si="1"/>
        <v>dom</v>
      </c>
      <c r="V24" s="26"/>
      <c r="W24" s="26">
        <v>40000</v>
      </c>
      <c r="X24" s="26">
        <f>IFERROR(VLOOKUP(T24,O:P,2,0),0)</f>
        <v>40000</v>
      </c>
      <c r="Y24" s="26">
        <f t="shared" si="0"/>
        <v>0</v>
      </c>
      <c r="Z24" s="26">
        <v>10000</v>
      </c>
      <c r="AA24" s="35">
        <f>IFERROR(VLOOKUP(pagos_nomina[[#This Row],[fecha_egreso]],O:Q,3,0),0)</f>
        <v>0</v>
      </c>
      <c r="AB24" s="35">
        <f>+pagos_nomina[[#This Row],[auxiliar_operativo]]-pagos_nomina[[#This Row],[pagado_auxiliar_operativo]]</f>
        <v>10000</v>
      </c>
    </row>
    <row r="25" spans="1:28" x14ac:dyDescent="0.25">
      <c r="A25">
        <v>323</v>
      </c>
      <c r="B25" s="10">
        <v>46095</v>
      </c>
      <c r="C25" s="45" t="s">
        <v>157</v>
      </c>
      <c r="D25" s="5">
        <v>0</v>
      </c>
      <c r="E25" s="5">
        <v>25000</v>
      </c>
      <c r="O25" s="10">
        <v>46108</v>
      </c>
      <c r="P25" s="5">
        <v>20000</v>
      </c>
      <c r="Q25" s="5">
        <v>0</v>
      </c>
      <c r="T25" s="22">
        <v>46097</v>
      </c>
      <c r="U25" s="23" t="str">
        <f t="shared" si="1"/>
        <v>lun</v>
      </c>
      <c r="V25" s="26"/>
      <c r="W25" s="26">
        <v>40000</v>
      </c>
      <c r="X25" s="26">
        <f>IFERROR(VLOOKUP(T25,O:P,2,0),0)</f>
        <v>15000</v>
      </c>
      <c r="Y25" s="26">
        <f t="shared" si="0"/>
        <v>25000</v>
      </c>
      <c r="Z25" s="26">
        <v>10000</v>
      </c>
      <c r="AA25" s="35">
        <f>IFERROR(VLOOKUP(pagos_nomina[[#This Row],[fecha_egreso]],O:Q,3,0),0)</f>
        <v>0</v>
      </c>
      <c r="AB25" s="35">
        <f>+pagos_nomina[[#This Row],[auxiliar_operativo]]-pagos_nomina[[#This Row],[pagado_auxiliar_operativo]]</f>
        <v>10000</v>
      </c>
    </row>
    <row r="26" spans="1:28" x14ac:dyDescent="0.25">
      <c r="A26">
        <v>376</v>
      </c>
      <c r="B26" s="10">
        <v>46097</v>
      </c>
      <c r="C26" s="45" t="s">
        <v>152</v>
      </c>
      <c r="D26" s="5">
        <v>15000</v>
      </c>
      <c r="E26" s="5">
        <v>0</v>
      </c>
      <c r="O26" s="10">
        <v>46111</v>
      </c>
      <c r="P26" s="5">
        <v>40000</v>
      </c>
      <c r="Q26" s="5">
        <v>0</v>
      </c>
      <c r="T26" s="22">
        <v>46098</v>
      </c>
      <c r="U26" s="23" t="str">
        <f t="shared" si="1"/>
        <v>mar</v>
      </c>
      <c r="V26" s="26"/>
      <c r="W26" s="26">
        <v>40000</v>
      </c>
      <c r="X26" s="26">
        <f>IFERROR(VLOOKUP(T26,O:P,2,0),0)</f>
        <v>20000</v>
      </c>
      <c r="Y26" s="26">
        <f t="shared" si="0"/>
        <v>20000</v>
      </c>
      <c r="Z26" s="26">
        <v>10000</v>
      </c>
      <c r="AA26" s="35">
        <f>IFERROR(VLOOKUP(pagos_nomina[[#This Row],[fecha_egreso]],O:Q,3,0),0)</f>
        <v>20000</v>
      </c>
      <c r="AB26" s="35">
        <f>+pagos_nomina[[#This Row],[auxiliar_operativo]]-pagos_nomina[[#This Row],[pagado_auxiliar_operativo]]</f>
        <v>-10000</v>
      </c>
    </row>
    <row r="27" spans="1:28" x14ac:dyDescent="0.25">
      <c r="A27">
        <v>563</v>
      </c>
      <c r="B27" s="10">
        <v>46099</v>
      </c>
      <c r="C27" s="45" t="s">
        <v>157</v>
      </c>
      <c r="D27" s="5">
        <v>0</v>
      </c>
      <c r="E27" s="5">
        <v>30000</v>
      </c>
      <c r="O27" s="10">
        <v>46110</v>
      </c>
      <c r="P27" s="5">
        <v>40000</v>
      </c>
      <c r="Q27" s="5">
        <v>0</v>
      </c>
      <c r="T27" s="22">
        <v>46099</v>
      </c>
      <c r="U27" s="23" t="str">
        <f t="shared" si="1"/>
        <v>mié</v>
      </c>
      <c r="V27" s="26"/>
      <c r="W27" s="26">
        <v>40000</v>
      </c>
      <c r="X27" s="26">
        <f>IFERROR(VLOOKUP(T27,O:P,2,0),0)</f>
        <v>20000</v>
      </c>
      <c r="Y27" s="26">
        <f t="shared" si="0"/>
        <v>20000</v>
      </c>
      <c r="Z27" s="26">
        <v>10000</v>
      </c>
      <c r="AA27" s="35">
        <f>IFERROR(VLOOKUP(pagos_nomina[[#This Row],[fecha_egreso]],O:Q,3,0),0)</f>
        <v>70000</v>
      </c>
      <c r="AB27" s="35">
        <f>+pagos_nomina[[#This Row],[auxiliar_operativo]]-pagos_nomina[[#This Row],[pagado_auxiliar_operativo]]</f>
        <v>-60000</v>
      </c>
    </row>
    <row r="28" spans="1:28" x14ac:dyDescent="0.25">
      <c r="A28">
        <v>565</v>
      </c>
      <c r="B28" s="10">
        <v>46099</v>
      </c>
      <c r="C28" s="45" t="s">
        <v>159</v>
      </c>
      <c r="D28" s="5">
        <v>0</v>
      </c>
      <c r="E28" s="5">
        <v>20000</v>
      </c>
      <c r="O28" s="10">
        <v>46104</v>
      </c>
      <c r="P28" s="5">
        <v>40000</v>
      </c>
      <c r="Q28" s="5">
        <v>0</v>
      </c>
      <c r="T28" s="22">
        <v>46100</v>
      </c>
      <c r="U28" s="23" t="str">
        <f t="shared" si="1"/>
        <v>jue</v>
      </c>
      <c r="V28" s="26"/>
      <c r="W28" s="26">
        <v>40000</v>
      </c>
      <c r="X28" s="26">
        <f>IFERROR(VLOOKUP(T28,O:P,2,0),0)</f>
        <v>20000</v>
      </c>
      <c r="Y28" s="26">
        <f t="shared" si="0"/>
        <v>20000</v>
      </c>
      <c r="Z28" s="26">
        <v>10000</v>
      </c>
      <c r="AA28" s="35">
        <f>IFERROR(VLOOKUP(pagos_nomina[[#This Row],[fecha_egreso]],O:Q,3,0),0)</f>
        <v>30000</v>
      </c>
      <c r="AB28" s="35">
        <f>+pagos_nomina[[#This Row],[auxiliar_operativo]]-pagos_nomina[[#This Row],[pagado_auxiliar_operativo]]</f>
        <v>-20000</v>
      </c>
    </row>
    <row r="29" spans="1:28" x14ac:dyDescent="0.25">
      <c r="A29">
        <v>381</v>
      </c>
      <c r="B29" s="10">
        <v>46099</v>
      </c>
      <c r="C29" s="45" t="s">
        <v>157</v>
      </c>
      <c r="D29" s="5">
        <v>0</v>
      </c>
      <c r="E29" s="5">
        <v>40000</v>
      </c>
      <c r="O29" s="10">
        <v>46109</v>
      </c>
      <c r="P29" s="5">
        <v>40000</v>
      </c>
      <c r="Q29" s="5">
        <v>0</v>
      </c>
      <c r="T29" s="22">
        <v>46101</v>
      </c>
      <c r="U29" s="23" t="str">
        <f t="shared" si="1"/>
        <v>vie</v>
      </c>
      <c r="V29" s="26"/>
      <c r="W29" s="26">
        <v>40000</v>
      </c>
      <c r="X29" s="26">
        <f>IFERROR(VLOOKUP(T29,O:P,2,0),0)</f>
        <v>13000</v>
      </c>
      <c r="Y29" s="26">
        <f t="shared" si="0"/>
        <v>27000</v>
      </c>
      <c r="Z29" s="26">
        <v>10000</v>
      </c>
      <c r="AA29" s="35">
        <f>IFERROR(VLOOKUP(pagos_nomina[[#This Row],[fecha_egreso]],O:Q,3,0),0)</f>
        <v>8000</v>
      </c>
      <c r="AB29" s="35">
        <f>+pagos_nomina[[#This Row],[auxiliar_operativo]]-pagos_nomina[[#This Row],[pagado_auxiliar_operativo]]</f>
        <v>2000</v>
      </c>
    </row>
    <row r="30" spans="1:28" x14ac:dyDescent="0.25">
      <c r="A30">
        <v>382</v>
      </c>
      <c r="B30" s="10">
        <v>46099</v>
      </c>
      <c r="C30" s="45" t="s">
        <v>158</v>
      </c>
      <c r="D30" s="5">
        <v>20000</v>
      </c>
      <c r="E30" s="5">
        <v>0</v>
      </c>
      <c r="O30" s="10">
        <v>46106</v>
      </c>
      <c r="P30" s="5">
        <v>40000</v>
      </c>
      <c r="Q30" s="5">
        <v>50000</v>
      </c>
      <c r="T30" s="22">
        <v>46102</v>
      </c>
      <c r="U30" s="23" t="str">
        <f t="shared" si="1"/>
        <v>sáb</v>
      </c>
      <c r="V30" s="26"/>
      <c r="W30" s="26">
        <v>40000</v>
      </c>
      <c r="X30" s="26">
        <f>IFERROR(VLOOKUP(T30,O:P,2,0),0)</f>
        <v>20000</v>
      </c>
      <c r="Y30" s="26">
        <f t="shared" si="0"/>
        <v>20000</v>
      </c>
      <c r="Z30" s="26">
        <v>10000</v>
      </c>
      <c r="AA30" s="35">
        <f>IFERROR(VLOOKUP(pagos_nomina[[#This Row],[fecha_egreso]],O:Q,3,0),0)</f>
        <v>70000</v>
      </c>
      <c r="AB30" s="35">
        <f>+pagos_nomina[[#This Row],[auxiliar_operativo]]-pagos_nomina[[#This Row],[pagado_auxiliar_operativo]]</f>
        <v>-60000</v>
      </c>
    </row>
    <row r="31" spans="1:28" x14ac:dyDescent="0.25">
      <c r="A31">
        <v>398</v>
      </c>
      <c r="B31" s="10">
        <v>46099</v>
      </c>
      <c r="C31" s="45" t="s">
        <v>152</v>
      </c>
      <c r="D31" s="5">
        <v>20000</v>
      </c>
      <c r="E31" s="5">
        <v>0</v>
      </c>
      <c r="O31" s="10">
        <v>46091</v>
      </c>
      <c r="P31" s="5">
        <v>40000</v>
      </c>
      <c r="Q31" s="5">
        <v>0</v>
      </c>
      <c r="T31" s="22">
        <v>46103</v>
      </c>
      <c r="U31" s="23" t="str">
        <f t="shared" si="1"/>
        <v>dom</v>
      </c>
      <c r="V31" s="26"/>
      <c r="W31" s="26">
        <v>40000</v>
      </c>
      <c r="X31" s="26">
        <f>IFERROR(VLOOKUP(T31,O:P,2,0),0)</f>
        <v>40000</v>
      </c>
      <c r="Y31" s="26">
        <f t="shared" si="0"/>
        <v>0</v>
      </c>
      <c r="Z31" s="26">
        <v>10000</v>
      </c>
      <c r="AA31" s="35">
        <f>IFERROR(VLOOKUP(pagos_nomina[[#This Row],[fecha_egreso]],O:Q,3,0),0)</f>
        <v>0</v>
      </c>
      <c r="AB31" s="35">
        <f>+pagos_nomina[[#This Row],[auxiliar_operativo]]-pagos_nomina[[#This Row],[pagado_auxiliar_operativo]]</f>
        <v>10000</v>
      </c>
    </row>
    <row r="32" spans="1:28" x14ac:dyDescent="0.25">
      <c r="A32">
        <v>431</v>
      </c>
      <c r="B32" s="10">
        <v>46100</v>
      </c>
      <c r="C32" s="45" t="s">
        <v>152</v>
      </c>
      <c r="D32" s="5">
        <v>20000</v>
      </c>
      <c r="E32" s="5">
        <v>0</v>
      </c>
      <c r="O32" s="10">
        <v>46093</v>
      </c>
      <c r="P32" s="5">
        <v>40000</v>
      </c>
      <c r="Q32" s="5">
        <v>0</v>
      </c>
      <c r="T32" s="22">
        <v>46104</v>
      </c>
      <c r="U32" s="23" t="str">
        <f t="shared" si="1"/>
        <v>lun</v>
      </c>
      <c r="V32" s="26"/>
      <c r="W32" s="26">
        <v>40000</v>
      </c>
      <c r="X32" s="26">
        <f>IFERROR(VLOOKUP(T32,O:P,2,0),0)</f>
        <v>40000</v>
      </c>
      <c r="Y32" s="26">
        <f t="shared" si="0"/>
        <v>0</v>
      </c>
      <c r="Z32" s="26">
        <v>10000</v>
      </c>
      <c r="AA32" s="35">
        <f>IFERROR(VLOOKUP(pagos_nomina[[#This Row],[fecha_egreso]],O:Q,3,0),0)</f>
        <v>0</v>
      </c>
      <c r="AB32" s="35">
        <f>+pagos_nomina[[#This Row],[auxiliar_operativo]]-pagos_nomina[[#This Row],[pagado_auxiliar_operativo]]</f>
        <v>10000</v>
      </c>
    </row>
    <row r="33" spans="1:28" x14ac:dyDescent="0.25">
      <c r="A33">
        <v>562</v>
      </c>
      <c r="B33" s="10">
        <v>46100</v>
      </c>
      <c r="C33" s="45" t="s">
        <v>157</v>
      </c>
      <c r="D33" s="5">
        <v>0</v>
      </c>
      <c r="E33" s="5">
        <v>30000</v>
      </c>
      <c r="O33" s="10">
        <v>46112</v>
      </c>
      <c r="P33" s="5">
        <v>40000</v>
      </c>
      <c r="Q33" s="5">
        <v>0</v>
      </c>
      <c r="T33" s="22">
        <v>46105</v>
      </c>
      <c r="U33" s="23" t="str">
        <f t="shared" si="1"/>
        <v>mar</v>
      </c>
      <c r="V33" s="26"/>
      <c r="W33" s="26">
        <v>40000</v>
      </c>
      <c r="X33" s="26">
        <f>IFERROR(VLOOKUP(T33,O:P,2,0),0)</f>
        <v>40000</v>
      </c>
      <c r="Y33" s="26">
        <f t="shared" si="0"/>
        <v>0</v>
      </c>
      <c r="Z33" s="26">
        <v>10000</v>
      </c>
      <c r="AA33" s="35">
        <f>IFERROR(VLOOKUP(pagos_nomina[[#This Row],[fecha_egreso]],O:Q,3,0),0)</f>
        <v>70000</v>
      </c>
      <c r="AB33" s="35">
        <f>+pagos_nomina[[#This Row],[auxiliar_operativo]]-pagos_nomina[[#This Row],[pagado_auxiliar_operativo]]</f>
        <v>-60000</v>
      </c>
    </row>
    <row r="34" spans="1:28" x14ac:dyDescent="0.25">
      <c r="A34">
        <v>564</v>
      </c>
      <c r="B34" s="10">
        <v>46101</v>
      </c>
      <c r="C34" s="45" t="s">
        <v>156</v>
      </c>
      <c r="D34" s="5">
        <v>0</v>
      </c>
      <c r="E34" s="5">
        <v>8000</v>
      </c>
      <c r="O34" s="10">
        <v>46096</v>
      </c>
      <c r="P34" s="5">
        <v>40000</v>
      </c>
      <c r="Q34" s="5">
        <v>0</v>
      </c>
      <c r="T34" s="22">
        <v>46106</v>
      </c>
      <c r="U34" s="23" t="str">
        <f t="shared" si="1"/>
        <v>mié</v>
      </c>
      <c r="V34" s="26"/>
      <c r="W34" s="26">
        <v>40000</v>
      </c>
      <c r="X34" s="26">
        <f>IFERROR(VLOOKUP(T34,O:P,2,0),0)</f>
        <v>40000</v>
      </c>
      <c r="Y34" s="26">
        <f t="shared" si="0"/>
        <v>0</v>
      </c>
      <c r="Z34" s="26">
        <v>10000</v>
      </c>
      <c r="AA34" s="35">
        <f>IFERROR(VLOOKUP(pagos_nomina[[#This Row],[fecha_egreso]],O:Q,3,0),0)</f>
        <v>50000</v>
      </c>
      <c r="AB34" s="35">
        <f>+pagos_nomina[[#This Row],[auxiliar_operativo]]-pagos_nomina[[#This Row],[pagado_auxiliar_operativo]]</f>
        <v>-40000</v>
      </c>
    </row>
    <row r="35" spans="1:28" x14ac:dyDescent="0.25">
      <c r="A35">
        <v>449</v>
      </c>
      <c r="B35" s="10">
        <v>46101</v>
      </c>
      <c r="C35" s="45" t="s">
        <v>155</v>
      </c>
      <c r="D35" s="5">
        <v>13000</v>
      </c>
      <c r="E35" s="5">
        <v>0</v>
      </c>
      <c r="O35" s="10">
        <v>46103</v>
      </c>
      <c r="P35" s="5">
        <v>40000</v>
      </c>
      <c r="Q35" s="5">
        <v>0</v>
      </c>
      <c r="T35" s="22">
        <v>46107</v>
      </c>
      <c r="U35" s="23" t="str">
        <f t="shared" si="1"/>
        <v>jue</v>
      </c>
      <c r="V35" s="26"/>
      <c r="W35" s="26">
        <v>40000</v>
      </c>
      <c r="X35" s="26">
        <f>IFERROR(VLOOKUP(T35,O:P,2,0),0)</f>
        <v>20000</v>
      </c>
      <c r="Y35" s="26">
        <f t="shared" si="0"/>
        <v>20000</v>
      </c>
      <c r="Z35" s="26">
        <v>10000</v>
      </c>
      <c r="AA35" s="35">
        <f>IFERROR(VLOOKUP(pagos_nomina[[#This Row],[fecha_egreso]],O:Q,3,0),0)</f>
        <v>0</v>
      </c>
      <c r="AB35" s="35">
        <f>+pagos_nomina[[#This Row],[auxiliar_operativo]]-pagos_nomina[[#This Row],[pagado_auxiliar_operativo]]</f>
        <v>10000</v>
      </c>
    </row>
    <row r="36" spans="1:28" x14ac:dyDescent="0.25">
      <c r="A36">
        <v>509</v>
      </c>
      <c r="B36" s="10">
        <v>46102</v>
      </c>
      <c r="C36" s="45" t="s">
        <v>152</v>
      </c>
      <c r="D36" s="5">
        <v>20000</v>
      </c>
      <c r="E36" s="5">
        <v>0</v>
      </c>
      <c r="O36" s="10">
        <v>46094</v>
      </c>
      <c r="P36" s="5">
        <v>40000</v>
      </c>
      <c r="Q36" s="5">
        <v>0</v>
      </c>
      <c r="T36" s="22">
        <v>46108</v>
      </c>
      <c r="U36" s="23" t="str">
        <f t="shared" si="1"/>
        <v>vie</v>
      </c>
      <c r="V36" s="26"/>
      <c r="W36" s="26">
        <v>40000</v>
      </c>
      <c r="X36" s="26">
        <f>IFERROR(VLOOKUP(T36,O:P,2,0),0)</f>
        <v>20000</v>
      </c>
      <c r="Y36" s="26">
        <f t="shared" si="0"/>
        <v>20000</v>
      </c>
      <c r="Z36" s="26">
        <v>10000</v>
      </c>
      <c r="AA36" s="35">
        <f>IFERROR(VLOOKUP(pagos_nomina[[#This Row],[fecha_egreso]],O:Q,3,0),0)</f>
        <v>0</v>
      </c>
      <c r="AB36" s="35">
        <f>+pagos_nomina[[#This Row],[auxiliar_operativo]]-pagos_nomina[[#This Row],[pagado_auxiliar_operativo]]</f>
        <v>10000</v>
      </c>
    </row>
    <row r="37" spans="1:28" x14ac:dyDescent="0.25">
      <c r="A37">
        <v>510</v>
      </c>
      <c r="B37" s="10">
        <v>46102</v>
      </c>
      <c r="C37" s="45" t="s">
        <v>154</v>
      </c>
      <c r="D37" s="5">
        <v>0</v>
      </c>
      <c r="E37" s="5">
        <v>70000</v>
      </c>
      <c r="O37" s="10">
        <v>46114</v>
      </c>
      <c r="P37" s="5">
        <v>0</v>
      </c>
      <c r="Q37" s="5">
        <v>60000</v>
      </c>
      <c r="T37" s="22">
        <v>46109</v>
      </c>
      <c r="U37" s="23" t="str">
        <f t="shared" si="1"/>
        <v>sáb</v>
      </c>
      <c r="V37" s="26"/>
      <c r="W37" s="26">
        <v>40000</v>
      </c>
      <c r="X37" s="26">
        <f>IFERROR(VLOOKUP(T37,O:P,2,0),0)</f>
        <v>40000</v>
      </c>
      <c r="Y37" s="26">
        <f t="shared" si="0"/>
        <v>0</v>
      </c>
      <c r="Z37" s="26">
        <v>10000</v>
      </c>
      <c r="AA37" s="35">
        <f>IFERROR(VLOOKUP(pagos_nomina[[#This Row],[fecha_egreso]],O:Q,3,0),0)</f>
        <v>0</v>
      </c>
      <c r="AB37" s="35">
        <f>+pagos_nomina[[#This Row],[auxiliar_operativo]]-pagos_nomina[[#This Row],[pagado_auxiliar_operativo]]</f>
        <v>10000</v>
      </c>
    </row>
    <row r="38" spans="1:28" x14ac:dyDescent="0.25">
      <c r="A38">
        <v>473</v>
      </c>
      <c r="B38" s="10">
        <v>46105</v>
      </c>
      <c r="C38" s="45" t="s">
        <v>153</v>
      </c>
      <c r="D38" s="5">
        <v>0</v>
      </c>
      <c r="E38" s="5">
        <v>70000</v>
      </c>
      <c r="O38" s="10">
        <v>46120</v>
      </c>
      <c r="P38" s="5">
        <v>20000</v>
      </c>
      <c r="Q38" s="5">
        <v>0</v>
      </c>
      <c r="T38" s="22">
        <v>46110</v>
      </c>
      <c r="U38" s="23" t="str">
        <f t="shared" si="1"/>
        <v>dom</v>
      </c>
      <c r="V38" s="26"/>
      <c r="W38" s="26">
        <v>40000</v>
      </c>
      <c r="X38" s="26">
        <f>IFERROR(VLOOKUP(T38,O:P,2,0),0)</f>
        <v>40000</v>
      </c>
      <c r="Y38" s="26">
        <f t="shared" si="0"/>
        <v>0</v>
      </c>
      <c r="Z38" s="26">
        <v>10000</v>
      </c>
      <c r="AA38" s="35">
        <f>IFERROR(VLOOKUP(pagos_nomina[[#This Row],[fecha_egreso]],O:Q,3,0),0)</f>
        <v>0</v>
      </c>
      <c r="AB38" s="35">
        <f>+pagos_nomina[[#This Row],[auxiliar_operativo]]-pagos_nomina[[#This Row],[pagado_auxiliar_operativo]]</f>
        <v>10000</v>
      </c>
    </row>
    <row r="39" spans="1:28" x14ac:dyDescent="0.25">
      <c r="A39">
        <v>499</v>
      </c>
      <c r="B39" s="10">
        <v>46107</v>
      </c>
      <c r="C39" s="45" t="s">
        <v>152</v>
      </c>
      <c r="D39" s="5">
        <v>20000</v>
      </c>
      <c r="E39" s="5">
        <v>0</v>
      </c>
      <c r="T39" s="22">
        <v>46111</v>
      </c>
      <c r="U39" s="23" t="str">
        <f t="shared" si="1"/>
        <v>lun</v>
      </c>
      <c r="V39" s="26"/>
      <c r="W39" s="26">
        <v>40000</v>
      </c>
      <c r="X39" s="26">
        <f>IFERROR(VLOOKUP(T39,O:P,2,0),0)</f>
        <v>40000</v>
      </c>
      <c r="Y39" s="26">
        <f t="shared" si="0"/>
        <v>0</v>
      </c>
      <c r="Z39" s="26">
        <v>10000</v>
      </c>
      <c r="AA39" s="35">
        <f>IFERROR(VLOOKUP(pagos_nomina[[#This Row],[fecha_egreso]],O:Q,3,0),0)</f>
        <v>0</v>
      </c>
      <c r="AB39" s="35">
        <f>+pagos_nomina[[#This Row],[auxiliar_operativo]]-pagos_nomina[[#This Row],[pagado_auxiliar_operativo]]</f>
        <v>10000</v>
      </c>
    </row>
    <row r="40" spans="1:28" x14ac:dyDescent="0.25">
      <c r="A40">
        <v>532</v>
      </c>
      <c r="B40" s="10">
        <v>46108</v>
      </c>
      <c r="C40" s="45" t="s">
        <v>152</v>
      </c>
      <c r="D40" s="5">
        <v>20000</v>
      </c>
      <c r="E40" s="5">
        <v>0</v>
      </c>
      <c r="T40" s="24">
        <v>46112</v>
      </c>
      <c r="U40" s="25" t="str">
        <f t="shared" si="1"/>
        <v>mar</v>
      </c>
      <c r="V40" s="27"/>
      <c r="W40" s="27">
        <v>40000</v>
      </c>
      <c r="X40" s="27">
        <f>IFERROR(VLOOKUP(T40,O:P,2,0),0)</f>
        <v>40000</v>
      </c>
      <c r="Y40" s="27">
        <f t="shared" si="0"/>
        <v>0</v>
      </c>
      <c r="Z40" s="27">
        <v>10000</v>
      </c>
      <c r="AA40" s="37">
        <f>IFERROR(VLOOKUP(pagos_nomina[[#This Row],[fecha_egreso]],O:Q,3,0),0)</f>
        <v>0</v>
      </c>
      <c r="AB40" s="37">
        <f>+pagos_nomina[[#This Row],[auxiliar_operativo]]-pagos_nomina[[#This Row],[pagado_auxiliar_operativo]]</f>
        <v>10000</v>
      </c>
    </row>
    <row r="41" spans="1:28" x14ac:dyDescent="0.25">
      <c r="A41">
        <v>576</v>
      </c>
      <c r="B41" s="10">
        <v>46111</v>
      </c>
      <c r="C41" s="45" t="s">
        <v>152</v>
      </c>
      <c r="D41" s="5">
        <v>20000</v>
      </c>
      <c r="E41" s="5">
        <v>0</v>
      </c>
      <c r="T41" s="24">
        <v>46113</v>
      </c>
      <c r="U41" s="39" t="str">
        <f>+TEXT(T41,"ddd")</f>
        <v>mié</v>
      </c>
      <c r="V41" s="40"/>
      <c r="W41" s="37"/>
      <c r="X41" s="37">
        <f>IFERROR(VLOOKUP(T41,O:P,2,0),0)</f>
        <v>0</v>
      </c>
      <c r="Y41" s="37">
        <f t="shared" si="0"/>
        <v>0</v>
      </c>
      <c r="Z41" s="41"/>
      <c r="AA41" s="37">
        <f>IFERROR(VLOOKUP(pagos_nomina[[#This Row],[fecha_egreso]],O:Q,3,0),0)</f>
        <v>0</v>
      </c>
      <c r="AB41" s="37">
        <f>+pagos_nomina[[#This Row],[auxiliar_operativo]]-pagos_nomina[[#This Row],[pagado_auxiliar_operativo]]</f>
        <v>0</v>
      </c>
    </row>
    <row r="42" spans="1:28" x14ac:dyDescent="0.25">
      <c r="A42">
        <v>583</v>
      </c>
      <c r="B42" s="10">
        <v>46112</v>
      </c>
      <c r="C42" s="45" t="s">
        <v>186</v>
      </c>
      <c r="D42" s="5">
        <v>40000</v>
      </c>
      <c r="E42" s="5">
        <v>0</v>
      </c>
    </row>
    <row r="43" spans="1:28" x14ac:dyDescent="0.25">
      <c r="A43">
        <v>582</v>
      </c>
      <c r="B43" s="10">
        <v>46112</v>
      </c>
      <c r="C43" s="45" t="s">
        <v>185</v>
      </c>
      <c r="D43" s="5">
        <v>40000</v>
      </c>
      <c r="E43" s="5">
        <v>0</v>
      </c>
    </row>
    <row r="44" spans="1:28" x14ac:dyDescent="0.25">
      <c r="A44">
        <v>580</v>
      </c>
      <c r="B44" s="10">
        <v>46112</v>
      </c>
      <c r="C44" s="45" t="s">
        <v>183</v>
      </c>
      <c r="D44" s="5">
        <v>40000</v>
      </c>
      <c r="E44" s="5">
        <v>0</v>
      </c>
    </row>
    <row r="45" spans="1:28" x14ac:dyDescent="0.25">
      <c r="A45">
        <v>579</v>
      </c>
      <c r="B45" s="10">
        <v>46112</v>
      </c>
      <c r="C45" s="45" t="s">
        <v>182</v>
      </c>
      <c r="D45" s="5">
        <v>40000</v>
      </c>
      <c r="E45" s="5">
        <v>0</v>
      </c>
    </row>
    <row r="46" spans="1:28" x14ac:dyDescent="0.25">
      <c r="A46">
        <v>581</v>
      </c>
      <c r="B46" s="10">
        <v>46112</v>
      </c>
      <c r="C46" s="45" t="s">
        <v>184</v>
      </c>
      <c r="D46" s="5">
        <v>40000</v>
      </c>
      <c r="E46" s="5">
        <v>0</v>
      </c>
    </row>
    <row r="47" spans="1:28" x14ac:dyDescent="0.25">
      <c r="A47">
        <v>593</v>
      </c>
      <c r="B47" s="10">
        <v>46113</v>
      </c>
      <c r="C47" s="45" t="s">
        <v>205</v>
      </c>
      <c r="D47" s="5">
        <v>0</v>
      </c>
      <c r="E47" s="5">
        <v>50000</v>
      </c>
    </row>
    <row r="48" spans="1:28" x14ac:dyDescent="0.25">
      <c r="A48">
        <v>591</v>
      </c>
      <c r="B48" s="10">
        <v>46113</v>
      </c>
      <c r="C48" s="45" t="s">
        <v>195</v>
      </c>
      <c r="D48" s="5">
        <v>20000</v>
      </c>
      <c r="E48" s="5">
        <v>0</v>
      </c>
    </row>
    <row r="49" spans="1:5" x14ac:dyDescent="0.25">
      <c r="A49">
        <v>590</v>
      </c>
      <c r="B49" s="10">
        <v>46113</v>
      </c>
      <c r="C49" s="45" t="s">
        <v>196</v>
      </c>
      <c r="D49" s="5">
        <v>40000</v>
      </c>
      <c r="E49" s="5">
        <v>0</v>
      </c>
    </row>
    <row r="50" spans="1:5" x14ac:dyDescent="0.25">
      <c r="A50">
        <v>589</v>
      </c>
      <c r="B50" s="10">
        <v>46113</v>
      </c>
      <c r="C50" s="45" t="s">
        <v>197</v>
      </c>
      <c r="D50" s="5">
        <v>40000</v>
      </c>
      <c r="E50" s="5">
        <v>0</v>
      </c>
    </row>
    <row r="51" spans="1:5" x14ac:dyDescent="0.25">
      <c r="A51">
        <v>588</v>
      </c>
      <c r="B51" s="10">
        <v>46113</v>
      </c>
      <c r="C51" s="45" t="s">
        <v>198</v>
      </c>
      <c r="D51" s="5">
        <v>40000</v>
      </c>
      <c r="E51" s="5">
        <v>0</v>
      </c>
    </row>
    <row r="52" spans="1:5" x14ac:dyDescent="0.25">
      <c r="A52">
        <v>587</v>
      </c>
      <c r="B52" s="10">
        <v>46113</v>
      </c>
      <c r="C52" s="45" t="s">
        <v>199</v>
      </c>
      <c r="D52" s="5">
        <v>40000</v>
      </c>
      <c r="E52" s="5">
        <v>0</v>
      </c>
    </row>
    <row r="53" spans="1:5" x14ac:dyDescent="0.25">
      <c r="A53">
        <v>586</v>
      </c>
      <c r="B53" s="10">
        <v>46113</v>
      </c>
      <c r="C53" s="45" t="s">
        <v>200</v>
      </c>
      <c r="D53" s="5">
        <v>40000</v>
      </c>
      <c r="E53" s="5">
        <v>0</v>
      </c>
    </row>
    <row r="54" spans="1:5" x14ac:dyDescent="0.25">
      <c r="A54">
        <v>585</v>
      </c>
      <c r="B54" s="10">
        <v>46113</v>
      </c>
      <c r="C54" s="45" t="s">
        <v>201</v>
      </c>
      <c r="D54" s="5">
        <v>40000</v>
      </c>
      <c r="E54" s="5">
        <v>0</v>
      </c>
    </row>
    <row r="55" spans="1:5" x14ac:dyDescent="0.25">
      <c r="A55">
        <v>584</v>
      </c>
      <c r="B55" s="10">
        <v>46113</v>
      </c>
      <c r="C55" s="45" t="s">
        <v>202</v>
      </c>
      <c r="D55" s="5">
        <v>40000</v>
      </c>
      <c r="E55" s="5">
        <v>0</v>
      </c>
    </row>
    <row r="56" spans="1:5" x14ac:dyDescent="0.25">
      <c r="A56">
        <v>592</v>
      </c>
      <c r="B56" s="10">
        <v>46114</v>
      </c>
      <c r="C56" s="45" t="s">
        <v>157</v>
      </c>
      <c r="D56" s="5">
        <v>0</v>
      </c>
      <c r="E56" s="5">
        <v>60000</v>
      </c>
    </row>
    <row r="57" spans="1:5" x14ac:dyDescent="0.25">
      <c r="A57">
        <v>626</v>
      </c>
      <c r="B57" s="10">
        <v>46120</v>
      </c>
      <c r="C57" s="45" t="s">
        <v>152</v>
      </c>
      <c r="D57" s="5">
        <v>20000</v>
      </c>
      <c r="E57" s="5">
        <v>0</v>
      </c>
    </row>
  </sheetData>
  <phoneticPr fontId="5" type="noConversion"/>
  <conditionalFormatting sqref="Y2 AB2">
    <cfRule type="cellIs" dxfId="4" priority="1" operator="lessThan">
      <formula>0</formula>
    </cfRule>
    <cfRule type="cellIs" dxfId="3" priority="2" operator="greaterThan">
      <formula>0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9A7D-4CFC-4D16-9216-3D5B7F5B3DB8}">
  <dimension ref="A1:E13"/>
  <sheetViews>
    <sheetView workbookViewId="0">
      <selection activeCell="C5" sqref="C5"/>
    </sheetView>
  </sheetViews>
  <sheetFormatPr baseColWidth="10" defaultRowHeight="15" x14ac:dyDescent="0.25"/>
  <cols>
    <col min="1" max="1" width="16" bestFit="1" customWidth="1"/>
    <col min="2" max="2" width="17.140625" bestFit="1" customWidth="1"/>
    <col min="3" max="3" width="30.5703125" bestFit="1" customWidth="1"/>
    <col min="4" max="4" width="10.7109375" bestFit="1" customWidth="1"/>
    <col min="5" max="5" width="9.28515625" bestFit="1" customWidth="1"/>
  </cols>
  <sheetData>
    <row r="1" spans="1:5" x14ac:dyDescent="0.25">
      <c r="A1" t="s">
        <v>89</v>
      </c>
      <c r="B1" t="s">
        <v>121</v>
      </c>
      <c r="C1" t="s">
        <v>213</v>
      </c>
      <c r="D1" t="s">
        <v>14</v>
      </c>
      <c r="E1" t="s">
        <v>214</v>
      </c>
    </row>
    <row r="2" spans="1:5" x14ac:dyDescent="0.25">
      <c r="A2">
        <v>554</v>
      </c>
      <c r="B2" t="s">
        <v>215</v>
      </c>
      <c r="C2" t="s">
        <v>216</v>
      </c>
      <c r="D2" s="10">
        <v>46110</v>
      </c>
      <c r="E2">
        <v>160150</v>
      </c>
    </row>
    <row r="3" spans="1:5" hidden="1" x14ac:dyDescent="0.25">
      <c r="A3">
        <v>428</v>
      </c>
      <c r="B3" t="s">
        <v>217</v>
      </c>
      <c r="C3" t="s">
        <v>218</v>
      </c>
      <c r="D3" s="10">
        <v>46100</v>
      </c>
      <c r="E3">
        <v>7800</v>
      </c>
    </row>
    <row r="4" spans="1:5" hidden="1" x14ac:dyDescent="0.25">
      <c r="A4">
        <v>390</v>
      </c>
      <c r="B4" t="s">
        <v>217</v>
      </c>
      <c r="C4" t="s">
        <v>219</v>
      </c>
      <c r="D4" s="10">
        <v>46099</v>
      </c>
      <c r="E4">
        <v>6000</v>
      </c>
    </row>
    <row r="5" spans="1:5" x14ac:dyDescent="0.25">
      <c r="A5">
        <v>387</v>
      </c>
      <c r="B5" t="s">
        <v>215</v>
      </c>
      <c r="C5" t="s">
        <v>220</v>
      </c>
      <c r="D5" s="10">
        <v>46099</v>
      </c>
      <c r="E5">
        <v>116000</v>
      </c>
    </row>
    <row r="6" spans="1:5" hidden="1" x14ac:dyDescent="0.25">
      <c r="A6">
        <v>379</v>
      </c>
      <c r="B6" t="s">
        <v>217</v>
      </c>
      <c r="C6" t="s">
        <v>221</v>
      </c>
      <c r="D6" s="10">
        <v>46098</v>
      </c>
      <c r="E6">
        <v>60000</v>
      </c>
    </row>
    <row r="7" spans="1:5" hidden="1" x14ac:dyDescent="0.25">
      <c r="A7">
        <v>348</v>
      </c>
      <c r="B7" t="s">
        <v>217</v>
      </c>
      <c r="C7" t="s">
        <v>222</v>
      </c>
      <c r="D7" s="10">
        <v>46096</v>
      </c>
      <c r="E7">
        <v>116300</v>
      </c>
    </row>
    <row r="8" spans="1:5" hidden="1" x14ac:dyDescent="0.25">
      <c r="A8">
        <v>346</v>
      </c>
      <c r="B8" t="s">
        <v>217</v>
      </c>
      <c r="C8" t="s">
        <v>223</v>
      </c>
      <c r="D8" s="10">
        <v>46096</v>
      </c>
      <c r="E8">
        <v>8000</v>
      </c>
    </row>
    <row r="9" spans="1:5" hidden="1" x14ac:dyDescent="0.25">
      <c r="A9">
        <v>321</v>
      </c>
      <c r="B9" t="s">
        <v>217</v>
      </c>
      <c r="C9" t="s">
        <v>224</v>
      </c>
      <c r="D9" s="10">
        <v>46095</v>
      </c>
      <c r="E9">
        <v>120000</v>
      </c>
    </row>
    <row r="10" spans="1:5" hidden="1" x14ac:dyDescent="0.25">
      <c r="A10">
        <v>167</v>
      </c>
      <c r="B10" t="s">
        <v>217</v>
      </c>
      <c r="C10" t="s">
        <v>225</v>
      </c>
      <c r="D10" s="10">
        <v>46085</v>
      </c>
      <c r="E10">
        <v>11000</v>
      </c>
    </row>
    <row r="11" spans="1:5" hidden="1" x14ac:dyDescent="0.25">
      <c r="A11">
        <v>110</v>
      </c>
      <c r="B11" t="s">
        <v>217</v>
      </c>
      <c r="C11" t="s">
        <v>226</v>
      </c>
      <c r="D11" s="10">
        <v>46080</v>
      </c>
      <c r="E11">
        <v>120000</v>
      </c>
    </row>
    <row r="12" spans="1:5" hidden="1" x14ac:dyDescent="0.25">
      <c r="A12">
        <v>74</v>
      </c>
      <c r="B12" t="s">
        <v>217</v>
      </c>
      <c r="C12" t="s">
        <v>227</v>
      </c>
      <c r="D12" s="10">
        <v>46078</v>
      </c>
      <c r="E12">
        <v>120000</v>
      </c>
    </row>
    <row r="13" spans="1:5" hidden="1" x14ac:dyDescent="0.25">
      <c r="A13">
        <v>30</v>
      </c>
      <c r="B13" t="s">
        <v>217</v>
      </c>
      <c r="C13" t="s">
        <v>228</v>
      </c>
      <c r="D13" s="10">
        <v>46077</v>
      </c>
      <c r="E13">
        <v>100000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646B-1FE5-419E-912B-6C4235EE3FF9}">
  <dimension ref="A1:E4"/>
  <sheetViews>
    <sheetView workbookViewId="0"/>
  </sheetViews>
  <sheetFormatPr baseColWidth="10" defaultRowHeight="15" x14ac:dyDescent="0.25"/>
  <cols>
    <col min="1" max="1" width="13.28515625" bestFit="1" customWidth="1"/>
    <col min="2" max="2" width="8.85546875" bestFit="1" customWidth="1"/>
    <col min="3" max="3" width="13.7109375" bestFit="1" customWidth="1"/>
    <col min="4" max="4" width="13.140625" bestFit="1" customWidth="1"/>
    <col min="5" max="5" width="11" bestFit="1" customWidth="1"/>
  </cols>
  <sheetData>
    <row r="1" spans="1:5" x14ac:dyDescent="0.25">
      <c r="A1" t="s">
        <v>206</v>
      </c>
      <c r="B1" t="s">
        <v>207</v>
      </c>
      <c r="C1" t="s">
        <v>208</v>
      </c>
      <c r="D1" t="s">
        <v>209</v>
      </c>
      <c r="E1" t="s">
        <v>210</v>
      </c>
    </row>
    <row r="2" spans="1:5" x14ac:dyDescent="0.25">
      <c r="A2" t="s">
        <v>237</v>
      </c>
      <c r="B2">
        <v>8000</v>
      </c>
      <c r="C2">
        <v>0</v>
      </c>
      <c r="D2">
        <v>0</v>
      </c>
      <c r="E2">
        <v>0</v>
      </c>
    </row>
    <row r="3" spans="1:5" x14ac:dyDescent="0.25">
      <c r="A3" t="s">
        <v>211</v>
      </c>
      <c r="B3">
        <v>184051</v>
      </c>
      <c r="C3">
        <v>60000</v>
      </c>
      <c r="D3">
        <v>329100</v>
      </c>
      <c r="E3">
        <v>276150</v>
      </c>
    </row>
    <row r="4" spans="1:5" x14ac:dyDescent="0.25">
      <c r="A4" t="s">
        <v>212</v>
      </c>
      <c r="B4">
        <v>0</v>
      </c>
      <c r="C4">
        <v>0</v>
      </c>
      <c r="D4">
        <v>340000</v>
      </c>
      <c r="E4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E16" sqref="E16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121</v>
      </c>
      <c r="C1" t="s">
        <v>44</v>
      </c>
    </row>
    <row r="2" spans="1:3" x14ac:dyDescent="0.25">
      <c r="A2" s="10">
        <v>46076</v>
      </c>
      <c r="B2" t="s">
        <v>122</v>
      </c>
      <c r="C2" s="3">
        <v>60000</v>
      </c>
    </row>
    <row r="3" spans="1:3" x14ac:dyDescent="0.25">
      <c r="A3" s="10">
        <v>46078</v>
      </c>
      <c r="B3" t="s">
        <v>122</v>
      </c>
      <c r="C3" s="3">
        <v>90000</v>
      </c>
    </row>
    <row r="4" spans="1:3" x14ac:dyDescent="0.25">
      <c r="A4" s="10">
        <v>46079</v>
      </c>
      <c r="B4" t="s">
        <v>122</v>
      </c>
      <c r="C4" s="3">
        <v>84000</v>
      </c>
    </row>
    <row r="5" spans="1:3" x14ac:dyDescent="0.25">
      <c r="A5" s="10">
        <v>46080</v>
      </c>
      <c r="B5" t="s">
        <v>122</v>
      </c>
      <c r="C5" s="3">
        <v>120000</v>
      </c>
    </row>
    <row r="6" spans="1:3" x14ac:dyDescent="0.25">
      <c r="A6" s="10">
        <v>46081</v>
      </c>
      <c r="B6" t="s">
        <v>122</v>
      </c>
      <c r="C6" s="3">
        <v>90000</v>
      </c>
    </row>
    <row r="7" spans="1:3" x14ac:dyDescent="0.25">
      <c r="A7" s="10">
        <v>46085</v>
      </c>
      <c r="B7" t="s">
        <v>122</v>
      </c>
      <c r="C7" s="3">
        <v>70000</v>
      </c>
    </row>
    <row r="8" spans="1:3" x14ac:dyDescent="0.25">
      <c r="A8" s="10">
        <v>46088</v>
      </c>
      <c r="B8" t="s">
        <v>122</v>
      </c>
      <c r="C8" s="3">
        <v>92000</v>
      </c>
    </row>
    <row r="9" spans="1:3" x14ac:dyDescent="0.25">
      <c r="A9" s="10">
        <v>46089</v>
      </c>
      <c r="B9" t="s">
        <v>122</v>
      </c>
      <c r="C9" s="3">
        <v>30000</v>
      </c>
    </row>
    <row r="10" spans="1:3" x14ac:dyDescent="0.25">
      <c r="A10" s="10">
        <v>46090</v>
      </c>
      <c r="B10" t="s">
        <v>122</v>
      </c>
      <c r="C10" s="3">
        <v>30000</v>
      </c>
    </row>
    <row r="11" spans="1:3" x14ac:dyDescent="0.25">
      <c r="A11" s="10">
        <v>46092</v>
      </c>
      <c r="B11" t="s">
        <v>122</v>
      </c>
      <c r="C11" s="3">
        <v>40000</v>
      </c>
    </row>
    <row r="12" spans="1:3" x14ac:dyDescent="0.25">
      <c r="A12" s="10">
        <v>46095</v>
      </c>
      <c r="B12" t="s">
        <v>122</v>
      </c>
      <c r="C12" s="3">
        <v>50000</v>
      </c>
    </row>
    <row r="13" spans="1:3" x14ac:dyDescent="0.25">
      <c r="A13" s="10">
        <v>46097</v>
      </c>
      <c r="B13" t="s">
        <v>122</v>
      </c>
      <c r="C13" s="3">
        <v>15000</v>
      </c>
    </row>
    <row r="14" spans="1:3" x14ac:dyDescent="0.25">
      <c r="A14" s="10">
        <v>46099</v>
      </c>
      <c r="B14" t="s">
        <v>122</v>
      </c>
      <c r="C14" s="3">
        <v>130000</v>
      </c>
    </row>
    <row r="15" spans="1:3" x14ac:dyDescent="0.25">
      <c r="A15" s="10">
        <v>46100</v>
      </c>
      <c r="B15" t="s">
        <v>122</v>
      </c>
      <c r="C15" s="3">
        <v>50000</v>
      </c>
    </row>
    <row r="16" spans="1:3" x14ac:dyDescent="0.25">
      <c r="A16" s="10">
        <v>46101</v>
      </c>
      <c r="B16" t="s">
        <v>122</v>
      </c>
      <c r="C16" s="3">
        <v>21000</v>
      </c>
    </row>
    <row r="17" spans="1:3" x14ac:dyDescent="0.25">
      <c r="A17" s="10">
        <v>46102</v>
      </c>
      <c r="B17" t="s">
        <v>122</v>
      </c>
      <c r="C17" s="3">
        <v>90000</v>
      </c>
    </row>
    <row r="18" spans="1:3" x14ac:dyDescent="0.25">
      <c r="A18" s="10">
        <v>46105</v>
      </c>
      <c r="B18" t="s">
        <v>122</v>
      </c>
      <c r="C18" s="3">
        <v>70000</v>
      </c>
    </row>
    <row r="19" spans="1:3" x14ac:dyDescent="0.25">
      <c r="A19" s="10">
        <v>46107</v>
      </c>
      <c r="B19" t="s">
        <v>122</v>
      </c>
      <c r="C19" s="3">
        <v>20000</v>
      </c>
    </row>
    <row r="20" spans="1:3" x14ac:dyDescent="0.25">
      <c r="A20" s="10">
        <v>46108</v>
      </c>
      <c r="B20" t="s">
        <v>122</v>
      </c>
      <c r="C20" s="3">
        <v>20000</v>
      </c>
    </row>
    <row r="21" spans="1:3" x14ac:dyDescent="0.25">
      <c r="A21" s="10">
        <v>46111</v>
      </c>
      <c r="B21" t="s">
        <v>122</v>
      </c>
      <c r="C21" s="3">
        <v>20000</v>
      </c>
    </row>
    <row r="22" spans="1:3" x14ac:dyDescent="0.25">
      <c r="A22" s="10">
        <v>46113</v>
      </c>
      <c r="B22" t="s">
        <v>122</v>
      </c>
      <c r="C22" s="3">
        <v>350000</v>
      </c>
    </row>
    <row r="23" spans="1:3" x14ac:dyDescent="0.25">
      <c r="A23" s="10">
        <v>46112</v>
      </c>
      <c r="B23" t="s">
        <v>122</v>
      </c>
      <c r="C23" s="3">
        <v>200000</v>
      </c>
    </row>
    <row r="24" spans="1:3" x14ac:dyDescent="0.25">
      <c r="A24" s="10">
        <v>46114</v>
      </c>
      <c r="B24" t="s">
        <v>122</v>
      </c>
      <c r="C24" s="3">
        <v>60000</v>
      </c>
    </row>
    <row r="25" spans="1:3" x14ac:dyDescent="0.25">
      <c r="A25" s="10">
        <v>46120</v>
      </c>
      <c r="B25" t="s">
        <v>122</v>
      </c>
      <c r="C25" s="3">
        <v>20000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79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96</v>
      </c>
      <c r="C3" s="1" t="s">
        <v>13</v>
      </c>
      <c r="D3" t="s">
        <v>6</v>
      </c>
      <c r="E3" t="s">
        <v>44</v>
      </c>
    </row>
    <row r="4" spans="1:7" x14ac:dyDescent="0.25">
      <c r="A4" s="10">
        <v>46076</v>
      </c>
      <c r="B4" t="s">
        <v>123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123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123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123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123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124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123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99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123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123</v>
      </c>
      <c r="C13" t="s">
        <v>8</v>
      </c>
      <c r="D13" s="3">
        <v>117000</v>
      </c>
      <c r="E13" s="3">
        <v>0</v>
      </c>
      <c r="F13" s="3">
        <f t="shared" si="0"/>
        <v>117000</v>
      </c>
      <c r="G13" s="3">
        <f t="shared" si="1"/>
        <v>162150</v>
      </c>
    </row>
    <row r="14" spans="1:7" x14ac:dyDescent="0.25">
      <c r="A14" s="10">
        <v>46086</v>
      </c>
      <c r="B14" t="s">
        <v>123</v>
      </c>
      <c r="C14" t="s">
        <v>8</v>
      </c>
      <c r="D14" s="3">
        <v>131500</v>
      </c>
      <c r="E14" s="3">
        <v>0</v>
      </c>
      <c r="F14" s="3">
        <f t="shared" si="0"/>
        <v>131500</v>
      </c>
      <c r="G14" s="3">
        <f t="shared" si="1"/>
        <v>293650</v>
      </c>
    </row>
    <row r="15" spans="1:7" x14ac:dyDescent="0.25">
      <c r="A15" s="10">
        <v>46088</v>
      </c>
      <c r="B15" t="s">
        <v>123</v>
      </c>
      <c r="C15" t="s">
        <v>8</v>
      </c>
      <c r="D15" s="3">
        <v>71000</v>
      </c>
      <c r="E15" s="3">
        <v>0</v>
      </c>
      <c r="F15" s="3">
        <f t="shared" si="0"/>
        <v>71000</v>
      </c>
      <c r="G15" s="3">
        <f t="shared" si="1"/>
        <v>364650</v>
      </c>
    </row>
    <row r="16" spans="1:7" x14ac:dyDescent="0.25">
      <c r="A16" s="10">
        <v>46089</v>
      </c>
      <c r="B16" t="s">
        <v>123</v>
      </c>
      <c r="C16" t="s">
        <v>8</v>
      </c>
      <c r="D16" s="3">
        <v>138000</v>
      </c>
      <c r="E16" s="3">
        <v>0</v>
      </c>
      <c r="F16" s="3">
        <f t="shared" si="0"/>
        <v>138000</v>
      </c>
      <c r="G16" s="3">
        <f t="shared" si="1"/>
        <v>502650</v>
      </c>
    </row>
    <row r="17" spans="1:7" x14ac:dyDescent="0.25">
      <c r="A17" s="10">
        <v>46091</v>
      </c>
      <c r="B17" t="s">
        <v>125</v>
      </c>
      <c r="C17" t="s">
        <v>8</v>
      </c>
      <c r="D17" s="3">
        <v>90000</v>
      </c>
      <c r="E17" s="3">
        <v>0</v>
      </c>
      <c r="F17" s="3">
        <f t="shared" si="0"/>
        <v>90000</v>
      </c>
      <c r="G17" s="3">
        <f t="shared" si="1"/>
        <v>592650</v>
      </c>
    </row>
    <row r="18" spans="1:7" x14ac:dyDescent="0.25">
      <c r="A18" s="10">
        <v>46091</v>
      </c>
      <c r="B18" t="s">
        <v>101</v>
      </c>
      <c r="C18" t="s">
        <v>8</v>
      </c>
      <c r="D18" s="3">
        <v>0</v>
      </c>
      <c r="E18" s="3">
        <v>412000</v>
      </c>
      <c r="F18" s="3">
        <f t="shared" si="0"/>
        <v>-412000</v>
      </c>
      <c r="G18" s="3">
        <f t="shared" si="1"/>
        <v>180650</v>
      </c>
    </row>
    <row r="19" spans="1:7" x14ac:dyDescent="0.25">
      <c r="A19" s="10">
        <v>46091</v>
      </c>
      <c r="B19" t="s">
        <v>123</v>
      </c>
      <c r="C19" t="s">
        <v>8</v>
      </c>
      <c r="D19" s="3">
        <v>41000</v>
      </c>
      <c r="E19" s="3">
        <v>0</v>
      </c>
      <c r="F19" s="3">
        <f t="shared" si="0"/>
        <v>41000</v>
      </c>
      <c r="G19" s="3">
        <f t="shared" si="1"/>
        <v>221650</v>
      </c>
    </row>
    <row r="20" spans="1:7" x14ac:dyDescent="0.25">
      <c r="A20" s="10">
        <v>46092</v>
      </c>
      <c r="B20" t="s">
        <v>123</v>
      </c>
      <c r="C20" t="s">
        <v>8</v>
      </c>
      <c r="D20" s="3">
        <v>113000</v>
      </c>
      <c r="E20" s="3">
        <v>0</v>
      </c>
      <c r="F20" s="3">
        <f t="shared" si="0"/>
        <v>113000</v>
      </c>
      <c r="G20" s="3">
        <f t="shared" si="1"/>
        <v>334650</v>
      </c>
    </row>
    <row r="21" spans="1:7" x14ac:dyDescent="0.25">
      <c r="A21" s="10">
        <v>46093</v>
      </c>
      <c r="B21" t="s">
        <v>123</v>
      </c>
      <c r="C21" t="s">
        <v>8</v>
      </c>
      <c r="D21" s="3">
        <v>70000</v>
      </c>
      <c r="E21" s="3">
        <v>0</v>
      </c>
      <c r="F21" s="3">
        <f t="shared" si="0"/>
        <v>70000</v>
      </c>
      <c r="G21" s="3">
        <f t="shared" si="1"/>
        <v>404650</v>
      </c>
    </row>
    <row r="22" spans="1:7" x14ac:dyDescent="0.25">
      <c r="A22" s="10">
        <v>46095</v>
      </c>
      <c r="B22" t="s">
        <v>123</v>
      </c>
      <c r="C22" t="s">
        <v>8</v>
      </c>
      <c r="D22" s="3">
        <v>93000</v>
      </c>
      <c r="E22" s="3">
        <v>0</v>
      </c>
      <c r="F22" s="3">
        <f t="shared" si="0"/>
        <v>93000</v>
      </c>
      <c r="G22" s="3">
        <f t="shared" si="1"/>
        <v>497650</v>
      </c>
    </row>
    <row r="23" spans="1:7" x14ac:dyDescent="0.25">
      <c r="A23" s="10">
        <v>46096</v>
      </c>
      <c r="B23" t="s">
        <v>123</v>
      </c>
      <c r="C23" t="s">
        <v>8</v>
      </c>
      <c r="D23" s="3">
        <v>55000</v>
      </c>
      <c r="E23" s="3">
        <v>0</v>
      </c>
      <c r="F23" s="3">
        <f t="shared" si="0"/>
        <v>55000</v>
      </c>
      <c r="G23" s="3">
        <f t="shared" si="1"/>
        <v>552650</v>
      </c>
    </row>
    <row r="24" spans="1:7" x14ac:dyDescent="0.25">
      <c r="A24" s="10">
        <v>46097</v>
      </c>
      <c r="B24" t="s">
        <v>123</v>
      </c>
      <c r="C24" t="s">
        <v>8</v>
      </c>
      <c r="D24" s="3">
        <v>21000</v>
      </c>
      <c r="E24" s="3">
        <v>0</v>
      </c>
      <c r="F24" s="3">
        <f t="shared" si="0"/>
        <v>21000</v>
      </c>
      <c r="G24" s="3">
        <f t="shared" si="1"/>
        <v>573650</v>
      </c>
    </row>
    <row r="25" spans="1:7" x14ac:dyDescent="0.25">
      <c r="A25" s="10">
        <v>46098</v>
      </c>
      <c r="B25" t="s">
        <v>126</v>
      </c>
      <c r="C25" t="s">
        <v>8</v>
      </c>
      <c r="D25" s="3">
        <v>8000</v>
      </c>
      <c r="E25" s="3">
        <v>0</v>
      </c>
      <c r="F25" s="3">
        <f t="shared" si="0"/>
        <v>8000</v>
      </c>
      <c r="G25" s="3">
        <f t="shared" si="1"/>
        <v>581650</v>
      </c>
    </row>
    <row r="26" spans="1:7" x14ac:dyDescent="0.25">
      <c r="A26" s="10">
        <v>46098</v>
      </c>
      <c r="B26" t="s">
        <v>102</v>
      </c>
      <c r="C26" t="s">
        <v>8</v>
      </c>
      <c r="D26" s="3">
        <v>0</v>
      </c>
      <c r="E26" s="3">
        <v>60000</v>
      </c>
      <c r="F26" s="3">
        <f t="shared" si="0"/>
        <v>-60000</v>
      </c>
      <c r="G26" s="3">
        <f t="shared" si="1"/>
        <v>521650</v>
      </c>
    </row>
    <row r="27" spans="1:7" x14ac:dyDescent="0.25">
      <c r="A27" s="10">
        <v>46098</v>
      </c>
      <c r="B27" t="s">
        <v>123</v>
      </c>
      <c r="C27" t="s">
        <v>8</v>
      </c>
      <c r="D27" s="3">
        <v>102000</v>
      </c>
      <c r="E27" s="3">
        <v>0</v>
      </c>
      <c r="F27" s="3">
        <f t="shared" si="0"/>
        <v>102000</v>
      </c>
      <c r="G27" s="3">
        <f t="shared" si="1"/>
        <v>623650</v>
      </c>
    </row>
    <row r="28" spans="1:7" x14ac:dyDescent="0.25">
      <c r="A28" s="10">
        <v>46099</v>
      </c>
      <c r="B28" t="s">
        <v>127</v>
      </c>
      <c r="C28" t="s">
        <v>8</v>
      </c>
      <c r="D28" s="3">
        <v>344950</v>
      </c>
      <c r="E28" s="3">
        <v>0</v>
      </c>
      <c r="F28" s="3">
        <f t="shared" si="0"/>
        <v>344950</v>
      </c>
      <c r="G28" s="3">
        <f t="shared" si="1"/>
        <v>968600</v>
      </c>
    </row>
    <row r="29" spans="1:7" x14ac:dyDescent="0.25">
      <c r="A29" s="10">
        <v>46099</v>
      </c>
      <c r="B29" t="s">
        <v>103</v>
      </c>
      <c r="C29" t="s">
        <v>8</v>
      </c>
      <c r="D29" s="3">
        <v>0</v>
      </c>
      <c r="E29" s="3">
        <v>8500</v>
      </c>
      <c r="F29" s="3">
        <f t="shared" si="0"/>
        <v>-8500</v>
      </c>
      <c r="G29" s="3">
        <f t="shared" si="1"/>
        <v>960100</v>
      </c>
    </row>
    <row r="30" spans="1:7" x14ac:dyDescent="0.25">
      <c r="A30" s="10">
        <v>46099</v>
      </c>
      <c r="B30" t="s">
        <v>100</v>
      </c>
      <c r="C30" t="s">
        <v>8</v>
      </c>
      <c r="D30" s="3">
        <v>0</v>
      </c>
      <c r="E30" s="3">
        <v>70000</v>
      </c>
      <c r="F30" s="3">
        <f t="shared" si="0"/>
        <v>-70000</v>
      </c>
      <c r="G30" s="3">
        <f t="shared" si="1"/>
        <v>890100</v>
      </c>
    </row>
    <row r="31" spans="1:7" x14ac:dyDescent="0.25">
      <c r="A31" s="10">
        <v>46099</v>
      </c>
      <c r="B31" t="s">
        <v>146</v>
      </c>
      <c r="C31" t="s">
        <v>8</v>
      </c>
      <c r="D31" s="3">
        <v>0</v>
      </c>
      <c r="E31" s="3">
        <v>20000</v>
      </c>
      <c r="F31" s="3">
        <f t="shared" si="0"/>
        <v>-20000</v>
      </c>
      <c r="G31" s="3">
        <f t="shared" si="1"/>
        <v>870100</v>
      </c>
    </row>
    <row r="32" spans="1:7" x14ac:dyDescent="0.25">
      <c r="A32" s="10">
        <v>46099</v>
      </c>
      <c r="B32" t="s">
        <v>147</v>
      </c>
      <c r="C32" t="s">
        <v>8</v>
      </c>
      <c r="D32" s="3">
        <v>0</v>
      </c>
      <c r="E32" s="3">
        <v>20000</v>
      </c>
      <c r="F32" s="3">
        <f t="shared" si="0"/>
        <v>-20000</v>
      </c>
      <c r="G32" s="3">
        <f t="shared" si="1"/>
        <v>850100</v>
      </c>
    </row>
    <row r="33" spans="1:7" x14ac:dyDescent="0.25">
      <c r="A33" s="10">
        <v>46099</v>
      </c>
      <c r="B33" t="s">
        <v>148</v>
      </c>
      <c r="C33" t="s">
        <v>8</v>
      </c>
      <c r="D33" s="3">
        <v>0</v>
      </c>
      <c r="E33" s="3">
        <v>20000</v>
      </c>
      <c r="F33" s="3">
        <f t="shared" si="0"/>
        <v>-20000</v>
      </c>
      <c r="G33" s="3">
        <f t="shared" si="1"/>
        <v>830100</v>
      </c>
    </row>
    <row r="34" spans="1:7" x14ac:dyDescent="0.25">
      <c r="A34" s="10">
        <v>46099</v>
      </c>
      <c r="B34" t="s">
        <v>104</v>
      </c>
      <c r="C34" t="s">
        <v>8</v>
      </c>
      <c r="D34" s="3">
        <v>0</v>
      </c>
      <c r="E34" s="3">
        <v>6000</v>
      </c>
      <c r="F34" s="3">
        <f t="shared" si="0"/>
        <v>-6000</v>
      </c>
      <c r="G34" s="3">
        <f t="shared" si="1"/>
        <v>824100</v>
      </c>
    </row>
    <row r="35" spans="1:7" x14ac:dyDescent="0.25">
      <c r="A35" s="10">
        <v>46099</v>
      </c>
      <c r="B35" t="s">
        <v>97</v>
      </c>
      <c r="C35" t="s">
        <v>8</v>
      </c>
      <c r="D35" s="3">
        <v>0</v>
      </c>
      <c r="E35" s="3">
        <v>116000</v>
      </c>
      <c r="F35" s="3">
        <f t="shared" si="0"/>
        <v>-116000</v>
      </c>
      <c r="G35" s="3">
        <f t="shared" si="1"/>
        <v>708100</v>
      </c>
    </row>
    <row r="36" spans="1:7" x14ac:dyDescent="0.25">
      <c r="A36" s="10">
        <v>46099</v>
      </c>
      <c r="B36" t="s">
        <v>123</v>
      </c>
      <c r="C36" t="s">
        <v>8</v>
      </c>
      <c r="D36" s="3">
        <v>71000</v>
      </c>
      <c r="E36" s="3">
        <v>0</v>
      </c>
      <c r="F36" s="3">
        <f t="shared" si="0"/>
        <v>71000</v>
      </c>
      <c r="G36" s="3">
        <f t="shared" si="1"/>
        <v>779100</v>
      </c>
    </row>
    <row r="37" spans="1:7" x14ac:dyDescent="0.25">
      <c r="A37" s="10">
        <v>46100</v>
      </c>
      <c r="B37" t="s">
        <v>101</v>
      </c>
      <c r="C37" t="s">
        <v>8</v>
      </c>
      <c r="D37" s="3">
        <v>0</v>
      </c>
      <c r="E37" s="3">
        <v>404000</v>
      </c>
      <c r="F37" s="3">
        <f t="shared" si="0"/>
        <v>-404000</v>
      </c>
      <c r="G37" s="3">
        <f t="shared" si="1"/>
        <v>375100</v>
      </c>
    </row>
    <row r="38" spans="1:7" x14ac:dyDescent="0.25">
      <c r="A38" s="10">
        <v>46100</v>
      </c>
      <c r="B38" t="s">
        <v>100</v>
      </c>
      <c r="C38" t="s">
        <v>8</v>
      </c>
      <c r="D38" s="3">
        <v>0</v>
      </c>
      <c r="E38" s="3">
        <v>30000</v>
      </c>
      <c r="F38" s="3">
        <f t="shared" si="0"/>
        <v>-30000</v>
      </c>
      <c r="G38" s="3">
        <f t="shared" si="1"/>
        <v>345100</v>
      </c>
    </row>
    <row r="39" spans="1:7" x14ac:dyDescent="0.25">
      <c r="A39" s="10">
        <v>46100</v>
      </c>
      <c r="B39" t="s">
        <v>147</v>
      </c>
      <c r="C39" t="s">
        <v>8</v>
      </c>
      <c r="D39" s="3">
        <v>0</v>
      </c>
      <c r="E39" s="3">
        <v>20000</v>
      </c>
      <c r="F39" s="3">
        <f t="shared" si="0"/>
        <v>-20000</v>
      </c>
      <c r="G39" s="3">
        <f t="shared" si="1"/>
        <v>325100</v>
      </c>
    </row>
    <row r="40" spans="1:7" x14ac:dyDescent="0.25">
      <c r="A40" s="10">
        <v>46100</v>
      </c>
      <c r="B40" t="s">
        <v>123</v>
      </c>
      <c r="C40" t="s">
        <v>8</v>
      </c>
      <c r="D40" s="3">
        <v>169800</v>
      </c>
      <c r="E40" s="3">
        <v>0</v>
      </c>
      <c r="F40" s="3">
        <f t="shared" si="0"/>
        <v>169800</v>
      </c>
      <c r="G40" s="3">
        <f t="shared" si="1"/>
        <v>494900</v>
      </c>
    </row>
    <row r="41" spans="1:7" x14ac:dyDescent="0.25">
      <c r="A41" s="10">
        <v>46101</v>
      </c>
      <c r="B41" t="s">
        <v>127</v>
      </c>
      <c r="C41" t="s">
        <v>8</v>
      </c>
      <c r="D41" s="3">
        <v>230000</v>
      </c>
      <c r="E41" s="3">
        <v>0</v>
      </c>
      <c r="F41" s="3">
        <f t="shared" si="0"/>
        <v>230000</v>
      </c>
      <c r="G41" s="3">
        <f t="shared" si="1"/>
        <v>724900</v>
      </c>
    </row>
    <row r="42" spans="1:7" x14ac:dyDescent="0.25">
      <c r="A42" s="10">
        <v>46101</v>
      </c>
      <c r="B42" t="s">
        <v>149</v>
      </c>
      <c r="C42" t="s">
        <v>8</v>
      </c>
      <c r="D42" s="3">
        <v>0</v>
      </c>
      <c r="E42" s="3">
        <v>8000</v>
      </c>
      <c r="F42" s="3">
        <f t="shared" si="0"/>
        <v>-8000</v>
      </c>
      <c r="G42" s="3">
        <f t="shared" si="1"/>
        <v>716900</v>
      </c>
    </row>
    <row r="43" spans="1:7" x14ac:dyDescent="0.25">
      <c r="A43" s="10">
        <v>46101</v>
      </c>
      <c r="B43" t="s">
        <v>150</v>
      </c>
      <c r="C43" t="s">
        <v>8</v>
      </c>
      <c r="D43" s="3">
        <v>0</v>
      </c>
      <c r="E43" s="3">
        <v>13000</v>
      </c>
      <c r="F43" s="3">
        <f t="shared" si="0"/>
        <v>-13000</v>
      </c>
      <c r="G43" s="3">
        <f t="shared" si="1"/>
        <v>703900</v>
      </c>
    </row>
    <row r="44" spans="1:7" x14ac:dyDescent="0.25">
      <c r="A44" s="10">
        <v>46101</v>
      </c>
      <c r="B44" t="s">
        <v>123</v>
      </c>
      <c r="C44" t="s">
        <v>8</v>
      </c>
      <c r="D44" s="3">
        <v>65700</v>
      </c>
      <c r="E44" s="3">
        <v>0</v>
      </c>
      <c r="F44" s="3">
        <f t="shared" si="0"/>
        <v>65700</v>
      </c>
      <c r="G44" s="3">
        <f t="shared" si="1"/>
        <v>769600</v>
      </c>
    </row>
    <row r="45" spans="1:7" x14ac:dyDescent="0.25">
      <c r="A45" s="10">
        <v>46102</v>
      </c>
      <c r="B45" t="s">
        <v>123</v>
      </c>
      <c r="C45" t="s">
        <v>8</v>
      </c>
      <c r="D45" s="3">
        <v>11000</v>
      </c>
      <c r="E45" s="3">
        <v>0</v>
      </c>
      <c r="F45" s="3">
        <f t="shared" si="0"/>
        <v>11000</v>
      </c>
      <c r="G45" s="3">
        <f t="shared" si="1"/>
        <v>780600</v>
      </c>
    </row>
    <row r="46" spans="1:7" x14ac:dyDescent="0.25">
      <c r="A46" s="10">
        <v>46105</v>
      </c>
      <c r="B46" t="s">
        <v>123</v>
      </c>
      <c r="C46" t="s">
        <v>8</v>
      </c>
      <c r="D46" s="3">
        <v>127000</v>
      </c>
      <c r="E46" s="3">
        <v>0</v>
      </c>
      <c r="F46" s="3">
        <f t="shared" si="0"/>
        <v>127000</v>
      </c>
      <c r="G46" s="3">
        <f t="shared" si="1"/>
        <v>907600</v>
      </c>
    </row>
    <row r="47" spans="1:7" x14ac:dyDescent="0.25">
      <c r="A47" s="10">
        <v>46106</v>
      </c>
      <c r="B47" t="s">
        <v>233</v>
      </c>
      <c r="C47" t="s">
        <v>8</v>
      </c>
      <c r="D47" s="3">
        <v>0</v>
      </c>
      <c r="E47" s="3">
        <v>114000</v>
      </c>
      <c r="F47" s="3">
        <f t="shared" si="0"/>
        <v>-114000</v>
      </c>
      <c r="G47" s="3">
        <f t="shared" si="1"/>
        <v>793600</v>
      </c>
    </row>
    <row r="48" spans="1:7" x14ac:dyDescent="0.25">
      <c r="A48" s="10">
        <v>46106</v>
      </c>
      <c r="B48" t="s">
        <v>98</v>
      </c>
      <c r="C48" t="s">
        <v>8</v>
      </c>
      <c r="D48" s="3">
        <v>0</v>
      </c>
      <c r="E48" s="3">
        <v>40000</v>
      </c>
      <c r="F48" s="3">
        <f t="shared" si="0"/>
        <v>-40000</v>
      </c>
      <c r="G48" s="3">
        <f t="shared" si="1"/>
        <v>753600</v>
      </c>
    </row>
    <row r="49" spans="1:7" x14ac:dyDescent="0.25">
      <c r="A49" s="10">
        <v>46106</v>
      </c>
      <c r="B49" t="s">
        <v>123</v>
      </c>
      <c r="C49" t="s">
        <v>8</v>
      </c>
      <c r="D49" s="3">
        <v>48000</v>
      </c>
      <c r="E49" s="3">
        <v>0</v>
      </c>
      <c r="F49" s="3">
        <f t="shared" si="0"/>
        <v>48000</v>
      </c>
      <c r="G49" s="3">
        <f t="shared" si="1"/>
        <v>801600</v>
      </c>
    </row>
    <row r="50" spans="1:7" x14ac:dyDescent="0.25">
      <c r="A50" s="10">
        <v>46107</v>
      </c>
      <c r="B50" t="s">
        <v>123</v>
      </c>
      <c r="C50" t="s">
        <v>8</v>
      </c>
      <c r="D50" s="3">
        <v>24000</v>
      </c>
      <c r="E50" s="3">
        <v>0</v>
      </c>
    </row>
    <row r="51" spans="1:7" x14ac:dyDescent="0.25">
      <c r="A51" s="10">
        <v>46109</v>
      </c>
      <c r="B51" t="s">
        <v>123</v>
      </c>
      <c r="C51" t="s">
        <v>8</v>
      </c>
      <c r="D51" s="3">
        <v>70000</v>
      </c>
      <c r="E51" s="3">
        <v>0</v>
      </c>
    </row>
    <row r="52" spans="1:7" x14ac:dyDescent="0.25">
      <c r="A52" s="10">
        <v>46110</v>
      </c>
      <c r="B52" t="s">
        <v>128</v>
      </c>
      <c r="C52" t="s">
        <v>8</v>
      </c>
      <c r="D52" s="3">
        <v>250000</v>
      </c>
      <c r="E52" s="3">
        <v>0</v>
      </c>
    </row>
    <row r="53" spans="1:7" x14ac:dyDescent="0.25">
      <c r="A53" s="10">
        <v>46110</v>
      </c>
      <c r="B53" t="s">
        <v>129</v>
      </c>
      <c r="C53" t="s">
        <v>8</v>
      </c>
      <c r="D53" s="3">
        <v>0</v>
      </c>
      <c r="E53" s="3">
        <v>9900</v>
      </c>
    </row>
    <row r="54" spans="1:7" x14ac:dyDescent="0.25">
      <c r="A54" s="10">
        <v>46110</v>
      </c>
      <c r="B54" t="s">
        <v>130</v>
      </c>
      <c r="C54" t="s">
        <v>8</v>
      </c>
      <c r="D54" s="3">
        <v>0</v>
      </c>
      <c r="E54" s="3">
        <v>7500</v>
      </c>
    </row>
    <row r="55" spans="1:7" x14ac:dyDescent="0.25">
      <c r="A55" s="10">
        <v>46110</v>
      </c>
      <c r="B55" t="s">
        <v>131</v>
      </c>
      <c r="C55" t="s">
        <v>8</v>
      </c>
      <c r="D55" s="3">
        <v>0</v>
      </c>
      <c r="E55" s="3">
        <v>12000</v>
      </c>
    </row>
    <row r="56" spans="1:7" x14ac:dyDescent="0.25">
      <c r="A56" s="10">
        <v>46110</v>
      </c>
      <c r="B56" t="s">
        <v>132</v>
      </c>
      <c r="C56" t="s">
        <v>8</v>
      </c>
      <c r="D56" s="3">
        <v>0</v>
      </c>
      <c r="E56" s="3">
        <v>39803</v>
      </c>
    </row>
    <row r="57" spans="1:7" x14ac:dyDescent="0.25">
      <c r="A57" s="10">
        <v>46110</v>
      </c>
      <c r="B57" t="s">
        <v>234</v>
      </c>
      <c r="C57" t="s">
        <v>8</v>
      </c>
      <c r="D57" s="3">
        <v>0</v>
      </c>
      <c r="E57" s="3">
        <v>80000</v>
      </c>
    </row>
    <row r="58" spans="1:7" x14ac:dyDescent="0.25">
      <c r="A58" s="10">
        <v>46110</v>
      </c>
      <c r="B58" t="s">
        <v>133</v>
      </c>
      <c r="C58" t="s">
        <v>8</v>
      </c>
      <c r="D58" s="3">
        <v>0</v>
      </c>
      <c r="E58" s="3">
        <v>17000</v>
      </c>
    </row>
    <row r="59" spans="1:7" x14ac:dyDescent="0.25">
      <c r="A59" s="10">
        <v>46110</v>
      </c>
      <c r="B59" t="s">
        <v>134</v>
      </c>
      <c r="C59" t="s">
        <v>8</v>
      </c>
      <c r="D59" s="3">
        <v>0</v>
      </c>
      <c r="E59" s="3">
        <v>12500</v>
      </c>
    </row>
    <row r="60" spans="1:7" x14ac:dyDescent="0.25">
      <c r="A60" s="10">
        <v>46110</v>
      </c>
      <c r="B60" t="s">
        <v>135</v>
      </c>
      <c r="C60" t="s">
        <v>8</v>
      </c>
      <c r="D60" s="3">
        <v>0</v>
      </c>
      <c r="E60" s="3">
        <v>25000</v>
      </c>
    </row>
    <row r="61" spans="1:7" x14ac:dyDescent="0.25">
      <c r="A61" s="10">
        <v>46110</v>
      </c>
      <c r="B61" t="s">
        <v>136</v>
      </c>
      <c r="C61" t="s">
        <v>8</v>
      </c>
      <c r="D61" s="3">
        <v>0</v>
      </c>
      <c r="E61" s="3">
        <v>160150</v>
      </c>
    </row>
    <row r="62" spans="1:7" x14ac:dyDescent="0.25">
      <c r="A62" s="10">
        <v>46110</v>
      </c>
      <c r="B62" t="s">
        <v>123</v>
      </c>
      <c r="C62" t="s">
        <v>8</v>
      </c>
      <c r="D62" s="3">
        <v>227000</v>
      </c>
      <c r="E62" s="3">
        <v>0</v>
      </c>
    </row>
    <row r="63" spans="1:7" x14ac:dyDescent="0.25">
      <c r="A63" s="10">
        <v>46111</v>
      </c>
      <c r="B63" t="s">
        <v>123</v>
      </c>
      <c r="C63" t="s">
        <v>8</v>
      </c>
      <c r="D63" s="3">
        <v>85500</v>
      </c>
      <c r="E63" s="3">
        <v>0</v>
      </c>
    </row>
    <row r="64" spans="1:7" x14ac:dyDescent="0.25">
      <c r="A64" s="10">
        <v>46113</v>
      </c>
      <c r="B64" t="s">
        <v>204</v>
      </c>
      <c r="C64" t="s">
        <v>8</v>
      </c>
      <c r="D64" s="3">
        <v>0</v>
      </c>
      <c r="E64" s="3">
        <v>50000</v>
      </c>
    </row>
    <row r="65" spans="1:5" x14ac:dyDescent="0.25">
      <c r="A65" s="10">
        <v>46113</v>
      </c>
      <c r="B65" t="s">
        <v>187</v>
      </c>
      <c r="C65" t="s">
        <v>8</v>
      </c>
      <c r="D65" s="3">
        <v>0</v>
      </c>
      <c r="E65" s="3">
        <v>20000</v>
      </c>
    </row>
    <row r="66" spans="1:5" x14ac:dyDescent="0.25">
      <c r="A66" s="10">
        <v>46113</v>
      </c>
      <c r="B66" t="s">
        <v>188</v>
      </c>
      <c r="C66" t="s">
        <v>8</v>
      </c>
      <c r="D66" s="3">
        <v>0</v>
      </c>
      <c r="E66" s="3">
        <v>40000</v>
      </c>
    </row>
    <row r="67" spans="1:5" x14ac:dyDescent="0.25">
      <c r="A67" s="10">
        <v>46113</v>
      </c>
      <c r="B67" t="s">
        <v>189</v>
      </c>
      <c r="C67" t="s">
        <v>8</v>
      </c>
      <c r="D67" s="3">
        <v>0</v>
      </c>
      <c r="E67" s="3">
        <v>40000</v>
      </c>
    </row>
    <row r="68" spans="1:5" x14ac:dyDescent="0.25">
      <c r="A68" s="10">
        <v>46113</v>
      </c>
      <c r="B68" t="s">
        <v>190</v>
      </c>
      <c r="C68" t="s">
        <v>8</v>
      </c>
      <c r="D68" s="3">
        <v>0</v>
      </c>
      <c r="E68" s="3">
        <v>40000</v>
      </c>
    </row>
    <row r="69" spans="1:5" x14ac:dyDescent="0.25">
      <c r="A69" s="10">
        <v>46113</v>
      </c>
      <c r="B69" t="s">
        <v>191</v>
      </c>
      <c r="C69" t="s">
        <v>8</v>
      </c>
      <c r="D69" s="3">
        <v>0</v>
      </c>
      <c r="E69" s="3">
        <v>40000</v>
      </c>
    </row>
    <row r="70" spans="1:5" x14ac:dyDescent="0.25">
      <c r="A70" s="10">
        <v>46113</v>
      </c>
      <c r="B70" t="s">
        <v>192</v>
      </c>
      <c r="C70" t="s">
        <v>8</v>
      </c>
      <c r="D70" s="3">
        <v>0</v>
      </c>
      <c r="E70" s="3">
        <v>40000</v>
      </c>
    </row>
    <row r="71" spans="1:5" x14ac:dyDescent="0.25">
      <c r="A71" s="10">
        <v>46113</v>
      </c>
      <c r="B71" t="s">
        <v>193</v>
      </c>
      <c r="C71" t="s">
        <v>8</v>
      </c>
      <c r="D71" s="3">
        <v>0</v>
      </c>
      <c r="E71" s="3">
        <v>40000</v>
      </c>
    </row>
    <row r="72" spans="1:5" x14ac:dyDescent="0.25">
      <c r="A72" s="10">
        <v>46113</v>
      </c>
      <c r="B72" t="s">
        <v>194</v>
      </c>
      <c r="C72" t="s">
        <v>8</v>
      </c>
      <c r="D72" s="3">
        <v>0</v>
      </c>
      <c r="E72" s="3">
        <v>40000</v>
      </c>
    </row>
    <row r="73" spans="1:5" x14ac:dyDescent="0.25">
      <c r="A73" s="10">
        <v>46113</v>
      </c>
      <c r="B73" t="s">
        <v>123</v>
      </c>
      <c r="C73" t="s">
        <v>8</v>
      </c>
      <c r="D73" s="3">
        <v>90000</v>
      </c>
      <c r="E73" s="3">
        <v>0</v>
      </c>
    </row>
    <row r="74" spans="1:5" x14ac:dyDescent="0.25">
      <c r="A74" s="10">
        <v>46114</v>
      </c>
      <c r="B74" t="s">
        <v>100</v>
      </c>
      <c r="C74" t="s">
        <v>8</v>
      </c>
      <c r="D74" s="3">
        <v>0</v>
      </c>
      <c r="E74" s="3">
        <v>60000</v>
      </c>
    </row>
    <row r="75" spans="1:5" x14ac:dyDescent="0.25">
      <c r="A75" s="10">
        <v>46114</v>
      </c>
      <c r="B75" t="s">
        <v>123</v>
      </c>
      <c r="C75" t="s">
        <v>8</v>
      </c>
      <c r="D75" s="3">
        <v>0</v>
      </c>
      <c r="E75" s="3">
        <v>0</v>
      </c>
    </row>
    <row r="76" spans="1:5" x14ac:dyDescent="0.25">
      <c r="A76" s="10">
        <v>46119</v>
      </c>
      <c r="B76" t="s">
        <v>123</v>
      </c>
      <c r="C76" t="s">
        <v>8</v>
      </c>
      <c r="D76" s="3">
        <v>19000</v>
      </c>
      <c r="E76" s="3">
        <v>0</v>
      </c>
    </row>
    <row r="77" spans="1:5" x14ac:dyDescent="0.25">
      <c r="A77" s="10">
        <v>46120</v>
      </c>
      <c r="B77" t="s">
        <v>123</v>
      </c>
      <c r="C77" t="s">
        <v>8</v>
      </c>
      <c r="D77" s="3">
        <v>27000</v>
      </c>
      <c r="E77" s="3">
        <v>0</v>
      </c>
    </row>
    <row r="78" spans="1:5" x14ac:dyDescent="0.25">
      <c r="A78" s="10">
        <v>46121</v>
      </c>
      <c r="B78" t="s">
        <v>123</v>
      </c>
      <c r="C78" t="s">
        <v>8</v>
      </c>
      <c r="D78" s="3">
        <v>8000</v>
      </c>
      <c r="E78" s="3">
        <v>0</v>
      </c>
    </row>
    <row r="79" spans="1:5" x14ac:dyDescent="0.25">
      <c r="A79" s="10">
        <v>46122</v>
      </c>
      <c r="B79" t="s">
        <v>123</v>
      </c>
      <c r="C79" t="s">
        <v>8</v>
      </c>
      <c r="D79" s="3">
        <v>104000</v>
      </c>
      <c r="E79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83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44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234000</v>
      </c>
      <c r="F21" s="3"/>
      <c r="G21" s="3">
        <v>117000</v>
      </c>
      <c r="H21" s="3">
        <v>351000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131500</v>
      </c>
      <c r="H22" s="3">
        <v>274500</v>
      </c>
      <c r="I22" s="3"/>
      <c r="Z22" s="4">
        <f t="shared" si="1"/>
        <v>0</v>
      </c>
    </row>
    <row r="23" spans="1:28" x14ac:dyDescent="0.25">
      <c r="A23" t="s">
        <v>43</v>
      </c>
      <c r="B23" s="3"/>
      <c r="C23" s="3"/>
      <c r="D23" s="3"/>
      <c r="E23" s="3">
        <v>225500</v>
      </c>
      <c r="F23" s="3"/>
      <c r="G23" s="3">
        <v>71000</v>
      </c>
      <c r="H23" s="3">
        <v>296500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138000</v>
      </c>
      <c r="H24" s="3">
        <v>264500</v>
      </c>
      <c r="I24" s="3"/>
      <c r="Z24" s="4">
        <f t="shared" si="1"/>
        <v>0</v>
      </c>
    </row>
    <row r="25" spans="1:28" x14ac:dyDescent="0.25">
      <c r="A25" t="s">
        <v>48</v>
      </c>
      <c r="B25" s="3"/>
      <c r="C25" s="3"/>
      <c r="D25" s="3"/>
      <c r="E25" s="3">
        <v>172500</v>
      </c>
      <c r="F25" s="3">
        <v>76000</v>
      </c>
      <c r="G25" s="3"/>
      <c r="H25" s="3">
        <v>248500</v>
      </c>
      <c r="I25" s="3"/>
    </row>
    <row r="26" spans="1:28" x14ac:dyDescent="0.25">
      <c r="A26" t="s">
        <v>49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50</v>
      </c>
      <c r="B27" s="3"/>
      <c r="C27" s="3">
        <v>1000</v>
      </c>
      <c r="D27" s="3"/>
      <c r="E27" s="3">
        <v>337500</v>
      </c>
      <c r="F27" s="3">
        <v>22000</v>
      </c>
      <c r="G27" s="3">
        <v>113000</v>
      </c>
      <c r="H27" s="3">
        <v>473500</v>
      </c>
      <c r="I27" s="3"/>
    </row>
    <row r="28" spans="1:28" x14ac:dyDescent="0.25">
      <c r="A28" t="s">
        <v>70</v>
      </c>
      <c r="B28" s="3"/>
      <c r="C28" s="3"/>
      <c r="D28" s="3"/>
      <c r="E28" s="3">
        <v>87000</v>
      </c>
      <c r="F28" s="3">
        <v>82000</v>
      </c>
      <c r="G28" s="3">
        <v>70000</v>
      </c>
      <c r="H28" s="3">
        <v>239000</v>
      </c>
      <c r="I28" s="3"/>
    </row>
    <row r="29" spans="1:28" x14ac:dyDescent="0.25">
      <c r="A29" t="s">
        <v>71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72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79</v>
      </c>
      <c r="B31" s="3">
        <v>60400</v>
      </c>
      <c r="C31" s="3"/>
      <c r="D31" s="3"/>
      <c r="E31" s="3">
        <v>99000</v>
      </c>
      <c r="F31" s="3"/>
      <c r="G31" s="3">
        <v>55000</v>
      </c>
      <c r="H31" s="3">
        <v>214400</v>
      </c>
      <c r="I31" s="3"/>
    </row>
    <row r="32" spans="1:28" x14ac:dyDescent="0.25">
      <c r="A32" t="s">
        <v>81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80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82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83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85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105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106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107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108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116</v>
      </c>
      <c r="B41" s="3"/>
      <c r="C41" s="3"/>
      <c r="D41" s="3"/>
      <c r="E41" s="3">
        <v>139000</v>
      </c>
      <c r="F41" s="3"/>
      <c r="G41" s="3">
        <v>70000</v>
      </c>
      <c r="H41" s="3">
        <v>209000</v>
      </c>
      <c r="J41" s="1" t="s">
        <v>44</v>
      </c>
      <c r="K41" s="1" t="s">
        <v>20</v>
      </c>
      <c r="L41" s="1" t="s">
        <v>13</v>
      </c>
    </row>
    <row r="42" spans="1:26" x14ac:dyDescent="0.25">
      <c r="A42" t="s">
        <v>117</v>
      </c>
      <c r="B42" s="3"/>
      <c r="C42" s="3"/>
      <c r="D42" s="3">
        <v>250000</v>
      </c>
      <c r="E42" s="3"/>
      <c r="F42" s="3"/>
      <c r="G42" s="3">
        <v>227000</v>
      </c>
      <c r="H42" s="3">
        <v>477000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A43" t="s">
        <v>179</v>
      </c>
      <c r="B43" s="3"/>
      <c r="C43" s="3"/>
      <c r="D43" s="3"/>
      <c r="E43" s="3">
        <v>30000</v>
      </c>
      <c r="F43" s="3"/>
      <c r="G43" s="3">
        <v>85500</v>
      </c>
      <c r="H43" s="3">
        <v>115500</v>
      </c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A44" t="s">
        <v>180</v>
      </c>
      <c r="B44" s="3"/>
      <c r="C44" s="3"/>
      <c r="D44" s="3"/>
      <c r="E44" s="3">
        <v>76000</v>
      </c>
      <c r="F44" s="3"/>
      <c r="G44" s="3"/>
      <c r="H44" s="3">
        <v>76000</v>
      </c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A45" t="s">
        <v>181</v>
      </c>
      <c r="B45" s="3"/>
      <c r="C45" s="3"/>
      <c r="D45" s="3"/>
      <c r="E45" s="3">
        <v>3500</v>
      </c>
      <c r="F45" s="3"/>
      <c r="G45" s="3">
        <v>90000</v>
      </c>
      <c r="H45" s="3">
        <v>93500</v>
      </c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A46" t="s">
        <v>203</v>
      </c>
      <c r="B46" s="3"/>
      <c r="C46" s="3"/>
      <c r="D46" s="3"/>
      <c r="E46" s="3"/>
      <c r="F46" s="3"/>
      <c r="G46" s="3">
        <v>0</v>
      </c>
      <c r="H46" s="3">
        <v>0</v>
      </c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A47" t="s">
        <v>229</v>
      </c>
      <c r="B47" s="3"/>
      <c r="C47" s="3"/>
      <c r="D47" s="3"/>
      <c r="E47" s="3">
        <v>247000</v>
      </c>
      <c r="F47" s="3"/>
      <c r="G47" s="3">
        <v>19000</v>
      </c>
      <c r="H47" s="3">
        <v>266000</v>
      </c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A48" t="s">
        <v>230</v>
      </c>
      <c r="B48" s="3">
        <v>40250</v>
      </c>
      <c r="C48" s="3"/>
      <c r="D48" s="3"/>
      <c r="E48" s="3">
        <v>134000</v>
      </c>
      <c r="F48" s="3"/>
      <c r="G48" s="3">
        <v>27000</v>
      </c>
      <c r="H48" s="3">
        <v>201250</v>
      </c>
      <c r="J48" t="s">
        <v>27</v>
      </c>
      <c r="K48" s="3"/>
      <c r="L48" s="3"/>
      <c r="M48" s="3"/>
      <c r="N48" s="3">
        <v>240000</v>
      </c>
      <c r="O48" s="3"/>
      <c r="P48" s="3">
        <v>307900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:21" x14ac:dyDescent="0.25">
      <c r="A49" t="s">
        <v>231</v>
      </c>
      <c r="B49" s="3"/>
      <c r="C49" s="3"/>
      <c r="D49" s="3"/>
      <c r="E49" s="3">
        <v>68000</v>
      </c>
      <c r="F49" s="3">
        <v>11000</v>
      </c>
      <c r="G49" s="3">
        <v>8000</v>
      </c>
      <c r="H49" s="3">
        <v>87000</v>
      </c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:21" x14ac:dyDescent="0.25">
      <c r="A50" t="s">
        <v>232</v>
      </c>
      <c r="B50" s="3"/>
      <c r="C50" s="3"/>
      <c r="D50" s="3"/>
      <c r="E50" s="3">
        <v>153000</v>
      </c>
      <c r="F50" s="3"/>
      <c r="G50" s="3">
        <v>104000</v>
      </c>
      <c r="H50" s="3">
        <v>257000</v>
      </c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:21" x14ac:dyDescent="0.25">
      <c r="A51" t="s">
        <v>1</v>
      </c>
      <c r="B51" s="3">
        <v>264350</v>
      </c>
      <c r="C51" s="3">
        <v>1000</v>
      </c>
      <c r="D51" s="3">
        <v>1194950</v>
      </c>
      <c r="E51" s="3">
        <v>5462550</v>
      </c>
      <c r="F51" s="3">
        <v>327000</v>
      </c>
      <c r="G51" s="3">
        <v>2492500</v>
      </c>
      <c r="H51" s="3">
        <v>9742350</v>
      </c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:21" x14ac:dyDescent="0.25">
      <c r="J54" t="s">
        <v>43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:21" x14ac:dyDescent="0.25">
      <c r="J56" t="s">
        <v>48</v>
      </c>
      <c r="K56" s="3"/>
      <c r="L56" s="3"/>
      <c r="M56" s="3"/>
      <c r="N56" s="3">
        <v>30000</v>
      </c>
      <c r="O56" s="3"/>
      <c r="P56" s="3">
        <v>152700</v>
      </c>
      <c r="Q56" s="3"/>
      <c r="R56" s="3">
        <v>0</v>
      </c>
      <c r="S56" s="3">
        <v>0</v>
      </c>
      <c r="T56" s="3"/>
      <c r="U56" s="3">
        <v>182700</v>
      </c>
    </row>
    <row r="57" spans="1:21" x14ac:dyDescent="0.25">
      <c r="J57" t="s">
        <v>49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:21" x14ac:dyDescent="0.25">
      <c r="J58" t="s">
        <v>50</v>
      </c>
      <c r="K58" s="3"/>
      <c r="L58" s="3">
        <v>0</v>
      </c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:21" x14ac:dyDescent="0.25">
      <c r="J59" t="s">
        <v>70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:21" x14ac:dyDescent="0.25">
      <c r="J60" t="s">
        <v>71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:21" x14ac:dyDescent="0.25">
      <c r="J61" t="s">
        <v>72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:21" x14ac:dyDescent="0.25">
      <c r="J62" t="s">
        <v>79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:21" x14ac:dyDescent="0.25">
      <c r="J63" t="s">
        <v>81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:21" x14ac:dyDescent="0.25">
      <c r="J64" t="s">
        <v>80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82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83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85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105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106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107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108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118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116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117</v>
      </c>
      <c r="K74" s="3"/>
      <c r="L74" s="3"/>
      <c r="M74" s="3">
        <v>0</v>
      </c>
      <c r="N74" s="3"/>
      <c r="O74" s="3">
        <v>363853</v>
      </c>
      <c r="P74" s="3">
        <v>250000</v>
      </c>
      <c r="Q74" s="3"/>
      <c r="R74" s="3"/>
      <c r="S74" s="3"/>
      <c r="T74" s="3">
        <v>0</v>
      </c>
      <c r="U74" s="3">
        <v>613853</v>
      </c>
    </row>
    <row r="75" spans="10:21" x14ac:dyDescent="0.25">
      <c r="J75" t="s">
        <v>179</v>
      </c>
      <c r="K75" s="3"/>
      <c r="L75" s="3"/>
      <c r="M75" s="3"/>
      <c r="N75" s="3">
        <v>20000</v>
      </c>
      <c r="O75" s="3"/>
      <c r="P75" s="3"/>
      <c r="Q75" s="3"/>
      <c r="R75" s="3">
        <v>0</v>
      </c>
      <c r="S75" s="3"/>
      <c r="T75" s="3">
        <v>0</v>
      </c>
      <c r="U75" s="3">
        <v>20000</v>
      </c>
    </row>
    <row r="76" spans="10:21" x14ac:dyDescent="0.25">
      <c r="J76" t="s">
        <v>180</v>
      </c>
      <c r="K76" s="3"/>
      <c r="L76" s="3"/>
      <c r="M76" s="3"/>
      <c r="N76" s="3">
        <v>200000</v>
      </c>
      <c r="O76" s="3"/>
      <c r="P76" s="3"/>
      <c r="Q76" s="3"/>
      <c r="R76" s="3">
        <v>0</v>
      </c>
      <c r="S76" s="3"/>
      <c r="T76" s="3"/>
      <c r="U76" s="3">
        <v>200000</v>
      </c>
    </row>
    <row r="77" spans="10:21" x14ac:dyDescent="0.25">
      <c r="J77" t="s">
        <v>181</v>
      </c>
      <c r="K77" s="3"/>
      <c r="L77" s="3"/>
      <c r="M77" s="3"/>
      <c r="N77" s="3"/>
      <c r="O77" s="3">
        <v>350000</v>
      </c>
      <c r="P77" s="3"/>
      <c r="Q77" s="3"/>
      <c r="R77" s="3">
        <v>0</v>
      </c>
      <c r="S77" s="3"/>
      <c r="T77" s="3">
        <v>0</v>
      </c>
      <c r="U77" s="3">
        <v>350000</v>
      </c>
    </row>
    <row r="78" spans="10:21" x14ac:dyDescent="0.25">
      <c r="J78" t="s">
        <v>203</v>
      </c>
      <c r="K78" s="3"/>
      <c r="L78" s="3"/>
      <c r="M78" s="3"/>
      <c r="N78" s="3"/>
      <c r="O78" s="3">
        <v>60000</v>
      </c>
      <c r="P78" s="3"/>
      <c r="Q78" s="3"/>
      <c r="R78" s="3"/>
      <c r="S78" s="3"/>
      <c r="T78" s="3">
        <v>0</v>
      </c>
      <c r="U78" s="3">
        <v>60000</v>
      </c>
    </row>
    <row r="79" spans="10:21" x14ac:dyDescent="0.25">
      <c r="J79" t="s">
        <v>229</v>
      </c>
      <c r="K79" s="3"/>
      <c r="L79" s="3"/>
      <c r="M79" s="3"/>
      <c r="N79" s="3">
        <v>63000</v>
      </c>
      <c r="O79" s="3"/>
      <c r="P79" s="3"/>
      <c r="Q79" s="3"/>
      <c r="R79" s="3">
        <v>0</v>
      </c>
      <c r="S79" s="3"/>
      <c r="T79" s="3">
        <v>0</v>
      </c>
      <c r="U79" s="3">
        <v>63000</v>
      </c>
    </row>
    <row r="80" spans="10:21" x14ac:dyDescent="0.25">
      <c r="J80" t="s">
        <v>230</v>
      </c>
      <c r="K80" s="3">
        <v>0</v>
      </c>
      <c r="L80" s="3"/>
      <c r="M80" s="3"/>
      <c r="N80" s="3">
        <v>85000</v>
      </c>
      <c r="O80" s="3"/>
      <c r="P80" s="3"/>
      <c r="Q80" s="3"/>
      <c r="R80" s="3">
        <v>0</v>
      </c>
      <c r="S80" s="3"/>
      <c r="T80" s="3">
        <v>0</v>
      </c>
      <c r="U80" s="3">
        <v>85000</v>
      </c>
    </row>
    <row r="81" spans="10:21" x14ac:dyDescent="0.25">
      <c r="J81" t="s">
        <v>231</v>
      </c>
      <c r="K81" s="3"/>
      <c r="L81" s="3"/>
      <c r="M81" s="3"/>
      <c r="N81" s="3">
        <v>423250</v>
      </c>
      <c r="O81" s="3"/>
      <c r="P81" s="3"/>
      <c r="Q81" s="3"/>
      <c r="R81" s="3">
        <v>0</v>
      </c>
      <c r="S81" s="3">
        <v>0</v>
      </c>
      <c r="T81" s="3">
        <v>0</v>
      </c>
      <c r="U81" s="3">
        <v>423250</v>
      </c>
    </row>
    <row r="82" spans="10:21" x14ac:dyDescent="0.25">
      <c r="J82" t="s">
        <v>232</v>
      </c>
      <c r="K82" s="3"/>
      <c r="L82" s="3"/>
      <c r="M82" s="3"/>
      <c r="N82" s="3">
        <v>24000</v>
      </c>
      <c r="O82" s="3"/>
      <c r="P82" s="3"/>
      <c r="Q82" s="3"/>
      <c r="R82" s="3">
        <v>0</v>
      </c>
      <c r="S82" s="3"/>
      <c r="T82" s="3">
        <v>0</v>
      </c>
      <c r="U82" s="3">
        <v>24000</v>
      </c>
    </row>
    <row r="83" spans="10:21" x14ac:dyDescent="0.25">
      <c r="J83" t="s">
        <v>1</v>
      </c>
      <c r="K83" s="3">
        <v>0</v>
      </c>
      <c r="L83" s="3">
        <v>0</v>
      </c>
      <c r="M83" s="3">
        <v>0</v>
      </c>
      <c r="N83" s="3">
        <v>3673000</v>
      </c>
      <c r="O83" s="3">
        <v>2755203</v>
      </c>
      <c r="P83" s="3">
        <v>1931150</v>
      </c>
      <c r="Q83" s="3">
        <v>117000</v>
      </c>
      <c r="R83" s="3">
        <v>0</v>
      </c>
      <c r="S83" s="3">
        <v>0</v>
      </c>
      <c r="T83" s="3">
        <v>0</v>
      </c>
      <c r="U83" s="3">
        <v>8476353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619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51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51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52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51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53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51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54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51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51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52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43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51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48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51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49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51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50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54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70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51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71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51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72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51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79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51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81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51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80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82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51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83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51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85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105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73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106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51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107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51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108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52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116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51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117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51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K40" t="s">
        <v>179</v>
      </c>
      <c r="L40" s="3"/>
      <c r="M40" s="3"/>
      <c r="N40" s="3"/>
      <c r="O40" s="3"/>
      <c r="Q40"/>
    </row>
    <row r="41" spans="1:17" x14ac:dyDescent="0.25">
      <c r="A41" t="s">
        <v>3</v>
      </c>
      <c r="D41" t="s">
        <v>53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K41" t="s">
        <v>180</v>
      </c>
      <c r="L41" s="3"/>
      <c r="M41" s="3"/>
      <c r="N41" s="3"/>
      <c r="O41" s="3"/>
      <c r="Q41"/>
    </row>
    <row r="42" spans="1:17" x14ac:dyDescent="0.25">
      <c r="A42" t="s">
        <v>3</v>
      </c>
      <c r="D42" t="s">
        <v>54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K42" t="s">
        <v>181</v>
      </c>
      <c r="L42" s="3"/>
      <c r="M42" s="3"/>
      <c r="N42" s="3"/>
      <c r="O42" s="3"/>
      <c r="Q42"/>
    </row>
    <row r="43" spans="1:17" x14ac:dyDescent="0.25">
      <c r="A43" t="s">
        <v>3</v>
      </c>
      <c r="C43">
        <v>27</v>
      </c>
      <c r="D43" t="s">
        <v>51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K43" t="s">
        <v>203</v>
      </c>
      <c r="L43" s="3"/>
      <c r="M43" s="3"/>
      <c r="N43" s="3"/>
      <c r="O43" s="3"/>
      <c r="Q43"/>
    </row>
    <row r="44" spans="1:17" x14ac:dyDescent="0.25">
      <c r="A44" t="s">
        <v>3</v>
      </c>
      <c r="D44" t="s">
        <v>52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K44" t="s">
        <v>229</v>
      </c>
      <c r="L44" s="3"/>
      <c r="M44" s="3"/>
      <c r="N44" s="3"/>
      <c r="O44" s="3"/>
      <c r="Q44"/>
    </row>
    <row r="45" spans="1:17" x14ac:dyDescent="0.25">
      <c r="A45" t="s">
        <v>3</v>
      </c>
      <c r="C45">
        <v>28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K45" t="s">
        <v>230</v>
      </c>
      <c r="L45" s="3"/>
      <c r="M45" s="3"/>
      <c r="N45" s="3"/>
      <c r="O45" s="3"/>
      <c r="Q45"/>
    </row>
    <row r="46" spans="1:17" x14ac:dyDescent="0.25">
      <c r="A46" t="s">
        <v>4</v>
      </c>
      <c r="B46" s="10">
        <v>46078</v>
      </c>
      <c r="C46">
        <v>29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K46" t="s">
        <v>231</v>
      </c>
      <c r="L46" s="3"/>
      <c r="M46" s="3"/>
      <c r="N46" s="3"/>
      <c r="O46" s="3"/>
      <c r="Q46"/>
    </row>
    <row r="47" spans="1:17" x14ac:dyDescent="0.25">
      <c r="A47" t="s">
        <v>4</v>
      </c>
      <c r="C47">
        <v>30</v>
      </c>
      <c r="D47" t="s">
        <v>51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K47" t="s">
        <v>232</v>
      </c>
      <c r="L47" s="3"/>
      <c r="M47" s="3"/>
      <c r="N47" s="3"/>
      <c r="O47" s="3"/>
      <c r="Q47"/>
    </row>
    <row r="48" spans="1:17" x14ac:dyDescent="0.25">
      <c r="A48" t="s">
        <v>4</v>
      </c>
      <c r="C48">
        <v>31</v>
      </c>
      <c r="D48" t="s">
        <v>51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K48" t="s">
        <v>1</v>
      </c>
      <c r="L48" s="3"/>
      <c r="M48" s="3"/>
      <c r="N48" s="3"/>
      <c r="O48" s="3"/>
      <c r="Q48"/>
    </row>
    <row r="49" spans="1:17" x14ac:dyDescent="0.25">
      <c r="A49" t="s">
        <v>4</v>
      </c>
      <c r="C49">
        <v>32</v>
      </c>
      <c r="D49" t="s">
        <v>55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55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51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51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51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51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51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52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54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51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51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51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52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73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54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55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51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51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51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51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51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73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51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56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51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54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51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51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51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51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52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51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51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54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51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51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54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51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51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55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57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51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52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55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51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52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51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51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53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51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51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52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51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73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51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51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53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57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51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51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52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51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52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51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51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58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55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55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59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60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61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73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51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52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51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51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51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52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54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52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51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51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51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58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51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62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52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51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51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73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51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52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58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51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52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63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51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52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51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52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51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52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138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51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51</v>
      </c>
      <c r="E163">
        <v>8000</v>
      </c>
      <c r="F163" t="s">
        <v>8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51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52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53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138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139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51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56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52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73</v>
      </c>
      <c r="E173">
        <v>4500</v>
      </c>
      <c r="F173" t="s">
        <v>8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51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51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52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51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52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54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74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39</v>
      </c>
      <c r="C181">
        <v>371</v>
      </c>
      <c r="D181" t="s">
        <v>51</v>
      </c>
      <c r="E181">
        <v>8000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B182" s="10">
        <v>46086</v>
      </c>
      <c r="C182">
        <v>123</v>
      </c>
      <c r="D182" t="s">
        <v>62</v>
      </c>
      <c r="E182">
        <v>30000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D183" t="s">
        <v>42</v>
      </c>
      <c r="E183">
        <v>5000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C184">
        <v>124</v>
      </c>
      <c r="D184" t="s">
        <v>51</v>
      </c>
      <c r="E184">
        <v>8000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D185" t="s">
        <v>52</v>
      </c>
      <c r="E185">
        <v>3000</v>
      </c>
      <c r="F185" t="s">
        <v>7</v>
      </c>
      <c r="G185">
        <v>2</v>
      </c>
      <c r="H185" s="3">
        <v>1</v>
      </c>
    </row>
    <row r="186" spans="1:8" x14ac:dyDescent="0.25">
      <c r="A186" t="s">
        <v>40</v>
      </c>
      <c r="C186">
        <v>125</v>
      </c>
      <c r="D186" t="s">
        <v>51</v>
      </c>
      <c r="E186">
        <v>8000</v>
      </c>
      <c r="F186" t="s">
        <v>7</v>
      </c>
      <c r="G186">
        <v>4</v>
      </c>
      <c r="H186" s="3">
        <v>1</v>
      </c>
    </row>
    <row r="187" spans="1:8" x14ac:dyDescent="0.25">
      <c r="A187" t="s">
        <v>40</v>
      </c>
      <c r="D187" t="s">
        <v>58</v>
      </c>
      <c r="E187">
        <v>4500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126</v>
      </c>
      <c r="D188" t="s">
        <v>58</v>
      </c>
      <c r="E188">
        <v>4500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D189" t="s">
        <v>55</v>
      </c>
      <c r="E189">
        <v>35000</v>
      </c>
      <c r="F189" t="s">
        <v>8</v>
      </c>
      <c r="G189">
        <v>1</v>
      </c>
      <c r="H189" s="3">
        <v>1</v>
      </c>
    </row>
    <row r="190" spans="1:8" x14ac:dyDescent="0.25">
      <c r="A190" t="s">
        <v>40</v>
      </c>
      <c r="C190">
        <v>127</v>
      </c>
      <c r="D190" t="s">
        <v>55</v>
      </c>
      <c r="E190">
        <v>35000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128</v>
      </c>
      <c r="D191" t="s">
        <v>51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129</v>
      </c>
      <c r="D192" t="s">
        <v>51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130</v>
      </c>
      <c r="D193" t="s">
        <v>51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131</v>
      </c>
      <c r="D194" t="s">
        <v>51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132</v>
      </c>
      <c r="D195" t="s">
        <v>51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C196">
        <v>133</v>
      </c>
      <c r="D196" t="s">
        <v>51</v>
      </c>
      <c r="E196">
        <v>8000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D197" t="s">
        <v>54</v>
      </c>
      <c r="E197">
        <v>3000</v>
      </c>
      <c r="F197" t="s">
        <v>8</v>
      </c>
      <c r="G197">
        <v>1</v>
      </c>
      <c r="H197" s="3">
        <v>1</v>
      </c>
    </row>
    <row r="198" spans="1:8" x14ac:dyDescent="0.25">
      <c r="A198" t="s">
        <v>40</v>
      </c>
      <c r="C198">
        <v>134</v>
      </c>
      <c r="D198" t="s">
        <v>51</v>
      </c>
      <c r="E198">
        <v>8000</v>
      </c>
      <c r="F198" t="s">
        <v>8</v>
      </c>
      <c r="G198">
        <v>3</v>
      </c>
      <c r="H198" s="3">
        <v>1</v>
      </c>
    </row>
    <row r="199" spans="1:8" x14ac:dyDescent="0.25">
      <c r="A199" t="s">
        <v>40</v>
      </c>
      <c r="D199" t="s">
        <v>54</v>
      </c>
      <c r="E199">
        <v>3000</v>
      </c>
      <c r="F199" t="s">
        <v>8</v>
      </c>
      <c r="G199">
        <v>2</v>
      </c>
      <c r="H199" s="3">
        <v>1</v>
      </c>
    </row>
    <row r="200" spans="1:8" x14ac:dyDescent="0.25">
      <c r="A200" t="s">
        <v>40</v>
      </c>
      <c r="C200">
        <v>135</v>
      </c>
      <c r="D200" t="s">
        <v>51</v>
      </c>
      <c r="E200">
        <v>8000</v>
      </c>
      <c r="F200" t="s">
        <v>7</v>
      </c>
      <c r="G200">
        <v>1</v>
      </c>
      <c r="H200" s="3">
        <v>1</v>
      </c>
    </row>
    <row r="201" spans="1:8" x14ac:dyDescent="0.25">
      <c r="A201" t="s">
        <v>40</v>
      </c>
      <c r="D201" t="s">
        <v>57</v>
      </c>
      <c r="E201">
        <v>2000</v>
      </c>
      <c r="F201" t="s">
        <v>7</v>
      </c>
      <c r="G201">
        <v>1</v>
      </c>
      <c r="H201" s="3">
        <v>1</v>
      </c>
    </row>
    <row r="202" spans="1:8" x14ac:dyDescent="0.25">
      <c r="A202" t="s">
        <v>40</v>
      </c>
      <c r="C202">
        <v>372</v>
      </c>
      <c r="D202" t="s">
        <v>51</v>
      </c>
      <c r="E202">
        <v>8000</v>
      </c>
      <c r="F202" t="s">
        <v>8</v>
      </c>
      <c r="G202">
        <v>2</v>
      </c>
      <c r="H202" s="3">
        <v>1</v>
      </c>
    </row>
    <row r="203" spans="1:8" x14ac:dyDescent="0.25">
      <c r="A203" t="s">
        <v>43</v>
      </c>
      <c r="B203" s="10">
        <v>46088</v>
      </c>
      <c r="C203">
        <v>146</v>
      </c>
      <c r="D203" t="s">
        <v>51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43</v>
      </c>
      <c r="C204">
        <v>147</v>
      </c>
      <c r="D204" t="s">
        <v>51</v>
      </c>
      <c r="E204">
        <v>8000</v>
      </c>
      <c r="F204" t="s">
        <v>7</v>
      </c>
      <c r="G204">
        <v>2</v>
      </c>
      <c r="H204" s="3">
        <v>1</v>
      </c>
    </row>
    <row r="205" spans="1:8" x14ac:dyDescent="0.25">
      <c r="A205" t="s">
        <v>43</v>
      </c>
      <c r="C205">
        <v>148</v>
      </c>
      <c r="D205" t="s">
        <v>51</v>
      </c>
      <c r="E205">
        <v>8000</v>
      </c>
      <c r="F205" t="s">
        <v>7</v>
      </c>
      <c r="G205">
        <v>4</v>
      </c>
      <c r="H205" s="3">
        <v>1</v>
      </c>
    </row>
    <row r="206" spans="1:8" x14ac:dyDescent="0.25">
      <c r="A206" t="s">
        <v>43</v>
      </c>
      <c r="D206" t="s">
        <v>52</v>
      </c>
      <c r="E206">
        <v>3000</v>
      </c>
      <c r="F206" t="s">
        <v>7</v>
      </c>
      <c r="G206">
        <v>2</v>
      </c>
      <c r="H206" s="3">
        <v>1</v>
      </c>
    </row>
    <row r="207" spans="1:8" x14ac:dyDescent="0.25">
      <c r="A207" t="s">
        <v>43</v>
      </c>
      <c r="C207">
        <v>149</v>
      </c>
      <c r="D207" t="s">
        <v>51</v>
      </c>
      <c r="E207">
        <v>8000</v>
      </c>
      <c r="F207" t="s">
        <v>7</v>
      </c>
      <c r="G207">
        <v>1</v>
      </c>
      <c r="H207" s="3">
        <v>1</v>
      </c>
    </row>
    <row r="208" spans="1:8" x14ac:dyDescent="0.25">
      <c r="A208" t="s">
        <v>43</v>
      </c>
      <c r="D208" t="s">
        <v>52</v>
      </c>
      <c r="E208">
        <v>3000</v>
      </c>
      <c r="F208" t="s">
        <v>7</v>
      </c>
      <c r="G208">
        <v>1</v>
      </c>
      <c r="H208" s="3">
        <v>1</v>
      </c>
    </row>
    <row r="209" spans="1:8" x14ac:dyDescent="0.25">
      <c r="A209" t="s">
        <v>43</v>
      </c>
      <c r="C209">
        <v>150</v>
      </c>
      <c r="D209" t="s">
        <v>51</v>
      </c>
      <c r="E209">
        <v>8000</v>
      </c>
      <c r="F209" t="s">
        <v>7</v>
      </c>
      <c r="G209">
        <v>2</v>
      </c>
      <c r="H209" s="3">
        <v>1</v>
      </c>
    </row>
    <row r="210" spans="1:8" x14ac:dyDescent="0.25">
      <c r="A210" t="s">
        <v>43</v>
      </c>
      <c r="D210" t="s">
        <v>52</v>
      </c>
      <c r="E210">
        <v>3000</v>
      </c>
      <c r="F210" t="s">
        <v>7</v>
      </c>
      <c r="G210">
        <v>2</v>
      </c>
      <c r="H210" s="3">
        <v>1</v>
      </c>
    </row>
    <row r="211" spans="1:8" x14ac:dyDescent="0.25">
      <c r="A211" t="s">
        <v>43</v>
      </c>
      <c r="C211">
        <v>151</v>
      </c>
      <c r="D211" t="s">
        <v>51</v>
      </c>
      <c r="E211">
        <v>8000</v>
      </c>
      <c r="F211" t="s">
        <v>7</v>
      </c>
      <c r="G211">
        <v>2</v>
      </c>
      <c r="H211" s="3">
        <v>1</v>
      </c>
    </row>
    <row r="212" spans="1:8" x14ac:dyDescent="0.25">
      <c r="A212" t="s">
        <v>43</v>
      </c>
      <c r="C212">
        <v>152</v>
      </c>
      <c r="D212" t="s">
        <v>51</v>
      </c>
      <c r="E212">
        <v>8000</v>
      </c>
      <c r="F212" t="s">
        <v>8</v>
      </c>
      <c r="G212">
        <v>3</v>
      </c>
      <c r="H212" s="3">
        <v>1</v>
      </c>
    </row>
    <row r="213" spans="1:8" x14ac:dyDescent="0.25">
      <c r="A213" t="s">
        <v>43</v>
      </c>
      <c r="D213" t="s">
        <v>58</v>
      </c>
      <c r="E213">
        <v>4500</v>
      </c>
      <c r="F213" t="s">
        <v>8</v>
      </c>
      <c r="G213">
        <v>1</v>
      </c>
      <c r="H213" s="3">
        <v>1</v>
      </c>
    </row>
    <row r="214" spans="1:8" x14ac:dyDescent="0.25">
      <c r="A214" t="s">
        <v>43</v>
      </c>
      <c r="C214">
        <v>153</v>
      </c>
      <c r="D214" t="s">
        <v>64</v>
      </c>
      <c r="E214">
        <v>15000</v>
      </c>
      <c r="F214" t="s">
        <v>7</v>
      </c>
      <c r="G214">
        <v>1</v>
      </c>
      <c r="H214" s="3">
        <v>1</v>
      </c>
    </row>
    <row r="215" spans="1:8" x14ac:dyDescent="0.25">
      <c r="A215" t="s">
        <v>43</v>
      </c>
      <c r="C215">
        <v>154</v>
      </c>
      <c r="D215" t="s">
        <v>65</v>
      </c>
      <c r="E215">
        <v>60000</v>
      </c>
      <c r="F215" t="s">
        <v>7</v>
      </c>
      <c r="G215">
        <v>1</v>
      </c>
      <c r="H215" s="3">
        <v>1</v>
      </c>
    </row>
    <row r="216" spans="1:8" x14ac:dyDescent="0.25">
      <c r="A216" t="s">
        <v>43</v>
      </c>
      <c r="C216">
        <v>155</v>
      </c>
      <c r="D216" t="s">
        <v>51</v>
      </c>
      <c r="E216">
        <v>8000</v>
      </c>
      <c r="F216" t="s">
        <v>7</v>
      </c>
      <c r="G216">
        <v>1</v>
      </c>
      <c r="H216" s="3">
        <v>1</v>
      </c>
    </row>
    <row r="217" spans="1:8" x14ac:dyDescent="0.25">
      <c r="A217" t="s">
        <v>43</v>
      </c>
      <c r="D217" t="s">
        <v>58</v>
      </c>
      <c r="E217">
        <v>4500</v>
      </c>
      <c r="F217" t="s">
        <v>7</v>
      </c>
      <c r="G217">
        <v>1</v>
      </c>
      <c r="H217" s="3">
        <v>1</v>
      </c>
    </row>
    <row r="218" spans="1:8" x14ac:dyDescent="0.25">
      <c r="A218" t="s">
        <v>43</v>
      </c>
      <c r="C218">
        <v>156</v>
      </c>
      <c r="D218" t="s">
        <v>52</v>
      </c>
      <c r="E218">
        <v>3000</v>
      </c>
      <c r="F218" t="s">
        <v>8</v>
      </c>
      <c r="G218">
        <v>1</v>
      </c>
      <c r="H218" s="3">
        <v>1</v>
      </c>
    </row>
    <row r="219" spans="1:8" x14ac:dyDescent="0.25">
      <c r="A219" t="s">
        <v>43</v>
      </c>
      <c r="D219" t="s">
        <v>66</v>
      </c>
      <c r="E219">
        <v>40000</v>
      </c>
      <c r="F219" t="s">
        <v>8</v>
      </c>
      <c r="G219">
        <v>1</v>
      </c>
      <c r="H219" s="3">
        <v>1</v>
      </c>
    </row>
    <row r="220" spans="1:8" x14ac:dyDescent="0.25">
      <c r="A220" t="s">
        <v>43</v>
      </c>
      <c r="C220">
        <v>157</v>
      </c>
      <c r="D220" t="s">
        <v>51</v>
      </c>
      <c r="E220">
        <v>8000</v>
      </c>
      <c r="F220" t="s">
        <v>7</v>
      </c>
      <c r="G220">
        <v>2</v>
      </c>
      <c r="H220" s="3">
        <v>1</v>
      </c>
    </row>
    <row r="221" spans="1:8" x14ac:dyDescent="0.25">
      <c r="A221" t="s">
        <v>43</v>
      </c>
      <c r="D221" t="s">
        <v>58</v>
      </c>
      <c r="E221">
        <v>4500</v>
      </c>
      <c r="F221" t="s">
        <v>7</v>
      </c>
      <c r="G221">
        <v>1</v>
      </c>
      <c r="H221" s="3">
        <v>1</v>
      </c>
    </row>
    <row r="222" spans="1:8" x14ac:dyDescent="0.25">
      <c r="A222" t="s">
        <v>41</v>
      </c>
      <c r="B222" s="10">
        <v>46089</v>
      </c>
      <c r="C222">
        <v>136</v>
      </c>
      <c r="D222" t="s">
        <v>51</v>
      </c>
      <c r="E222">
        <v>8000</v>
      </c>
      <c r="F222" t="s">
        <v>8</v>
      </c>
      <c r="G222">
        <v>3</v>
      </c>
      <c r="H222" s="3">
        <v>1</v>
      </c>
    </row>
    <row r="223" spans="1:8" x14ac:dyDescent="0.25">
      <c r="A223" t="s">
        <v>41</v>
      </c>
      <c r="D223" t="s">
        <v>52</v>
      </c>
      <c r="E223">
        <v>3000</v>
      </c>
      <c r="F223" t="s">
        <v>8</v>
      </c>
      <c r="G223">
        <v>2</v>
      </c>
      <c r="H223" s="3">
        <v>1</v>
      </c>
    </row>
    <row r="224" spans="1:8" x14ac:dyDescent="0.25">
      <c r="A224" t="s">
        <v>41</v>
      </c>
      <c r="C224">
        <v>137</v>
      </c>
      <c r="D224" t="s">
        <v>51</v>
      </c>
      <c r="E224">
        <v>8000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C226">
        <v>138</v>
      </c>
      <c r="D226" t="s">
        <v>51</v>
      </c>
      <c r="E226">
        <v>8000</v>
      </c>
      <c r="F226" t="s">
        <v>8</v>
      </c>
      <c r="G226">
        <v>3</v>
      </c>
      <c r="H226" s="3">
        <v>1</v>
      </c>
    </row>
    <row r="227" spans="1:8" x14ac:dyDescent="0.25">
      <c r="A227" t="s">
        <v>41</v>
      </c>
      <c r="D227" t="s">
        <v>62</v>
      </c>
      <c r="E227">
        <v>30000</v>
      </c>
      <c r="F227" t="s">
        <v>8</v>
      </c>
      <c r="G227">
        <v>1</v>
      </c>
      <c r="H227" s="3">
        <v>1</v>
      </c>
    </row>
    <row r="228" spans="1:8" x14ac:dyDescent="0.25">
      <c r="A228" t="s">
        <v>41</v>
      </c>
      <c r="C228">
        <v>139</v>
      </c>
      <c r="D228" t="s">
        <v>51</v>
      </c>
      <c r="E228">
        <v>8000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52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C230">
        <v>140</v>
      </c>
      <c r="D230" t="s">
        <v>67</v>
      </c>
      <c r="E230">
        <v>35000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D231" t="s">
        <v>52</v>
      </c>
      <c r="E231">
        <v>3000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58</v>
      </c>
      <c r="E232">
        <v>4500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C233">
        <v>141</v>
      </c>
      <c r="D233" t="s">
        <v>51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67</v>
      </c>
      <c r="E234">
        <v>35000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D235" t="s">
        <v>53</v>
      </c>
      <c r="E235">
        <v>3500</v>
      </c>
      <c r="F235" t="s">
        <v>7</v>
      </c>
      <c r="G235">
        <v>1</v>
      </c>
      <c r="H235" s="3">
        <v>1</v>
      </c>
    </row>
    <row r="236" spans="1:8" x14ac:dyDescent="0.25">
      <c r="A236" t="s">
        <v>41</v>
      </c>
      <c r="D236" t="s">
        <v>52</v>
      </c>
      <c r="E236">
        <v>3000</v>
      </c>
      <c r="F236" t="s">
        <v>7</v>
      </c>
      <c r="G236">
        <v>1</v>
      </c>
      <c r="H236" s="3">
        <v>1</v>
      </c>
    </row>
    <row r="237" spans="1:8" x14ac:dyDescent="0.25">
      <c r="A237" t="s">
        <v>41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</row>
    <row r="238" spans="1:8" x14ac:dyDescent="0.25">
      <c r="A238" t="s">
        <v>41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</row>
    <row r="239" spans="1:8" x14ac:dyDescent="0.25">
      <c r="A239" t="s">
        <v>41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</row>
    <row r="240" spans="1:8" x14ac:dyDescent="0.25">
      <c r="A240" t="s">
        <v>41</v>
      </c>
      <c r="D240" t="s">
        <v>68</v>
      </c>
      <c r="E240">
        <v>2000</v>
      </c>
      <c r="F240" t="s">
        <v>7</v>
      </c>
      <c r="G240">
        <v>1</v>
      </c>
      <c r="H240" s="3">
        <v>1</v>
      </c>
    </row>
    <row r="241" spans="1:8" x14ac:dyDescent="0.25">
      <c r="A241" t="s">
        <v>41</v>
      </c>
      <c r="C241">
        <v>373</v>
      </c>
      <c r="D241" t="s">
        <v>51</v>
      </c>
      <c r="E241">
        <v>8000</v>
      </c>
      <c r="F241" t="s">
        <v>8</v>
      </c>
      <c r="G241">
        <v>2</v>
      </c>
      <c r="H241" s="3">
        <v>1</v>
      </c>
    </row>
    <row r="242" spans="1:8" x14ac:dyDescent="0.25">
      <c r="A242" t="s">
        <v>41</v>
      </c>
      <c r="C242">
        <v>374</v>
      </c>
      <c r="D242" t="s">
        <v>62</v>
      </c>
      <c r="E242">
        <v>30000</v>
      </c>
      <c r="F242" t="s">
        <v>8</v>
      </c>
      <c r="G242">
        <v>1</v>
      </c>
      <c r="H242" s="3">
        <v>1</v>
      </c>
    </row>
    <row r="243" spans="1:8" x14ac:dyDescent="0.25">
      <c r="A243" t="s">
        <v>48</v>
      </c>
      <c r="B243" s="10">
        <v>46090</v>
      </c>
      <c r="C243">
        <v>158</v>
      </c>
      <c r="D243" t="s">
        <v>67</v>
      </c>
      <c r="E243">
        <v>35000</v>
      </c>
      <c r="F243" t="s">
        <v>7</v>
      </c>
      <c r="G243">
        <v>1</v>
      </c>
      <c r="H243" s="3">
        <v>1</v>
      </c>
    </row>
    <row r="244" spans="1:8" x14ac:dyDescent="0.25">
      <c r="A244" t="s">
        <v>48</v>
      </c>
      <c r="D244" t="s">
        <v>52</v>
      </c>
      <c r="E244">
        <v>3000</v>
      </c>
      <c r="F244" t="s">
        <v>7</v>
      </c>
      <c r="G244">
        <v>2</v>
      </c>
      <c r="H244" s="3">
        <v>1</v>
      </c>
    </row>
    <row r="245" spans="1:8" x14ac:dyDescent="0.25">
      <c r="A245" t="s">
        <v>48</v>
      </c>
      <c r="C245">
        <v>159</v>
      </c>
      <c r="D245" t="s">
        <v>51</v>
      </c>
      <c r="E245">
        <v>8000</v>
      </c>
      <c r="F245" t="s">
        <v>7</v>
      </c>
      <c r="G245">
        <v>1</v>
      </c>
      <c r="H245" s="3">
        <v>1</v>
      </c>
    </row>
    <row r="246" spans="1:8" x14ac:dyDescent="0.25">
      <c r="A246" t="s">
        <v>48</v>
      </c>
      <c r="C246">
        <v>160</v>
      </c>
      <c r="D246" t="s">
        <v>51</v>
      </c>
      <c r="E246">
        <v>8000</v>
      </c>
      <c r="F246" t="s">
        <v>7</v>
      </c>
      <c r="G246">
        <v>2</v>
      </c>
      <c r="H246" s="3">
        <v>1</v>
      </c>
    </row>
    <row r="247" spans="1:8" x14ac:dyDescent="0.25">
      <c r="A247" t="s">
        <v>48</v>
      </c>
      <c r="D247" t="s">
        <v>58</v>
      </c>
      <c r="E247">
        <v>4500</v>
      </c>
      <c r="F247" t="s">
        <v>7</v>
      </c>
      <c r="G247">
        <v>1</v>
      </c>
      <c r="H247" s="3">
        <v>1</v>
      </c>
    </row>
    <row r="248" spans="1:8" x14ac:dyDescent="0.25">
      <c r="A248" t="s">
        <v>48</v>
      </c>
      <c r="D248" t="s">
        <v>54</v>
      </c>
      <c r="E248">
        <v>3000</v>
      </c>
      <c r="F248" t="s">
        <v>7</v>
      </c>
      <c r="G248">
        <v>1</v>
      </c>
      <c r="H248" s="3">
        <v>1</v>
      </c>
    </row>
    <row r="249" spans="1:8" x14ac:dyDescent="0.25">
      <c r="A249" t="s">
        <v>48</v>
      </c>
      <c r="C249">
        <v>161</v>
      </c>
      <c r="D249" t="s">
        <v>67</v>
      </c>
      <c r="E249">
        <v>35000</v>
      </c>
      <c r="F249" t="s">
        <v>7</v>
      </c>
      <c r="G249">
        <v>2</v>
      </c>
      <c r="H249" s="3">
        <v>1</v>
      </c>
    </row>
    <row r="250" spans="1:8" x14ac:dyDescent="0.25">
      <c r="A250" t="s">
        <v>48</v>
      </c>
      <c r="D250" t="s">
        <v>52</v>
      </c>
      <c r="E250">
        <v>3000</v>
      </c>
      <c r="F250" t="s">
        <v>7</v>
      </c>
      <c r="G250">
        <v>1</v>
      </c>
      <c r="H250" s="3">
        <v>1</v>
      </c>
    </row>
    <row r="251" spans="1:8" x14ac:dyDescent="0.25">
      <c r="A251" t="s">
        <v>48</v>
      </c>
      <c r="C251">
        <v>162</v>
      </c>
      <c r="D251" t="s">
        <v>51</v>
      </c>
      <c r="E251">
        <v>8000</v>
      </c>
      <c r="F251" t="s">
        <v>7</v>
      </c>
      <c r="G251">
        <v>2</v>
      </c>
      <c r="H251" s="3">
        <v>1</v>
      </c>
    </row>
    <row r="252" spans="1:8" x14ac:dyDescent="0.25">
      <c r="A252" t="s">
        <v>48</v>
      </c>
      <c r="C252">
        <v>163</v>
      </c>
      <c r="D252" t="s">
        <v>67</v>
      </c>
      <c r="E252">
        <v>35000</v>
      </c>
      <c r="F252" t="s">
        <v>28</v>
      </c>
      <c r="G252">
        <v>2</v>
      </c>
      <c r="H252" s="3">
        <v>1</v>
      </c>
    </row>
    <row r="253" spans="1:8" x14ac:dyDescent="0.25">
      <c r="A253" t="s">
        <v>48</v>
      </c>
      <c r="D253" t="s">
        <v>52</v>
      </c>
      <c r="E253">
        <v>3000</v>
      </c>
      <c r="F253" t="s">
        <v>28</v>
      </c>
      <c r="G253">
        <v>2</v>
      </c>
      <c r="H253" s="3">
        <v>1</v>
      </c>
    </row>
    <row r="254" spans="1:8" x14ac:dyDescent="0.25">
      <c r="A254" t="s">
        <v>48</v>
      </c>
      <c r="C254">
        <v>164</v>
      </c>
      <c r="D254" t="s">
        <v>51</v>
      </c>
      <c r="E254">
        <v>8000</v>
      </c>
      <c r="F254" t="s">
        <v>7</v>
      </c>
      <c r="G254">
        <v>1</v>
      </c>
      <c r="H254" s="3">
        <v>1</v>
      </c>
    </row>
    <row r="255" spans="1:8" x14ac:dyDescent="0.25">
      <c r="A255" t="s">
        <v>48</v>
      </c>
      <c r="D255" t="s">
        <v>52</v>
      </c>
      <c r="E255">
        <v>3000</v>
      </c>
      <c r="F255" t="s">
        <v>7</v>
      </c>
      <c r="G255">
        <v>1</v>
      </c>
      <c r="H255" s="3">
        <v>1</v>
      </c>
    </row>
    <row r="256" spans="1:8" x14ac:dyDescent="0.25">
      <c r="A256" t="s">
        <v>49</v>
      </c>
      <c r="B256" s="10">
        <v>46091</v>
      </c>
      <c r="C256">
        <v>165</v>
      </c>
      <c r="D256" t="s">
        <v>51</v>
      </c>
      <c r="E256">
        <v>8000</v>
      </c>
      <c r="F256" t="s">
        <v>8</v>
      </c>
      <c r="G256">
        <v>1</v>
      </c>
      <c r="H256" s="3">
        <v>1</v>
      </c>
    </row>
    <row r="257" spans="1:8" x14ac:dyDescent="0.25">
      <c r="A257" t="s">
        <v>49</v>
      </c>
      <c r="D257" t="s">
        <v>52</v>
      </c>
      <c r="E257">
        <v>3000</v>
      </c>
      <c r="F257" t="s">
        <v>8</v>
      </c>
      <c r="G257">
        <v>1</v>
      </c>
      <c r="H257" s="3">
        <v>1</v>
      </c>
    </row>
    <row r="258" spans="1:8" x14ac:dyDescent="0.25">
      <c r="A258" t="s">
        <v>49</v>
      </c>
      <c r="C258">
        <v>166</v>
      </c>
      <c r="D258" t="s">
        <v>51</v>
      </c>
      <c r="E258">
        <v>8000</v>
      </c>
      <c r="F258" t="s">
        <v>7</v>
      </c>
      <c r="G258">
        <v>5</v>
      </c>
      <c r="H258" s="3">
        <v>1</v>
      </c>
    </row>
    <row r="259" spans="1:8" x14ac:dyDescent="0.25">
      <c r="A259" t="s">
        <v>49</v>
      </c>
      <c r="C259">
        <v>167</v>
      </c>
      <c r="D259" t="s">
        <v>51</v>
      </c>
      <c r="E259">
        <v>8000</v>
      </c>
      <c r="F259" t="s">
        <v>7</v>
      </c>
      <c r="G259">
        <v>1</v>
      </c>
      <c r="H259" s="3">
        <v>1</v>
      </c>
    </row>
    <row r="260" spans="1:8" x14ac:dyDescent="0.25">
      <c r="A260" t="s">
        <v>49</v>
      </c>
      <c r="D260" t="s">
        <v>52</v>
      </c>
      <c r="E260">
        <v>3000</v>
      </c>
      <c r="F260" t="s">
        <v>7</v>
      </c>
      <c r="G260">
        <v>1</v>
      </c>
      <c r="H260" s="3">
        <v>1</v>
      </c>
    </row>
    <row r="261" spans="1:8" x14ac:dyDescent="0.25">
      <c r="A261" t="s">
        <v>49</v>
      </c>
      <c r="C261">
        <v>168</v>
      </c>
      <c r="D261" t="s">
        <v>51</v>
      </c>
      <c r="E261">
        <v>8000</v>
      </c>
      <c r="F261" t="s">
        <v>8</v>
      </c>
      <c r="G261">
        <v>4</v>
      </c>
      <c r="H261" s="3">
        <v>1</v>
      </c>
    </row>
    <row r="262" spans="1:8" x14ac:dyDescent="0.25">
      <c r="A262" t="s">
        <v>50</v>
      </c>
      <c r="B262" s="10">
        <v>46092</v>
      </c>
      <c r="C262">
        <v>169</v>
      </c>
      <c r="D262" t="s">
        <v>55</v>
      </c>
      <c r="E262">
        <v>35000</v>
      </c>
      <c r="F262" t="s">
        <v>7</v>
      </c>
      <c r="G262">
        <v>2</v>
      </c>
      <c r="H262" s="3">
        <v>1</v>
      </c>
    </row>
    <row r="263" spans="1:8" x14ac:dyDescent="0.25">
      <c r="A263" t="s">
        <v>50</v>
      </c>
      <c r="C263">
        <v>171</v>
      </c>
      <c r="D263" t="s">
        <v>52</v>
      </c>
      <c r="E263">
        <v>3000</v>
      </c>
      <c r="F263" t="s">
        <v>7</v>
      </c>
      <c r="G263">
        <v>3</v>
      </c>
      <c r="H263" s="3">
        <v>1</v>
      </c>
    </row>
    <row r="264" spans="1:8" x14ac:dyDescent="0.25">
      <c r="A264" t="s">
        <v>50</v>
      </c>
      <c r="D264" t="s">
        <v>69</v>
      </c>
      <c r="E264">
        <v>30000</v>
      </c>
      <c r="F264" t="s">
        <v>7</v>
      </c>
      <c r="G264">
        <v>1</v>
      </c>
      <c r="H264" s="3">
        <v>1</v>
      </c>
    </row>
    <row r="265" spans="1:8" x14ac:dyDescent="0.25">
      <c r="A265" t="s">
        <v>50</v>
      </c>
      <c r="C265">
        <v>172</v>
      </c>
      <c r="D265" t="s">
        <v>51</v>
      </c>
      <c r="E265">
        <v>8000</v>
      </c>
      <c r="F265" t="s">
        <v>7</v>
      </c>
      <c r="G265">
        <v>1</v>
      </c>
      <c r="H265" s="3">
        <v>1</v>
      </c>
    </row>
    <row r="266" spans="1:8" x14ac:dyDescent="0.25">
      <c r="A266" t="s">
        <v>50</v>
      </c>
      <c r="C266">
        <v>173</v>
      </c>
      <c r="D266" t="s">
        <v>51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50</v>
      </c>
      <c r="D267" t="s">
        <v>52</v>
      </c>
      <c r="E267">
        <v>3000</v>
      </c>
      <c r="F267" t="s">
        <v>7</v>
      </c>
      <c r="G267">
        <v>2</v>
      </c>
      <c r="H267" s="3">
        <v>1</v>
      </c>
    </row>
    <row r="268" spans="1:8" x14ac:dyDescent="0.25">
      <c r="A268" t="s">
        <v>50</v>
      </c>
      <c r="C268">
        <v>174</v>
      </c>
      <c r="D268" t="s">
        <v>51</v>
      </c>
      <c r="E268">
        <v>8000</v>
      </c>
      <c r="F268" t="s">
        <v>28</v>
      </c>
      <c r="G268">
        <v>2</v>
      </c>
      <c r="H268" s="3">
        <v>1</v>
      </c>
    </row>
    <row r="269" spans="1:8" x14ac:dyDescent="0.25">
      <c r="A269" t="s">
        <v>50</v>
      </c>
      <c r="D269" t="s">
        <v>52</v>
      </c>
      <c r="E269">
        <v>3000</v>
      </c>
      <c r="F269" t="s">
        <v>28</v>
      </c>
      <c r="G269">
        <v>2</v>
      </c>
      <c r="H269" s="3">
        <v>1</v>
      </c>
    </row>
    <row r="270" spans="1:8" x14ac:dyDescent="0.25">
      <c r="A270" t="s">
        <v>50</v>
      </c>
      <c r="C270">
        <v>175</v>
      </c>
      <c r="D270" t="s">
        <v>51</v>
      </c>
      <c r="E270">
        <v>8000</v>
      </c>
      <c r="F270" t="s">
        <v>7</v>
      </c>
      <c r="G270">
        <v>3</v>
      </c>
      <c r="H270" s="3">
        <v>1</v>
      </c>
    </row>
    <row r="271" spans="1:8" x14ac:dyDescent="0.25">
      <c r="A271" t="s">
        <v>50</v>
      </c>
      <c r="C271">
        <v>176</v>
      </c>
      <c r="D271" t="s">
        <v>51</v>
      </c>
      <c r="E271">
        <v>8000</v>
      </c>
      <c r="F271" t="s">
        <v>7</v>
      </c>
      <c r="G271">
        <v>1</v>
      </c>
      <c r="H271" s="3">
        <v>1</v>
      </c>
    </row>
    <row r="272" spans="1:8" x14ac:dyDescent="0.25">
      <c r="A272" t="s">
        <v>50</v>
      </c>
      <c r="D272" t="s">
        <v>52</v>
      </c>
      <c r="E272">
        <v>3000</v>
      </c>
      <c r="F272" t="s">
        <v>7</v>
      </c>
      <c r="G272">
        <v>1</v>
      </c>
      <c r="H272" s="3">
        <v>1</v>
      </c>
    </row>
    <row r="273" spans="1:8" x14ac:dyDescent="0.25">
      <c r="A273" t="s">
        <v>50</v>
      </c>
      <c r="C273">
        <v>177</v>
      </c>
      <c r="D273" t="s">
        <v>51</v>
      </c>
      <c r="E273">
        <v>8000</v>
      </c>
      <c r="F273" t="s">
        <v>8</v>
      </c>
      <c r="G273">
        <v>2</v>
      </c>
      <c r="H273" s="3">
        <v>1</v>
      </c>
    </row>
    <row r="274" spans="1:8" x14ac:dyDescent="0.25">
      <c r="A274" t="s">
        <v>50</v>
      </c>
      <c r="D274" t="s">
        <v>52</v>
      </c>
      <c r="E274">
        <v>3000</v>
      </c>
      <c r="F274" t="s">
        <v>8</v>
      </c>
      <c r="G274">
        <v>2</v>
      </c>
      <c r="H274" s="3">
        <v>1</v>
      </c>
    </row>
    <row r="275" spans="1:8" x14ac:dyDescent="0.25">
      <c r="A275" t="s">
        <v>50</v>
      </c>
      <c r="C275">
        <v>178</v>
      </c>
      <c r="D275" t="s">
        <v>51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50</v>
      </c>
      <c r="C276">
        <v>179</v>
      </c>
      <c r="D276" t="s">
        <v>51</v>
      </c>
      <c r="E276">
        <v>8000</v>
      </c>
      <c r="F276" t="s">
        <v>7</v>
      </c>
      <c r="G276">
        <v>1</v>
      </c>
      <c r="H276" s="3">
        <v>1</v>
      </c>
    </row>
    <row r="277" spans="1:8" x14ac:dyDescent="0.25">
      <c r="A277" t="s">
        <v>50</v>
      </c>
      <c r="D277" t="s">
        <v>73</v>
      </c>
      <c r="E277">
        <v>4500</v>
      </c>
      <c r="F277" t="s">
        <v>7</v>
      </c>
      <c r="G277">
        <v>3</v>
      </c>
      <c r="H277" s="3">
        <v>1</v>
      </c>
    </row>
    <row r="278" spans="1:8" x14ac:dyDescent="0.25">
      <c r="A278" t="s">
        <v>50</v>
      </c>
      <c r="C278">
        <v>180</v>
      </c>
      <c r="D278" t="s">
        <v>51</v>
      </c>
      <c r="E278">
        <v>8000</v>
      </c>
      <c r="F278" t="s">
        <v>7</v>
      </c>
      <c r="G278">
        <v>2</v>
      </c>
      <c r="H278" s="3">
        <v>1</v>
      </c>
    </row>
    <row r="279" spans="1:8" x14ac:dyDescent="0.25">
      <c r="A279" t="s">
        <v>50</v>
      </c>
      <c r="D279" t="s">
        <v>52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50</v>
      </c>
      <c r="C280">
        <v>181</v>
      </c>
      <c r="D280" t="s">
        <v>51</v>
      </c>
      <c r="E280">
        <v>8000</v>
      </c>
      <c r="F280" t="s">
        <v>8</v>
      </c>
      <c r="G280">
        <v>4</v>
      </c>
      <c r="H280" s="3">
        <v>1</v>
      </c>
    </row>
    <row r="281" spans="1:8" x14ac:dyDescent="0.25">
      <c r="A281" t="s">
        <v>50</v>
      </c>
      <c r="C281">
        <v>182</v>
      </c>
      <c r="D281" t="s">
        <v>51</v>
      </c>
      <c r="E281">
        <v>8000</v>
      </c>
      <c r="F281" t="s">
        <v>8</v>
      </c>
      <c r="G281">
        <v>3</v>
      </c>
      <c r="H281" s="3">
        <v>1</v>
      </c>
    </row>
    <row r="282" spans="1:8" x14ac:dyDescent="0.25">
      <c r="A282" t="s">
        <v>50</v>
      </c>
      <c r="C282">
        <v>183</v>
      </c>
      <c r="D282" t="s">
        <v>51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50</v>
      </c>
      <c r="C283">
        <v>184</v>
      </c>
      <c r="D283" t="s">
        <v>51</v>
      </c>
      <c r="E283">
        <v>8000</v>
      </c>
      <c r="F283" t="s">
        <v>8</v>
      </c>
      <c r="G283">
        <v>1</v>
      </c>
      <c r="H283" s="3">
        <v>1</v>
      </c>
    </row>
    <row r="284" spans="1:8" x14ac:dyDescent="0.25">
      <c r="A284" t="s">
        <v>50</v>
      </c>
      <c r="C284">
        <v>185</v>
      </c>
      <c r="D284" t="s">
        <v>51</v>
      </c>
      <c r="E284">
        <v>8000</v>
      </c>
      <c r="F284" t="s">
        <v>7</v>
      </c>
      <c r="G284">
        <v>4</v>
      </c>
      <c r="H284" s="3">
        <v>1</v>
      </c>
    </row>
    <row r="285" spans="1:8" x14ac:dyDescent="0.25">
      <c r="A285" t="s">
        <v>50</v>
      </c>
      <c r="C285">
        <v>186</v>
      </c>
      <c r="D285" t="s">
        <v>51</v>
      </c>
      <c r="E285">
        <v>8000</v>
      </c>
      <c r="F285" t="s">
        <v>8</v>
      </c>
      <c r="G285">
        <v>1</v>
      </c>
      <c r="H285" s="3">
        <v>1</v>
      </c>
    </row>
    <row r="286" spans="1:8" x14ac:dyDescent="0.25">
      <c r="A286" t="s">
        <v>50</v>
      </c>
      <c r="C286">
        <v>187</v>
      </c>
      <c r="D286" t="s">
        <v>51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50</v>
      </c>
      <c r="D287" t="s">
        <v>52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50</v>
      </c>
      <c r="C288">
        <v>188</v>
      </c>
      <c r="D288" t="s">
        <v>51</v>
      </c>
      <c r="E288">
        <v>8000</v>
      </c>
      <c r="F288" t="s">
        <v>7</v>
      </c>
      <c r="G288">
        <v>1</v>
      </c>
      <c r="H288" s="3">
        <v>1</v>
      </c>
    </row>
    <row r="289" spans="1:8" x14ac:dyDescent="0.25">
      <c r="A289" t="s">
        <v>50</v>
      </c>
      <c r="C289">
        <v>189</v>
      </c>
      <c r="D289" t="s">
        <v>51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50</v>
      </c>
      <c r="C290">
        <v>190</v>
      </c>
      <c r="D290" t="s">
        <v>51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50</v>
      </c>
      <c r="D291" t="s">
        <v>52</v>
      </c>
      <c r="E291">
        <v>3000</v>
      </c>
      <c r="F291" t="s">
        <v>7</v>
      </c>
      <c r="G291">
        <v>1</v>
      </c>
      <c r="H291" s="3">
        <v>1</v>
      </c>
    </row>
    <row r="292" spans="1:8" x14ac:dyDescent="0.25">
      <c r="A292" t="s">
        <v>50</v>
      </c>
      <c r="C292">
        <v>191</v>
      </c>
      <c r="D292" t="s">
        <v>51</v>
      </c>
      <c r="E292">
        <v>8000</v>
      </c>
      <c r="F292" t="s">
        <v>7</v>
      </c>
      <c r="G292">
        <v>2</v>
      </c>
      <c r="H292" s="3">
        <v>1</v>
      </c>
    </row>
    <row r="293" spans="1:8" x14ac:dyDescent="0.25">
      <c r="A293" t="s">
        <v>50</v>
      </c>
      <c r="D293" t="s">
        <v>54</v>
      </c>
      <c r="E293">
        <v>3000</v>
      </c>
      <c r="F293" t="s">
        <v>7</v>
      </c>
      <c r="G293">
        <v>2</v>
      </c>
      <c r="H293" s="3">
        <v>1</v>
      </c>
    </row>
    <row r="294" spans="1:8" x14ac:dyDescent="0.25">
      <c r="A294" t="s">
        <v>50</v>
      </c>
      <c r="C294">
        <v>192</v>
      </c>
      <c r="D294" t="s">
        <v>51</v>
      </c>
      <c r="E294">
        <v>8000</v>
      </c>
      <c r="F294" t="s">
        <v>7</v>
      </c>
      <c r="G294">
        <v>1</v>
      </c>
      <c r="H294" s="3">
        <v>1</v>
      </c>
    </row>
    <row r="295" spans="1:8" x14ac:dyDescent="0.25">
      <c r="A295" t="s">
        <v>50</v>
      </c>
      <c r="C295">
        <v>193</v>
      </c>
      <c r="D295" t="s">
        <v>51</v>
      </c>
      <c r="E295">
        <v>8000</v>
      </c>
      <c r="F295" t="s">
        <v>8</v>
      </c>
      <c r="G295">
        <v>1</v>
      </c>
      <c r="H295" s="3">
        <v>1</v>
      </c>
    </row>
    <row r="296" spans="1:8" x14ac:dyDescent="0.25">
      <c r="A296" t="s">
        <v>50</v>
      </c>
      <c r="D296" t="s">
        <v>52</v>
      </c>
      <c r="E296">
        <v>3000</v>
      </c>
      <c r="F296" t="s">
        <v>8</v>
      </c>
      <c r="G296">
        <v>1</v>
      </c>
      <c r="H296" s="3">
        <v>1</v>
      </c>
    </row>
    <row r="297" spans="1:8" x14ac:dyDescent="0.25">
      <c r="A297" t="s">
        <v>50</v>
      </c>
      <c r="C297">
        <v>194</v>
      </c>
      <c r="D297" t="s">
        <v>51</v>
      </c>
      <c r="E297">
        <v>8000</v>
      </c>
      <c r="F297" t="s">
        <v>7</v>
      </c>
      <c r="G297">
        <v>1</v>
      </c>
      <c r="H297" s="3">
        <v>1</v>
      </c>
    </row>
    <row r="298" spans="1:8" x14ac:dyDescent="0.25">
      <c r="A298" t="s">
        <v>70</v>
      </c>
      <c r="B298" s="10">
        <v>46093</v>
      </c>
      <c r="C298">
        <v>195</v>
      </c>
      <c r="D298" t="s">
        <v>51</v>
      </c>
      <c r="E298">
        <v>8000</v>
      </c>
      <c r="F298" t="s">
        <v>28</v>
      </c>
      <c r="G298">
        <v>1</v>
      </c>
      <c r="H298" s="3">
        <v>1</v>
      </c>
    </row>
    <row r="299" spans="1:8" x14ac:dyDescent="0.25">
      <c r="A299" t="s">
        <v>70</v>
      </c>
      <c r="D299" t="s">
        <v>67</v>
      </c>
      <c r="E299">
        <v>35000</v>
      </c>
      <c r="F299" t="s">
        <v>28</v>
      </c>
      <c r="G299">
        <v>1</v>
      </c>
      <c r="H299" s="3">
        <v>1</v>
      </c>
    </row>
    <row r="300" spans="1:8" x14ac:dyDescent="0.25">
      <c r="A300" t="s">
        <v>70</v>
      </c>
      <c r="D300" t="s">
        <v>52</v>
      </c>
      <c r="E300">
        <v>3000</v>
      </c>
      <c r="F300" t="s">
        <v>28</v>
      </c>
      <c r="G300">
        <v>1</v>
      </c>
      <c r="H300" s="3">
        <v>1</v>
      </c>
    </row>
    <row r="301" spans="1:8" x14ac:dyDescent="0.25">
      <c r="A301" t="s">
        <v>70</v>
      </c>
      <c r="D301" t="s">
        <v>54</v>
      </c>
      <c r="E301">
        <v>3000</v>
      </c>
      <c r="F301" t="s">
        <v>28</v>
      </c>
      <c r="G301">
        <v>3</v>
      </c>
      <c r="H301" s="3">
        <v>1</v>
      </c>
    </row>
    <row r="302" spans="1:8" x14ac:dyDescent="0.25">
      <c r="A302" t="s">
        <v>70</v>
      </c>
      <c r="D302" t="s">
        <v>75</v>
      </c>
      <c r="E302">
        <v>27000</v>
      </c>
      <c r="F302" t="s">
        <v>28</v>
      </c>
      <c r="G302">
        <v>1</v>
      </c>
      <c r="H302" s="3">
        <v>1</v>
      </c>
    </row>
    <row r="303" spans="1:8" x14ac:dyDescent="0.25">
      <c r="A303" t="s">
        <v>70</v>
      </c>
      <c r="C303">
        <v>196</v>
      </c>
      <c r="D303" t="s">
        <v>51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70</v>
      </c>
      <c r="C304">
        <v>197</v>
      </c>
      <c r="D304" t="s">
        <v>51</v>
      </c>
      <c r="E304">
        <v>8000</v>
      </c>
      <c r="F304" t="s">
        <v>7</v>
      </c>
      <c r="G304">
        <v>1</v>
      </c>
      <c r="H304" s="3">
        <v>1</v>
      </c>
    </row>
    <row r="305" spans="1:8" x14ac:dyDescent="0.25">
      <c r="A305" t="s">
        <v>70</v>
      </c>
      <c r="C305">
        <v>198</v>
      </c>
      <c r="D305" t="s">
        <v>51</v>
      </c>
      <c r="E305">
        <v>8000</v>
      </c>
      <c r="F305" t="s">
        <v>8</v>
      </c>
      <c r="G305">
        <v>1</v>
      </c>
      <c r="H305" s="3">
        <v>1</v>
      </c>
    </row>
    <row r="306" spans="1:8" x14ac:dyDescent="0.25">
      <c r="A306" t="s">
        <v>70</v>
      </c>
      <c r="D306" t="s">
        <v>52</v>
      </c>
      <c r="E306">
        <v>3000</v>
      </c>
      <c r="F306" t="s">
        <v>8</v>
      </c>
      <c r="G306">
        <v>1</v>
      </c>
      <c r="H306" s="3">
        <v>1</v>
      </c>
    </row>
    <row r="307" spans="1:8" x14ac:dyDescent="0.25">
      <c r="A307" t="s">
        <v>70</v>
      </c>
      <c r="C307">
        <v>199</v>
      </c>
      <c r="D307" t="s">
        <v>51</v>
      </c>
      <c r="E307">
        <v>8000</v>
      </c>
      <c r="F307" t="s">
        <v>7</v>
      </c>
      <c r="G307">
        <v>3</v>
      </c>
      <c r="H307" s="3">
        <v>1</v>
      </c>
    </row>
    <row r="308" spans="1:8" x14ac:dyDescent="0.25">
      <c r="A308" t="s">
        <v>70</v>
      </c>
      <c r="C308">
        <v>200</v>
      </c>
      <c r="D308" t="s">
        <v>51</v>
      </c>
      <c r="E308">
        <v>8000</v>
      </c>
      <c r="F308" t="s">
        <v>7</v>
      </c>
      <c r="G308">
        <v>3</v>
      </c>
      <c r="H308" s="3">
        <v>1</v>
      </c>
    </row>
    <row r="309" spans="1:8" x14ac:dyDescent="0.25">
      <c r="A309" t="s">
        <v>70</v>
      </c>
      <c r="D309" t="s">
        <v>52</v>
      </c>
      <c r="E309">
        <v>3000</v>
      </c>
      <c r="F309" t="s">
        <v>7</v>
      </c>
      <c r="G309">
        <v>1</v>
      </c>
      <c r="H309" s="3">
        <v>1</v>
      </c>
    </row>
    <row r="310" spans="1:8" x14ac:dyDescent="0.25">
      <c r="A310" t="s">
        <v>70</v>
      </c>
      <c r="C310">
        <v>201</v>
      </c>
      <c r="D310" t="s">
        <v>51</v>
      </c>
      <c r="E310">
        <v>8000</v>
      </c>
      <c r="F310" t="s">
        <v>7</v>
      </c>
      <c r="G310">
        <v>1</v>
      </c>
      <c r="H310" s="3">
        <v>1</v>
      </c>
    </row>
    <row r="311" spans="1:8" x14ac:dyDescent="0.25">
      <c r="A311" t="s">
        <v>70</v>
      </c>
      <c r="C311">
        <v>202</v>
      </c>
      <c r="D311" t="s">
        <v>51</v>
      </c>
      <c r="E311">
        <v>8000</v>
      </c>
      <c r="F311" t="s">
        <v>8</v>
      </c>
      <c r="G311">
        <v>3</v>
      </c>
      <c r="H311" s="3">
        <v>1</v>
      </c>
    </row>
    <row r="312" spans="1:8" x14ac:dyDescent="0.25">
      <c r="A312" t="s">
        <v>70</v>
      </c>
      <c r="C312">
        <v>203</v>
      </c>
      <c r="D312" t="s">
        <v>51</v>
      </c>
      <c r="E312">
        <v>8000</v>
      </c>
      <c r="F312" t="s">
        <v>8</v>
      </c>
      <c r="G312">
        <v>1</v>
      </c>
      <c r="H312" s="3">
        <v>1</v>
      </c>
    </row>
    <row r="313" spans="1:8" x14ac:dyDescent="0.25">
      <c r="A313" t="s">
        <v>70</v>
      </c>
      <c r="D313" t="s">
        <v>52</v>
      </c>
      <c r="E313">
        <v>3000</v>
      </c>
      <c r="F313" t="s">
        <v>8</v>
      </c>
      <c r="G313">
        <v>1</v>
      </c>
      <c r="H313" s="3">
        <v>1</v>
      </c>
    </row>
    <row r="314" spans="1:8" x14ac:dyDescent="0.25">
      <c r="A314" t="s">
        <v>70</v>
      </c>
      <c r="C314">
        <v>204</v>
      </c>
      <c r="D314" t="s">
        <v>51</v>
      </c>
      <c r="E314">
        <v>8000</v>
      </c>
      <c r="F314" t="s">
        <v>7</v>
      </c>
      <c r="G314">
        <v>3</v>
      </c>
      <c r="H314" s="3">
        <v>1</v>
      </c>
    </row>
    <row r="315" spans="1:8" x14ac:dyDescent="0.25">
      <c r="A315" t="s">
        <v>71</v>
      </c>
      <c r="B315" s="10">
        <v>46094</v>
      </c>
      <c r="C315">
        <v>219</v>
      </c>
      <c r="D315" t="s">
        <v>51</v>
      </c>
      <c r="E315">
        <v>8000</v>
      </c>
      <c r="F315" t="s">
        <v>7</v>
      </c>
      <c r="G315">
        <v>1</v>
      </c>
      <c r="H315" s="3">
        <v>1</v>
      </c>
    </row>
    <row r="316" spans="1:8" x14ac:dyDescent="0.25">
      <c r="A316" t="s">
        <v>71</v>
      </c>
      <c r="C316">
        <v>220</v>
      </c>
      <c r="D316" t="s">
        <v>51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71</v>
      </c>
      <c r="D317" t="s">
        <v>52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71</v>
      </c>
      <c r="C318">
        <v>221</v>
      </c>
      <c r="D318" t="s">
        <v>73</v>
      </c>
      <c r="E318">
        <v>4500</v>
      </c>
      <c r="F318" t="s">
        <v>7</v>
      </c>
      <c r="G318">
        <v>3</v>
      </c>
      <c r="H318" s="3">
        <v>1</v>
      </c>
    </row>
    <row r="319" spans="1:8" x14ac:dyDescent="0.25">
      <c r="A319" t="s">
        <v>71</v>
      </c>
      <c r="C319">
        <v>222</v>
      </c>
      <c r="D319" t="s">
        <v>51</v>
      </c>
      <c r="E319">
        <v>8000</v>
      </c>
      <c r="F319" t="s">
        <v>7</v>
      </c>
      <c r="G319">
        <v>3</v>
      </c>
      <c r="H319" s="3">
        <v>1</v>
      </c>
    </row>
    <row r="320" spans="1:8" x14ac:dyDescent="0.25">
      <c r="A320" t="s">
        <v>71</v>
      </c>
      <c r="D320" t="s">
        <v>52</v>
      </c>
      <c r="E320">
        <v>3000</v>
      </c>
      <c r="F320" t="s">
        <v>7</v>
      </c>
      <c r="G320">
        <v>3</v>
      </c>
      <c r="H320" s="3">
        <v>1</v>
      </c>
    </row>
    <row r="321" spans="1:8" x14ac:dyDescent="0.25">
      <c r="A321" t="s">
        <v>71</v>
      </c>
      <c r="C321">
        <v>223</v>
      </c>
      <c r="D321" t="s">
        <v>73</v>
      </c>
      <c r="E321">
        <v>4500</v>
      </c>
      <c r="F321" t="s">
        <v>7</v>
      </c>
      <c r="G321">
        <v>4</v>
      </c>
      <c r="H321" s="3">
        <v>1</v>
      </c>
    </row>
    <row r="322" spans="1:8" x14ac:dyDescent="0.25">
      <c r="A322" t="s">
        <v>71</v>
      </c>
      <c r="C322">
        <v>224</v>
      </c>
      <c r="D322" t="s">
        <v>51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71</v>
      </c>
      <c r="C323">
        <v>225</v>
      </c>
      <c r="D323" t="s">
        <v>69</v>
      </c>
      <c r="E323">
        <v>30000</v>
      </c>
      <c r="F323" t="s">
        <v>7</v>
      </c>
      <c r="G323">
        <v>1</v>
      </c>
      <c r="H323" s="3">
        <v>1</v>
      </c>
    </row>
    <row r="324" spans="1:8" x14ac:dyDescent="0.25">
      <c r="A324" t="s">
        <v>72</v>
      </c>
      <c r="B324" s="10">
        <v>46095</v>
      </c>
      <c r="C324">
        <v>205</v>
      </c>
      <c r="D324" t="s">
        <v>51</v>
      </c>
      <c r="E324">
        <v>8000</v>
      </c>
      <c r="F324" t="s">
        <v>7</v>
      </c>
      <c r="G324">
        <v>2</v>
      </c>
      <c r="H324" s="3">
        <v>1</v>
      </c>
    </row>
    <row r="325" spans="1:8" x14ac:dyDescent="0.25">
      <c r="A325" t="s">
        <v>72</v>
      </c>
      <c r="D325" t="s">
        <v>52</v>
      </c>
      <c r="E325">
        <v>3000</v>
      </c>
      <c r="F325" t="s">
        <v>7</v>
      </c>
      <c r="G325">
        <v>2</v>
      </c>
      <c r="H325" s="3">
        <v>1</v>
      </c>
    </row>
    <row r="326" spans="1:8" x14ac:dyDescent="0.25">
      <c r="A326" t="s">
        <v>72</v>
      </c>
      <c r="C326">
        <v>206</v>
      </c>
      <c r="D326" t="s">
        <v>51</v>
      </c>
      <c r="E326">
        <v>8000</v>
      </c>
      <c r="F326" t="s">
        <v>7</v>
      </c>
      <c r="G326">
        <v>1</v>
      </c>
      <c r="H326" s="3">
        <v>1</v>
      </c>
    </row>
    <row r="327" spans="1:8" x14ac:dyDescent="0.25">
      <c r="A327" t="s">
        <v>72</v>
      </c>
      <c r="D327" t="s">
        <v>52</v>
      </c>
      <c r="E327">
        <v>3000</v>
      </c>
      <c r="F327" t="s">
        <v>7</v>
      </c>
      <c r="G327">
        <v>1</v>
      </c>
      <c r="H327" s="3">
        <v>1</v>
      </c>
    </row>
    <row r="328" spans="1:8" x14ac:dyDescent="0.25">
      <c r="A328" t="s">
        <v>72</v>
      </c>
      <c r="C328">
        <v>207</v>
      </c>
      <c r="D328" t="s">
        <v>73</v>
      </c>
      <c r="E328">
        <v>4500</v>
      </c>
      <c r="F328" t="s">
        <v>7</v>
      </c>
      <c r="G328">
        <v>2</v>
      </c>
      <c r="H328" s="3">
        <v>1</v>
      </c>
    </row>
    <row r="329" spans="1:8" x14ac:dyDescent="0.25">
      <c r="A329" t="s">
        <v>72</v>
      </c>
      <c r="C329">
        <v>208</v>
      </c>
      <c r="D329" t="s">
        <v>51</v>
      </c>
      <c r="E329">
        <v>8000</v>
      </c>
      <c r="F329" t="s">
        <v>7</v>
      </c>
      <c r="G329">
        <v>2</v>
      </c>
      <c r="H329" s="3">
        <v>1</v>
      </c>
    </row>
    <row r="330" spans="1:8" x14ac:dyDescent="0.25">
      <c r="A330" t="s">
        <v>72</v>
      </c>
      <c r="D330" t="s">
        <v>52</v>
      </c>
      <c r="E330">
        <v>3000</v>
      </c>
      <c r="F330" t="s">
        <v>7</v>
      </c>
      <c r="G330">
        <v>2</v>
      </c>
      <c r="H330" s="3">
        <v>1</v>
      </c>
    </row>
    <row r="331" spans="1:8" x14ac:dyDescent="0.25">
      <c r="A331" t="s">
        <v>72</v>
      </c>
      <c r="C331">
        <v>209</v>
      </c>
      <c r="D331" t="s">
        <v>76</v>
      </c>
      <c r="E331">
        <v>7000</v>
      </c>
      <c r="F331" t="s">
        <v>7</v>
      </c>
      <c r="G331">
        <v>1</v>
      </c>
      <c r="H331" s="3">
        <v>1</v>
      </c>
    </row>
    <row r="332" spans="1:8" x14ac:dyDescent="0.25">
      <c r="A332" t="s">
        <v>72</v>
      </c>
      <c r="D332" t="s">
        <v>62</v>
      </c>
      <c r="E332">
        <v>30000</v>
      </c>
      <c r="F332" t="s">
        <v>7</v>
      </c>
      <c r="G332">
        <v>1</v>
      </c>
      <c r="H332" s="3">
        <v>1</v>
      </c>
    </row>
    <row r="333" spans="1:8" x14ac:dyDescent="0.25">
      <c r="A333" t="s">
        <v>72</v>
      </c>
      <c r="C333">
        <v>210</v>
      </c>
      <c r="D333" t="s">
        <v>51</v>
      </c>
      <c r="E333">
        <v>8000</v>
      </c>
      <c r="F333" t="s">
        <v>7</v>
      </c>
      <c r="G333">
        <v>3</v>
      </c>
      <c r="H333" s="3">
        <v>1</v>
      </c>
    </row>
    <row r="334" spans="1:8" x14ac:dyDescent="0.25">
      <c r="A334" t="s">
        <v>72</v>
      </c>
      <c r="D334" t="s">
        <v>52</v>
      </c>
      <c r="E334">
        <v>3000</v>
      </c>
      <c r="F334" t="s">
        <v>7</v>
      </c>
      <c r="G334">
        <v>1</v>
      </c>
      <c r="H334" s="3">
        <v>1</v>
      </c>
    </row>
    <row r="335" spans="1:8" x14ac:dyDescent="0.25">
      <c r="A335" t="s">
        <v>72</v>
      </c>
      <c r="D335" t="s">
        <v>140</v>
      </c>
      <c r="E335">
        <v>15000</v>
      </c>
      <c r="F335" t="s">
        <v>7</v>
      </c>
      <c r="G335">
        <v>1</v>
      </c>
      <c r="H335" s="3">
        <v>1</v>
      </c>
    </row>
    <row r="336" spans="1:8" x14ac:dyDescent="0.25">
      <c r="A336" t="s">
        <v>72</v>
      </c>
      <c r="C336">
        <v>211</v>
      </c>
      <c r="D336" t="s">
        <v>77</v>
      </c>
      <c r="E336">
        <v>23000</v>
      </c>
      <c r="F336" t="s">
        <v>28</v>
      </c>
      <c r="G336">
        <v>1</v>
      </c>
      <c r="H336" s="3">
        <v>1</v>
      </c>
    </row>
    <row r="337" spans="1:8" x14ac:dyDescent="0.25">
      <c r="A337" t="s">
        <v>72</v>
      </c>
      <c r="C337">
        <v>212</v>
      </c>
      <c r="D337" t="s">
        <v>51</v>
      </c>
      <c r="E337">
        <v>8000</v>
      </c>
      <c r="F337" t="s">
        <v>8</v>
      </c>
      <c r="G337">
        <v>1</v>
      </c>
      <c r="H337" s="3">
        <v>1</v>
      </c>
    </row>
    <row r="338" spans="1:8" x14ac:dyDescent="0.25">
      <c r="A338" t="s">
        <v>72</v>
      </c>
      <c r="D338" t="s">
        <v>52</v>
      </c>
      <c r="E338">
        <v>3000</v>
      </c>
      <c r="F338" t="s">
        <v>8</v>
      </c>
      <c r="G338">
        <v>1</v>
      </c>
      <c r="H338" s="3">
        <v>1</v>
      </c>
    </row>
    <row r="339" spans="1:8" x14ac:dyDescent="0.25">
      <c r="A339" t="s">
        <v>72</v>
      </c>
      <c r="C339">
        <v>213</v>
      </c>
      <c r="D339" t="s">
        <v>78</v>
      </c>
      <c r="E339">
        <v>20000</v>
      </c>
      <c r="F339" t="s">
        <v>7</v>
      </c>
      <c r="G339">
        <v>1</v>
      </c>
      <c r="H339" s="3">
        <v>1</v>
      </c>
    </row>
    <row r="340" spans="1:8" x14ac:dyDescent="0.25">
      <c r="A340" t="s">
        <v>72</v>
      </c>
      <c r="C340">
        <v>214</v>
      </c>
      <c r="D340" t="s">
        <v>51</v>
      </c>
      <c r="E340">
        <v>8000</v>
      </c>
      <c r="F340" t="s">
        <v>7</v>
      </c>
      <c r="G340">
        <v>3</v>
      </c>
      <c r="H340" s="3">
        <v>1</v>
      </c>
    </row>
    <row r="341" spans="1:8" x14ac:dyDescent="0.25">
      <c r="A341" t="s">
        <v>72</v>
      </c>
      <c r="D341" t="s">
        <v>76</v>
      </c>
      <c r="E341">
        <v>7000</v>
      </c>
      <c r="F341" t="s">
        <v>7</v>
      </c>
      <c r="G341">
        <v>1</v>
      </c>
      <c r="H341" s="3">
        <v>1</v>
      </c>
    </row>
    <row r="342" spans="1:8" x14ac:dyDescent="0.25">
      <c r="A342" t="s">
        <v>72</v>
      </c>
      <c r="D342" t="s">
        <v>52</v>
      </c>
      <c r="E342">
        <v>3000</v>
      </c>
      <c r="F342" t="s">
        <v>7</v>
      </c>
      <c r="G342">
        <v>3</v>
      </c>
      <c r="H342" s="3">
        <v>1</v>
      </c>
    </row>
    <row r="343" spans="1:8" x14ac:dyDescent="0.25">
      <c r="A343" t="s">
        <v>72</v>
      </c>
      <c r="D343" t="s">
        <v>65</v>
      </c>
      <c r="E343">
        <v>60000</v>
      </c>
      <c r="F343" t="s">
        <v>7</v>
      </c>
      <c r="G343">
        <v>1</v>
      </c>
      <c r="H343" s="3">
        <v>1</v>
      </c>
    </row>
    <row r="344" spans="1:8" x14ac:dyDescent="0.25">
      <c r="A344" t="s">
        <v>72</v>
      </c>
      <c r="C344">
        <v>215</v>
      </c>
      <c r="D344" t="s">
        <v>53</v>
      </c>
      <c r="E344">
        <v>3500</v>
      </c>
      <c r="F344" t="s">
        <v>8</v>
      </c>
      <c r="G344">
        <v>1</v>
      </c>
      <c r="H344" s="3">
        <v>1</v>
      </c>
    </row>
    <row r="345" spans="1:8" x14ac:dyDescent="0.25">
      <c r="A345" t="s">
        <v>72</v>
      </c>
      <c r="D345" t="s">
        <v>52</v>
      </c>
      <c r="E345">
        <v>3000</v>
      </c>
      <c r="F345" t="s">
        <v>8</v>
      </c>
      <c r="G345">
        <v>1</v>
      </c>
      <c r="H345" s="3">
        <v>1</v>
      </c>
    </row>
    <row r="346" spans="1:8" x14ac:dyDescent="0.25">
      <c r="A346" t="s">
        <v>72</v>
      </c>
      <c r="D346" t="s">
        <v>58</v>
      </c>
      <c r="E346">
        <v>4500</v>
      </c>
      <c r="F346" t="s">
        <v>8</v>
      </c>
      <c r="G346">
        <v>1</v>
      </c>
      <c r="H346" s="3">
        <v>1</v>
      </c>
    </row>
    <row r="347" spans="1:8" x14ac:dyDescent="0.25">
      <c r="A347" t="s">
        <v>72</v>
      </c>
      <c r="D347" t="s">
        <v>139</v>
      </c>
      <c r="E347">
        <v>17000</v>
      </c>
      <c r="F347" t="s">
        <v>8</v>
      </c>
      <c r="G347">
        <v>1</v>
      </c>
      <c r="H347" s="3">
        <v>1</v>
      </c>
    </row>
    <row r="348" spans="1:8" x14ac:dyDescent="0.25">
      <c r="A348" t="s">
        <v>72</v>
      </c>
      <c r="D348" t="s">
        <v>55</v>
      </c>
      <c r="E348">
        <v>35000</v>
      </c>
      <c r="F348" t="s">
        <v>8</v>
      </c>
      <c r="G348">
        <v>1</v>
      </c>
      <c r="H348" s="3">
        <v>1</v>
      </c>
    </row>
    <row r="349" spans="1:8" x14ac:dyDescent="0.25">
      <c r="A349" t="s">
        <v>72</v>
      </c>
      <c r="C349">
        <v>216</v>
      </c>
      <c r="D349" t="s">
        <v>51</v>
      </c>
      <c r="E349">
        <v>8000</v>
      </c>
      <c r="F349" t="s">
        <v>8</v>
      </c>
      <c r="G349">
        <v>1</v>
      </c>
      <c r="H349" s="3">
        <v>1</v>
      </c>
    </row>
    <row r="350" spans="1:8" x14ac:dyDescent="0.25">
      <c r="A350" t="s">
        <v>72</v>
      </c>
      <c r="D350" t="s">
        <v>52</v>
      </c>
      <c r="E350">
        <v>3000</v>
      </c>
      <c r="F350" t="s">
        <v>8</v>
      </c>
      <c r="G350">
        <v>1</v>
      </c>
      <c r="H350" s="3">
        <v>1</v>
      </c>
    </row>
    <row r="351" spans="1:8" x14ac:dyDescent="0.25">
      <c r="A351" t="s">
        <v>72</v>
      </c>
      <c r="C351">
        <v>217</v>
      </c>
      <c r="D351" t="s">
        <v>166</v>
      </c>
      <c r="E351">
        <v>4500</v>
      </c>
      <c r="F351" t="s">
        <v>8</v>
      </c>
      <c r="G351">
        <v>3</v>
      </c>
      <c r="H351" s="3">
        <v>1</v>
      </c>
    </row>
    <row r="352" spans="1:8" x14ac:dyDescent="0.25">
      <c r="A352" t="s">
        <v>72</v>
      </c>
      <c r="C352">
        <v>218</v>
      </c>
      <c r="D352" t="s">
        <v>51</v>
      </c>
      <c r="E352">
        <v>8000</v>
      </c>
      <c r="F352" t="s">
        <v>7</v>
      </c>
      <c r="G352">
        <v>1</v>
      </c>
      <c r="H352" s="3">
        <v>1</v>
      </c>
    </row>
    <row r="353" spans="1:8" x14ac:dyDescent="0.25">
      <c r="A353" t="s">
        <v>79</v>
      </c>
      <c r="B353" s="10">
        <v>46096</v>
      </c>
      <c r="C353">
        <v>226</v>
      </c>
      <c r="D353" t="s">
        <v>51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79</v>
      </c>
      <c r="C354">
        <v>227</v>
      </c>
      <c r="D354" t="s">
        <v>51</v>
      </c>
      <c r="E354">
        <v>8000</v>
      </c>
      <c r="F354" t="s">
        <v>7</v>
      </c>
      <c r="G354">
        <v>1</v>
      </c>
      <c r="H354" s="3">
        <v>1</v>
      </c>
    </row>
    <row r="355" spans="1:8" x14ac:dyDescent="0.25">
      <c r="A355" t="s">
        <v>79</v>
      </c>
      <c r="D355" t="s">
        <v>52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79</v>
      </c>
      <c r="C356">
        <v>228</v>
      </c>
      <c r="D356" t="s">
        <v>166</v>
      </c>
      <c r="E356">
        <v>4500</v>
      </c>
      <c r="F356" t="s">
        <v>7</v>
      </c>
      <c r="G356">
        <v>2</v>
      </c>
      <c r="H356" s="3">
        <v>1</v>
      </c>
    </row>
    <row r="357" spans="1:8" x14ac:dyDescent="0.25">
      <c r="A357" t="s">
        <v>79</v>
      </c>
      <c r="C357">
        <v>229</v>
      </c>
      <c r="D357" t="s">
        <v>51</v>
      </c>
      <c r="E357">
        <v>8000</v>
      </c>
      <c r="F357" t="s">
        <v>7</v>
      </c>
      <c r="G357">
        <v>1</v>
      </c>
      <c r="H357" s="3">
        <v>1</v>
      </c>
    </row>
    <row r="358" spans="1:8" x14ac:dyDescent="0.25">
      <c r="A358" t="s">
        <v>79</v>
      </c>
      <c r="D358" t="s">
        <v>52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79</v>
      </c>
      <c r="C359">
        <v>230</v>
      </c>
      <c r="D359" t="s">
        <v>51</v>
      </c>
      <c r="E359">
        <v>8000</v>
      </c>
      <c r="F359" t="s">
        <v>8</v>
      </c>
      <c r="G359">
        <v>2</v>
      </c>
      <c r="H359" s="3">
        <v>1</v>
      </c>
    </row>
    <row r="360" spans="1:8" x14ac:dyDescent="0.25">
      <c r="A360" t="s">
        <v>79</v>
      </c>
      <c r="D360" t="s">
        <v>52</v>
      </c>
      <c r="E360">
        <v>3000</v>
      </c>
      <c r="F360" t="s">
        <v>8</v>
      </c>
      <c r="G360">
        <v>1</v>
      </c>
      <c r="H360" s="3">
        <v>1</v>
      </c>
    </row>
    <row r="361" spans="1:8" x14ac:dyDescent="0.25">
      <c r="A361" t="s">
        <v>79</v>
      </c>
      <c r="C361">
        <v>231</v>
      </c>
      <c r="D361" t="s">
        <v>51</v>
      </c>
      <c r="E361">
        <v>8000</v>
      </c>
      <c r="F361" t="s">
        <v>7</v>
      </c>
      <c r="G361">
        <v>2</v>
      </c>
      <c r="H361" s="3">
        <v>1</v>
      </c>
    </row>
    <row r="362" spans="1:8" x14ac:dyDescent="0.25">
      <c r="A362" t="s">
        <v>79</v>
      </c>
      <c r="D362" t="s">
        <v>52</v>
      </c>
      <c r="E362">
        <v>3000</v>
      </c>
      <c r="F362" t="s">
        <v>7</v>
      </c>
      <c r="G362">
        <v>1</v>
      </c>
      <c r="H362" s="3">
        <v>1</v>
      </c>
    </row>
    <row r="363" spans="1:8" x14ac:dyDescent="0.25">
      <c r="A363" t="s">
        <v>79</v>
      </c>
      <c r="C363">
        <v>232</v>
      </c>
      <c r="D363" t="s">
        <v>52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79</v>
      </c>
      <c r="D364" t="s">
        <v>141</v>
      </c>
      <c r="E364">
        <v>30000</v>
      </c>
      <c r="F364" t="s">
        <v>7</v>
      </c>
      <c r="G364">
        <v>1</v>
      </c>
      <c r="H364" s="3">
        <v>1</v>
      </c>
    </row>
    <row r="365" spans="1:8" x14ac:dyDescent="0.25">
      <c r="A365" t="s">
        <v>79</v>
      </c>
      <c r="C365">
        <v>341</v>
      </c>
      <c r="D365" t="s">
        <v>52</v>
      </c>
      <c r="E365">
        <v>3000</v>
      </c>
      <c r="F365" t="s">
        <v>8</v>
      </c>
      <c r="G365">
        <v>2</v>
      </c>
      <c r="H365" s="3">
        <v>1</v>
      </c>
    </row>
    <row r="366" spans="1:8" x14ac:dyDescent="0.25">
      <c r="A366" t="s">
        <v>79</v>
      </c>
      <c r="D366" t="s">
        <v>69</v>
      </c>
      <c r="E366">
        <v>30000</v>
      </c>
      <c r="F366" t="s">
        <v>8</v>
      </c>
      <c r="G366">
        <v>1</v>
      </c>
      <c r="H366" s="3">
        <v>1</v>
      </c>
    </row>
    <row r="367" spans="1:8" x14ac:dyDescent="0.25">
      <c r="A367" t="s">
        <v>81</v>
      </c>
      <c r="B367" s="10">
        <v>46097</v>
      </c>
      <c r="C367">
        <v>249</v>
      </c>
      <c r="D367" t="s">
        <v>51</v>
      </c>
      <c r="E367">
        <v>8000</v>
      </c>
      <c r="F367" t="s">
        <v>7</v>
      </c>
      <c r="G367">
        <v>3</v>
      </c>
      <c r="H367" s="3">
        <v>1</v>
      </c>
    </row>
    <row r="368" spans="1:8" x14ac:dyDescent="0.25">
      <c r="A368" t="s">
        <v>81</v>
      </c>
      <c r="C368">
        <v>250</v>
      </c>
      <c r="D368" t="s">
        <v>51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81</v>
      </c>
      <c r="D369" t="s">
        <v>52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81</v>
      </c>
      <c r="C370">
        <v>251</v>
      </c>
      <c r="D370" t="s">
        <v>51</v>
      </c>
      <c r="E370">
        <v>8000</v>
      </c>
      <c r="F370" t="s">
        <v>8</v>
      </c>
      <c r="G370">
        <v>1</v>
      </c>
      <c r="H370" s="3">
        <v>1</v>
      </c>
    </row>
    <row r="371" spans="1:8" x14ac:dyDescent="0.25">
      <c r="A371" t="s">
        <v>81</v>
      </c>
      <c r="D371" t="s">
        <v>52</v>
      </c>
      <c r="E371">
        <v>3000</v>
      </c>
      <c r="F371" t="s">
        <v>8</v>
      </c>
      <c r="G371">
        <v>1</v>
      </c>
      <c r="H371" s="3">
        <v>1</v>
      </c>
    </row>
    <row r="372" spans="1:8" x14ac:dyDescent="0.25">
      <c r="A372" t="s">
        <v>81</v>
      </c>
      <c r="C372">
        <v>252</v>
      </c>
      <c r="D372" t="s">
        <v>51</v>
      </c>
      <c r="E372">
        <v>8000</v>
      </c>
      <c r="F372" t="s">
        <v>7</v>
      </c>
      <c r="G372">
        <v>1</v>
      </c>
      <c r="H372" s="3">
        <v>1</v>
      </c>
    </row>
    <row r="373" spans="1:8" x14ac:dyDescent="0.25">
      <c r="A373" t="s">
        <v>81</v>
      </c>
      <c r="D373" t="s">
        <v>52</v>
      </c>
      <c r="E373">
        <v>3000</v>
      </c>
      <c r="F373" t="s">
        <v>7</v>
      </c>
      <c r="G373">
        <v>1</v>
      </c>
      <c r="H373" s="3">
        <v>1</v>
      </c>
    </row>
    <row r="374" spans="1:8" x14ac:dyDescent="0.25">
      <c r="A374" t="s">
        <v>81</v>
      </c>
      <c r="C374">
        <v>253</v>
      </c>
      <c r="D374" t="s">
        <v>51</v>
      </c>
      <c r="E374">
        <v>8000</v>
      </c>
      <c r="F374" t="s">
        <v>7</v>
      </c>
      <c r="G374">
        <v>6</v>
      </c>
      <c r="H374" s="3">
        <v>1</v>
      </c>
    </row>
    <row r="375" spans="1:8" x14ac:dyDescent="0.25">
      <c r="A375" t="s">
        <v>81</v>
      </c>
      <c r="D375" t="s">
        <v>52</v>
      </c>
      <c r="E375">
        <v>3000</v>
      </c>
      <c r="F375" t="s">
        <v>7</v>
      </c>
      <c r="G375">
        <v>3</v>
      </c>
      <c r="H375" s="3">
        <v>1</v>
      </c>
    </row>
    <row r="376" spans="1:8" x14ac:dyDescent="0.25">
      <c r="A376" t="s">
        <v>81</v>
      </c>
      <c r="C376">
        <v>254</v>
      </c>
      <c r="D376" t="s">
        <v>76</v>
      </c>
      <c r="E376">
        <v>7000</v>
      </c>
      <c r="F376" t="s">
        <v>8</v>
      </c>
      <c r="G376">
        <v>1</v>
      </c>
      <c r="H376" s="3">
        <v>1</v>
      </c>
    </row>
    <row r="377" spans="1:8" x14ac:dyDescent="0.25">
      <c r="A377" t="s">
        <v>81</v>
      </c>
      <c r="D377" t="s">
        <v>52</v>
      </c>
      <c r="E377">
        <v>3000</v>
      </c>
      <c r="F377" t="s">
        <v>8</v>
      </c>
      <c r="G377">
        <v>1</v>
      </c>
      <c r="H377" s="3">
        <v>1</v>
      </c>
    </row>
    <row r="378" spans="1:8" x14ac:dyDescent="0.25">
      <c r="A378" t="s">
        <v>80</v>
      </c>
      <c r="B378" s="10">
        <v>46098</v>
      </c>
      <c r="C378">
        <v>0</v>
      </c>
      <c r="D378" t="s">
        <v>51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80</v>
      </c>
      <c r="C379">
        <v>233</v>
      </c>
      <c r="D379" t="s">
        <v>51</v>
      </c>
      <c r="E379">
        <v>8000</v>
      </c>
      <c r="F379" t="s">
        <v>7</v>
      </c>
      <c r="G379">
        <v>3</v>
      </c>
      <c r="H379" s="3">
        <v>1</v>
      </c>
    </row>
    <row r="380" spans="1:8" x14ac:dyDescent="0.25">
      <c r="A380" t="s">
        <v>80</v>
      </c>
      <c r="D380" t="s">
        <v>54</v>
      </c>
      <c r="E380">
        <v>3000</v>
      </c>
      <c r="F380" t="s">
        <v>7</v>
      </c>
      <c r="G380">
        <v>1</v>
      </c>
      <c r="H380" s="3">
        <v>1</v>
      </c>
    </row>
    <row r="381" spans="1:8" x14ac:dyDescent="0.25">
      <c r="A381" t="s">
        <v>80</v>
      </c>
      <c r="D381" t="s">
        <v>73</v>
      </c>
      <c r="E381">
        <v>4500</v>
      </c>
      <c r="F381" t="s">
        <v>7</v>
      </c>
      <c r="G381">
        <v>3</v>
      </c>
      <c r="H381" s="3">
        <v>1</v>
      </c>
    </row>
    <row r="382" spans="1:8" x14ac:dyDescent="0.25">
      <c r="A382" t="s">
        <v>80</v>
      </c>
      <c r="C382">
        <v>234</v>
      </c>
      <c r="D382" t="s">
        <v>51</v>
      </c>
      <c r="E382">
        <v>8000</v>
      </c>
      <c r="F382" t="s">
        <v>7</v>
      </c>
      <c r="G382">
        <v>2</v>
      </c>
      <c r="H382" s="3">
        <v>1</v>
      </c>
    </row>
    <row r="383" spans="1:8" x14ac:dyDescent="0.25">
      <c r="A383" t="s">
        <v>80</v>
      </c>
      <c r="C383">
        <v>235</v>
      </c>
      <c r="D383" t="s">
        <v>51</v>
      </c>
      <c r="E383">
        <v>8000</v>
      </c>
      <c r="F383" t="s">
        <v>28</v>
      </c>
      <c r="G383">
        <v>1</v>
      </c>
      <c r="H383" s="3">
        <v>1</v>
      </c>
    </row>
    <row r="384" spans="1:8" x14ac:dyDescent="0.25">
      <c r="A384" t="s">
        <v>80</v>
      </c>
      <c r="D384" t="s">
        <v>52</v>
      </c>
      <c r="E384">
        <v>3000</v>
      </c>
      <c r="F384" t="s">
        <v>28</v>
      </c>
      <c r="G384">
        <v>1</v>
      </c>
      <c r="H384" s="3">
        <v>1</v>
      </c>
    </row>
    <row r="385" spans="1:8" x14ac:dyDescent="0.25">
      <c r="A385" t="s">
        <v>80</v>
      </c>
      <c r="D385" t="s">
        <v>58</v>
      </c>
      <c r="E385">
        <v>4500</v>
      </c>
      <c r="F385" t="s">
        <v>28</v>
      </c>
      <c r="G385">
        <v>1</v>
      </c>
      <c r="H385" s="3">
        <v>1</v>
      </c>
    </row>
    <row r="386" spans="1:8" x14ac:dyDescent="0.25">
      <c r="A386" t="s">
        <v>80</v>
      </c>
      <c r="C386">
        <v>236</v>
      </c>
      <c r="D386" t="s">
        <v>73</v>
      </c>
      <c r="E386">
        <v>4500</v>
      </c>
      <c r="F386" t="s">
        <v>7</v>
      </c>
      <c r="G386">
        <v>2</v>
      </c>
      <c r="H386" s="3">
        <v>1</v>
      </c>
    </row>
    <row r="387" spans="1:8" x14ac:dyDescent="0.25">
      <c r="A387" t="s">
        <v>80</v>
      </c>
      <c r="C387">
        <v>237</v>
      </c>
      <c r="D387" t="s">
        <v>51</v>
      </c>
      <c r="E387">
        <v>8000</v>
      </c>
      <c r="F387" t="s">
        <v>7</v>
      </c>
      <c r="G387">
        <v>2</v>
      </c>
      <c r="H387" s="3">
        <v>1</v>
      </c>
    </row>
    <row r="388" spans="1:8" x14ac:dyDescent="0.25">
      <c r="A388" t="s">
        <v>80</v>
      </c>
      <c r="C388">
        <v>238</v>
      </c>
      <c r="D388" t="s">
        <v>51</v>
      </c>
      <c r="E388">
        <v>8000</v>
      </c>
      <c r="F388" t="s">
        <v>8</v>
      </c>
      <c r="G388">
        <v>1</v>
      </c>
      <c r="H388" s="3">
        <v>1</v>
      </c>
    </row>
    <row r="389" spans="1:8" x14ac:dyDescent="0.25">
      <c r="A389" t="s">
        <v>80</v>
      </c>
      <c r="D389" t="s">
        <v>52</v>
      </c>
      <c r="E389">
        <v>3000</v>
      </c>
      <c r="F389" t="s">
        <v>8</v>
      </c>
      <c r="G389">
        <v>1</v>
      </c>
      <c r="H389" s="3">
        <v>1</v>
      </c>
    </row>
    <row r="390" spans="1:8" x14ac:dyDescent="0.25">
      <c r="A390" t="s">
        <v>80</v>
      </c>
      <c r="C390">
        <v>239</v>
      </c>
      <c r="D390" t="s">
        <v>51</v>
      </c>
      <c r="E390">
        <v>8000</v>
      </c>
      <c r="F390" t="s">
        <v>7</v>
      </c>
      <c r="G390">
        <v>2</v>
      </c>
      <c r="H390" s="3">
        <v>1</v>
      </c>
    </row>
    <row r="391" spans="1:8" x14ac:dyDescent="0.25">
      <c r="A391" t="s">
        <v>80</v>
      </c>
      <c r="D391" t="s">
        <v>54</v>
      </c>
      <c r="E391">
        <v>3000</v>
      </c>
      <c r="F391" t="s">
        <v>7</v>
      </c>
      <c r="G391">
        <v>2</v>
      </c>
      <c r="H391" s="3">
        <v>1</v>
      </c>
    </row>
    <row r="392" spans="1:8" x14ac:dyDescent="0.25">
      <c r="A392" t="s">
        <v>80</v>
      </c>
      <c r="C392">
        <v>240</v>
      </c>
      <c r="D392" t="s">
        <v>73</v>
      </c>
      <c r="E392">
        <v>4500</v>
      </c>
      <c r="F392" t="s">
        <v>8</v>
      </c>
      <c r="G392">
        <v>12</v>
      </c>
      <c r="H392" s="3">
        <v>1</v>
      </c>
    </row>
    <row r="393" spans="1:8" x14ac:dyDescent="0.25">
      <c r="A393" t="s">
        <v>80</v>
      </c>
      <c r="C393">
        <v>241</v>
      </c>
      <c r="D393" t="s">
        <v>51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80</v>
      </c>
      <c r="C394">
        <v>242</v>
      </c>
      <c r="D394" t="s">
        <v>51</v>
      </c>
      <c r="E394">
        <v>8000</v>
      </c>
      <c r="F394" t="s">
        <v>7</v>
      </c>
      <c r="G394">
        <v>1</v>
      </c>
      <c r="H394" s="3">
        <v>1</v>
      </c>
    </row>
    <row r="395" spans="1:8" x14ac:dyDescent="0.25">
      <c r="A395" t="s">
        <v>80</v>
      </c>
      <c r="C395">
        <v>243</v>
      </c>
      <c r="D395" t="s">
        <v>51</v>
      </c>
      <c r="E395">
        <v>8000</v>
      </c>
      <c r="F395" t="s">
        <v>28</v>
      </c>
      <c r="G395">
        <v>1</v>
      </c>
      <c r="H395" s="3">
        <v>1</v>
      </c>
    </row>
    <row r="396" spans="1:8" x14ac:dyDescent="0.25">
      <c r="A396" t="s">
        <v>80</v>
      </c>
      <c r="C396">
        <v>244</v>
      </c>
      <c r="D396" t="s">
        <v>76</v>
      </c>
      <c r="E396">
        <v>7000</v>
      </c>
      <c r="F396" t="s">
        <v>7</v>
      </c>
      <c r="G396">
        <v>2</v>
      </c>
      <c r="H396" s="3">
        <v>1</v>
      </c>
    </row>
    <row r="397" spans="1:8" x14ac:dyDescent="0.25">
      <c r="A397" t="s">
        <v>80</v>
      </c>
      <c r="C397">
        <v>245</v>
      </c>
      <c r="D397" t="s">
        <v>51</v>
      </c>
      <c r="E397">
        <v>8000</v>
      </c>
      <c r="F397" t="s">
        <v>7</v>
      </c>
      <c r="G397">
        <v>1</v>
      </c>
      <c r="H397" s="3">
        <v>1</v>
      </c>
    </row>
    <row r="398" spans="1:8" x14ac:dyDescent="0.25">
      <c r="A398" t="s">
        <v>80</v>
      </c>
      <c r="D398" t="s">
        <v>52</v>
      </c>
      <c r="E398">
        <v>3000</v>
      </c>
      <c r="F398" t="s">
        <v>7</v>
      </c>
      <c r="G398">
        <v>1</v>
      </c>
      <c r="H398" s="3">
        <v>1</v>
      </c>
    </row>
    <row r="399" spans="1:8" x14ac:dyDescent="0.25">
      <c r="A399" t="s">
        <v>80</v>
      </c>
      <c r="C399">
        <v>246</v>
      </c>
      <c r="D399" t="s">
        <v>51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80</v>
      </c>
      <c r="C400">
        <v>247</v>
      </c>
      <c r="D400" t="s">
        <v>73</v>
      </c>
      <c r="E400">
        <v>4500</v>
      </c>
      <c r="F400" t="s">
        <v>8</v>
      </c>
      <c r="G400">
        <v>2</v>
      </c>
      <c r="H400" s="3">
        <v>1</v>
      </c>
    </row>
    <row r="401" spans="1:8" x14ac:dyDescent="0.25">
      <c r="A401" t="s">
        <v>80</v>
      </c>
      <c r="C401">
        <v>248</v>
      </c>
      <c r="D401" t="s">
        <v>51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80</v>
      </c>
      <c r="C402">
        <v>255</v>
      </c>
      <c r="D402" t="s">
        <v>51</v>
      </c>
      <c r="E402">
        <v>8000</v>
      </c>
      <c r="F402" t="s">
        <v>8</v>
      </c>
      <c r="G402">
        <v>4</v>
      </c>
      <c r="H402" s="3">
        <v>1</v>
      </c>
    </row>
    <row r="403" spans="1:8" x14ac:dyDescent="0.25">
      <c r="A403" t="s">
        <v>82</v>
      </c>
      <c r="B403" s="10">
        <v>46099</v>
      </c>
      <c r="C403">
        <v>256</v>
      </c>
      <c r="D403" t="s">
        <v>51</v>
      </c>
      <c r="E403">
        <v>8000</v>
      </c>
      <c r="F403" t="s">
        <v>8</v>
      </c>
      <c r="G403">
        <v>4</v>
      </c>
      <c r="H403" s="3">
        <v>1</v>
      </c>
    </row>
    <row r="404" spans="1:8" x14ac:dyDescent="0.25">
      <c r="A404" t="s">
        <v>82</v>
      </c>
      <c r="D404" t="s">
        <v>52</v>
      </c>
      <c r="E404">
        <v>3000</v>
      </c>
      <c r="F404" t="s">
        <v>8</v>
      </c>
      <c r="G404">
        <v>2</v>
      </c>
      <c r="H404" s="3">
        <v>1</v>
      </c>
    </row>
    <row r="405" spans="1:8" x14ac:dyDescent="0.25">
      <c r="A405" t="s">
        <v>82</v>
      </c>
      <c r="C405">
        <v>257</v>
      </c>
      <c r="D405" t="s">
        <v>51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82</v>
      </c>
      <c r="C406">
        <v>258</v>
      </c>
      <c r="D406" t="s">
        <v>51</v>
      </c>
      <c r="E406">
        <v>8000</v>
      </c>
      <c r="F406" t="s">
        <v>8</v>
      </c>
      <c r="G406">
        <v>2</v>
      </c>
      <c r="H406" s="3">
        <v>1</v>
      </c>
    </row>
    <row r="407" spans="1:8" x14ac:dyDescent="0.25">
      <c r="A407" t="s">
        <v>82</v>
      </c>
      <c r="C407">
        <v>259</v>
      </c>
      <c r="D407" t="s">
        <v>51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82</v>
      </c>
      <c r="C408">
        <v>260</v>
      </c>
      <c r="D408" t="s">
        <v>51</v>
      </c>
      <c r="E408">
        <v>8000</v>
      </c>
      <c r="F408" t="s">
        <v>7</v>
      </c>
      <c r="G408">
        <v>1</v>
      </c>
      <c r="H408" s="3">
        <v>1</v>
      </c>
    </row>
    <row r="409" spans="1:8" x14ac:dyDescent="0.25">
      <c r="A409" t="s">
        <v>82</v>
      </c>
      <c r="C409">
        <v>261</v>
      </c>
      <c r="D409" t="s">
        <v>51</v>
      </c>
      <c r="E409">
        <v>8000</v>
      </c>
      <c r="F409" t="s">
        <v>7</v>
      </c>
      <c r="G409">
        <v>2</v>
      </c>
      <c r="H409" s="3">
        <v>1</v>
      </c>
    </row>
    <row r="410" spans="1:8" x14ac:dyDescent="0.25">
      <c r="A410" t="s">
        <v>82</v>
      </c>
      <c r="D410" t="s">
        <v>52</v>
      </c>
      <c r="E410">
        <v>3000</v>
      </c>
      <c r="F410" t="s">
        <v>7</v>
      </c>
      <c r="G410">
        <v>2</v>
      </c>
      <c r="H410" s="3">
        <v>1</v>
      </c>
    </row>
    <row r="411" spans="1:8" x14ac:dyDescent="0.25">
      <c r="A411" t="s">
        <v>82</v>
      </c>
      <c r="C411">
        <v>262</v>
      </c>
      <c r="D411" t="s">
        <v>51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82</v>
      </c>
      <c r="C412">
        <v>263</v>
      </c>
      <c r="D412" t="s">
        <v>73</v>
      </c>
      <c r="E412">
        <v>4500</v>
      </c>
      <c r="F412" t="s">
        <v>8</v>
      </c>
      <c r="G412">
        <v>2</v>
      </c>
      <c r="H412" s="3">
        <v>1</v>
      </c>
    </row>
    <row r="413" spans="1:8" x14ac:dyDescent="0.25">
      <c r="A413" t="s">
        <v>82</v>
      </c>
      <c r="C413">
        <v>264</v>
      </c>
      <c r="D413" t="s">
        <v>51</v>
      </c>
      <c r="E413">
        <v>8000</v>
      </c>
      <c r="F413" t="s">
        <v>7</v>
      </c>
      <c r="G413">
        <v>1</v>
      </c>
      <c r="H413" s="3">
        <v>1</v>
      </c>
    </row>
    <row r="414" spans="1:8" x14ac:dyDescent="0.25">
      <c r="A414" t="s">
        <v>82</v>
      </c>
      <c r="C414">
        <v>265</v>
      </c>
      <c r="D414" t="s">
        <v>51</v>
      </c>
      <c r="E414">
        <v>8000</v>
      </c>
      <c r="F414" t="s">
        <v>7</v>
      </c>
      <c r="G414">
        <v>1</v>
      </c>
      <c r="H414" s="3">
        <v>1</v>
      </c>
    </row>
    <row r="415" spans="1:8" x14ac:dyDescent="0.25">
      <c r="A415" t="s">
        <v>82</v>
      </c>
      <c r="C415">
        <v>266</v>
      </c>
      <c r="D415" t="s">
        <v>51</v>
      </c>
      <c r="E415">
        <v>8000</v>
      </c>
      <c r="F415" t="s">
        <v>7</v>
      </c>
      <c r="G415">
        <v>1</v>
      </c>
      <c r="H415" s="3">
        <v>1</v>
      </c>
    </row>
    <row r="416" spans="1:8" x14ac:dyDescent="0.25">
      <c r="A416" t="s">
        <v>83</v>
      </c>
      <c r="B416" s="10">
        <v>46100</v>
      </c>
      <c r="C416">
        <v>267</v>
      </c>
      <c r="D416" t="s">
        <v>86</v>
      </c>
      <c r="E416">
        <v>3500</v>
      </c>
      <c r="F416" t="s">
        <v>7</v>
      </c>
      <c r="G416">
        <v>5</v>
      </c>
      <c r="H416" s="3">
        <v>1</v>
      </c>
    </row>
    <row r="417" spans="1:8" x14ac:dyDescent="0.25">
      <c r="A417" t="s">
        <v>83</v>
      </c>
      <c r="C417">
        <v>268</v>
      </c>
      <c r="D417" t="s">
        <v>51</v>
      </c>
      <c r="E417">
        <v>8000</v>
      </c>
      <c r="F417" t="s">
        <v>8</v>
      </c>
      <c r="G417">
        <v>1</v>
      </c>
      <c r="H417" s="3">
        <v>1</v>
      </c>
    </row>
    <row r="418" spans="1:8" x14ac:dyDescent="0.25">
      <c r="A418" t="s">
        <v>83</v>
      </c>
      <c r="C418">
        <v>269</v>
      </c>
      <c r="D418" t="s">
        <v>62</v>
      </c>
      <c r="E418">
        <v>30000</v>
      </c>
      <c r="F418" t="s">
        <v>7</v>
      </c>
      <c r="G418">
        <v>1</v>
      </c>
      <c r="H418" s="3">
        <v>1</v>
      </c>
    </row>
    <row r="419" spans="1:8" x14ac:dyDescent="0.25">
      <c r="A419" t="s">
        <v>83</v>
      </c>
      <c r="D419" t="s">
        <v>54</v>
      </c>
      <c r="E419">
        <v>3000</v>
      </c>
      <c r="F419" t="s">
        <v>7</v>
      </c>
      <c r="G419">
        <v>1</v>
      </c>
      <c r="H419" s="3">
        <v>1</v>
      </c>
    </row>
    <row r="420" spans="1:8" x14ac:dyDescent="0.25">
      <c r="A420" t="s">
        <v>83</v>
      </c>
      <c r="C420">
        <v>270</v>
      </c>
      <c r="D420" t="s">
        <v>51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83</v>
      </c>
      <c r="D421" t="s">
        <v>52</v>
      </c>
      <c r="E421">
        <v>3000</v>
      </c>
      <c r="F421" t="s">
        <v>8</v>
      </c>
      <c r="G421">
        <v>2</v>
      </c>
      <c r="H421" s="3">
        <v>1</v>
      </c>
    </row>
    <row r="422" spans="1:8" x14ac:dyDescent="0.25">
      <c r="A422" t="s">
        <v>83</v>
      </c>
      <c r="C422">
        <v>271</v>
      </c>
      <c r="D422" t="s">
        <v>51</v>
      </c>
      <c r="E422">
        <v>8000</v>
      </c>
      <c r="F422" t="s">
        <v>8</v>
      </c>
      <c r="G422">
        <v>3</v>
      </c>
      <c r="H422" s="3">
        <v>1</v>
      </c>
    </row>
    <row r="423" spans="1:8" x14ac:dyDescent="0.25">
      <c r="A423" t="s">
        <v>83</v>
      </c>
      <c r="D423" t="s">
        <v>52</v>
      </c>
      <c r="E423">
        <v>3000</v>
      </c>
      <c r="F423" t="s">
        <v>8</v>
      </c>
      <c r="G423">
        <v>2</v>
      </c>
      <c r="H423" s="3">
        <v>1</v>
      </c>
    </row>
    <row r="424" spans="1:8" x14ac:dyDescent="0.25">
      <c r="A424" t="s">
        <v>83</v>
      </c>
      <c r="C424">
        <v>272</v>
      </c>
      <c r="D424" t="s">
        <v>51</v>
      </c>
      <c r="E424">
        <v>8000</v>
      </c>
      <c r="F424" t="s">
        <v>8</v>
      </c>
      <c r="G424">
        <v>2</v>
      </c>
      <c r="H424" s="3">
        <v>1</v>
      </c>
    </row>
    <row r="425" spans="1:8" x14ac:dyDescent="0.25">
      <c r="A425" t="s">
        <v>83</v>
      </c>
      <c r="D425" t="s">
        <v>52</v>
      </c>
      <c r="E425">
        <v>3000</v>
      </c>
      <c r="F425" t="s">
        <v>8</v>
      </c>
      <c r="G425">
        <v>1</v>
      </c>
      <c r="H425" s="3">
        <v>1</v>
      </c>
    </row>
    <row r="426" spans="1:8" x14ac:dyDescent="0.25">
      <c r="A426" t="s">
        <v>83</v>
      </c>
      <c r="C426">
        <v>273</v>
      </c>
      <c r="D426" t="s">
        <v>51</v>
      </c>
      <c r="E426">
        <v>8000</v>
      </c>
      <c r="F426" t="s">
        <v>7</v>
      </c>
      <c r="G426">
        <v>1</v>
      </c>
      <c r="H426" s="3">
        <v>1</v>
      </c>
    </row>
    <row r="427" spans="1:8" x14ac:dyDescent="0.25">
      <c r="A427" t="s">
        <v>83</v>
      </c>
      <c r="D427" t="s">
        <v>52</v>
      </c>
      <c r="E427">
        <v>3000</v>
      </c>
      <c r="F427" t="s">
        <v>7</v>
      </c>
      <c r="G427">
        <v>1</v>
      </c>
      <c r="H427" s="3">
        <v>1</v>
      </c>
    </row>
    <row r="428" spans="1:8" x14ac:dyDescent="0.25">
      <c r="A428" t="s">
        <v>83</v>
      </c>
      <c r="D428" t="s">
        <v>73</v>
      </c>
      <c r="E428">
        <v>4500</v>
      </c>
      <c r="F428" t="s">
        <v>7</v>
      </c>
      <c r="G428">
        <v>4</v>
      </c>
      <c r="H428" s="3">
        <v>1</v>
      </c>
    </row>
    <row r="429" spans="1:8" x14ac:dyDescent="0.25">
      <c r="A429" t="s">
        <v>83</v>
      </c>
      <c r="C429">
        <v>274</v>
      </c>
      <c r="D429" t="s">
        <v>51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83</v>
      </c>
      <c r="D430" t="s">
        <v>84</v>
      </c>
      <c r="E430">
        <v>3200</v>
      </c>
      <c r="F430" t="s">
        <v>7</v>
      </c>
      <c r="G430">
        <v>2</v>
      </c>
      <c r="H430" s="3">
        <v>1</v>
      </c>
    </row>
    <row r="431" spans="1:8" x14ac:dyDescent="0.25">
      <c r="A431" t="s">
        <v>83</v>
      </c>
      <c r="C431">
        <v>275</v>
      </c>
      <c r="D431" t="s">
        <v>51</v>
      </c>
      <c r="E431">
        <v>8000</v>
      </c>
      <c r="F431" t="s">
        <v>7</v>
      </c>
      <c r="G431">
        <v>1</v>
      </c>
      <c r="H431" s="3">
        <v>1</v>
      </c>
    </row>
    <row r="432" spans="1:8" x14ac:dyDescent="0.25">
      <c r="A432" t="s">
        <v>83</v>
      </c>
      <c r="D432" t="s">
        <v>52</v>
      </c>
      <c r="E432">
        <v>3000</v>
      </c>
      <c r="F432" t="s">
        <v>7</v>
      </c>
      <c r="G432">
        <v>1</v>
      </c>
      <c r="H432" s="3">
        <v>1</v>
      </c>
    </row>
    <row r="433" spans="1:8" x14ac:dyDescent="0.25">
      <c r="A433" t="s">
        <v>83</v>
      </c>
      <c r="C433">
        <v>276</v>
      </c>
      <c r="D433" t="s">
        <v>51</v>
      </c>
      <c r="E433">
        <v>8000</v>
      </c>
      <c r="F433" t="s">
        <v>7</v>
      </c>
      <c r="G433">
        <v>2</v>
      </c>
      <c r="H433" s="3">
        <v>1</v>
      </c>
    </row>
    <row r="434" spans="1:8" x14ac:dyDescent="0.25">
      <c r="A434" t="s">
        <v>83</v>
      </c>
      <c r="D434" t="s">
        <v>52</v>
      </c>
      <c r="E434">
        <v>3000</v>
      </c>
      <c r="F434" t="s">
        <v>7</v>
      </c>
      <c r="G434">
        <v>2</v>
      </c>
      <c r="H434" s="3">
        <v>1</v>
      </c>
    </row>
    <row r="435" spans="1:8" x14ac:dyDescent="0.25">
      <c r="A435" t="s">
        <v>83</v>
      </c>
      <c r="D435" t="s">
        <v>138</v>
      </c>
      <c r="E435">
        <v>22000</v>
      </c>
      <c r="F435" t="s">
        <v>7</v>
      </c>
      <c r="G435">
        <v>1</v>
      </c>
      <c r="H435" s="3">
        <v>1</v>
      </c>
    </row>
    <row r="436" spans="1:8" x14ac:dyDescent="0.25">
      <c r="A436" t="s">
        <v>83</v>
      </c>
      <c r="C436">
        <v>277</v>
      </c>
      <c r="D436" t="s">
        <v>51</v>
      </c>
      <c r="E436">
        <v>8000</v>
      </c>
      <c r="F436" t="s">
        <v>7</v>
      </c>
      <c r="G436">
        <v>2</v>
      </c>
      <c r="H436" s="3">
        <v>1</v>
      </c>
    </row>
    <row r="437" spans="1:8" x14ac:dyDescent="0.25">
      <c r="A437" t="s">
        <v>83</v>
      </c>
      <c r="C437">
        <v>278</v>
      </c>
      <c r="D437" t="s">
        <v>51</v>
      </c>
      <c r="E437">
        <v>8000</v>
      </c>
      <c r="F437" t="s">
        <v>8</v>
      </c>
      <c r="G437">
        <v>2</v>
      </c>
      <c r="H437" s="3">
        <v>1</v>
      </c>
    </row>
    <row r="438" spans="1:8" x14ac:dyDescent="0.25">
      <c r="A438" t="s">
        <v>83</v>
      </c>
      <c r="C438">
        <v>279</v>
      </c>
      <c r="D438" t="s">
        <v>51</v>
      </c>
      <c r="E438">
        <v>8000</v>
      </c>
      <c r="F438" t="s">
        <v>8</v>
      </c>
      <c r="G438">
        <v>2</v>
      </c>
      <c r="H438" s="3">
        <v>1</v>
      </c>
    </row>
    <row r="439" spans="1:8" x14ac:dyDescent="0.25">
      <c r="A439" t="s">
        <v>83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</row>
    <row r="440" spans="1:8" x14ac:dyDescent="0.25">
      <c r="A440" t="s">
        <v>83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</row>
    <row r="441" spans="1:8" x14ac:dyDescent="0.25">
      <c r="A441" t="s">
        <v>83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</row>
    <row r="442" spans="1:8" x14ac:dyDescent="0.25">
      <c r="A442" t="s">
        <v>83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</row>
    <row r="443" spans="1:8" x14ac:dyDescent="0.25">
      <c r="A443" t="s">
        <v>83</v>
      </c>
      <c r="D443" t="s">
        <v>52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83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</row>
    <row r="445" spans="1:8" x14ac:dyDescent="0.25">
      <c r="A445" t="s">
        <v>83</v>
      </c>
      <c r="D445" t="s">
        <v>52</v>
      </c>
      <c r="E445">
        <v>3000</v>
      </c>
      <c r="F445" t="s">
        <v>28</v>
      </c>
      <c r="G445">
        <v>1</v>
      </c>
      <c r="H445" s="3">
        <v>1</v>
      </c>
    </row>
    <row r="446" spans="1:8" x14ac:dyDescent="0.25">
      <c r="A446" t="s">
        <v>83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</row>
    <row r="447" spans="1:8" x14ac:dyDescent="0.25">
      <c r="A447" t="s">
        <v>83</v>
      </c>
      <c r="C447">
        <v>286</v>
      </c>
      <c r="D447" t="s">
        <v>52</v>
      </c>
      <c r="E447">
        <v>3000</v>
      </c>
      <c r="F447" t="s">
        <v>7</v>
      </c>
      <c r="G447">
        <v>1</v>
      </c>
      <c r="H447" s="3">
        <v>1</v>
      </c>
    </row>
    <row r="448" spans="1:8" x14ac:dyDescent="0.25">
      <c r="A448" t="s">
        <v>83</v>
      </c>
      <c r="C448">
        <v>287</v>
      </c>
      <c r="D448" t="s">
        <v>51</v>
      </c>
      <c r="E448">
        <v>8000</v>
      </c>
      <c r="F448" t="s">
        <v>8</v>
      </c>
      <c r="G448">
        <v>1</v>
      </c>
      <c r="H448" s="3">
        <v>1</v>
      </c>
    </row>
    <row r="449" spans="1:8" x14ac:dyDescent="0.25">
      <c r="A449" t="s">
        <v>85</v>
      </c>
      <c r="B449" s="10">
        <v>46101</v>
      </c>
      <c r="C449">
        <v>288</v>
      </c>
      <c r="D449" t="s">
        <v>51</v>
      </c>
      <c r="E449">
        <v>8000</v>
      </c>
      <c r="F449" t="s">
        <v>7</v>
      </c>
      <c r="G449">
        <v>3</v>
      </c>
      <c r="H449" s="3">
        <v>1</v>
      </c>
    </row>
    <row r="450" spans="1:8" x14ac:dyDescent="0.25">
      <c r="A450" t="s">
        <v>85</v>
      </c>
      <c r="D450" t="s">
        <v>52</v>
      </c>
      <c r="E450">
        <v>3000</v>
      </c>
      <c r="F450" t="s">
        <v>7</v>
      </c>
      <c r="G450">
        <v>3</v>
      </c>
      <c r="H450" s="3">
        <v>1</v>
      </c>
    </row>
    <row r="451" spans="1:8" x14ac:dyDescent="0.25">
      <c r="A451" t="s">
        <v>85</v>
      </c>
      <c r="C451">
        <v>289</v>
      </c>
      <c r="D451" t="s">
        <v>51</v>
      </c>
      <c r="E451">
        <v>8000</v>
      </c>
      <c r="F451" t="s">
        <v>8</v>
      </c>
      <c r="G451">
        <v>3</v>
      </c>
      <c r="H451" s="3">
        <v>1</v>
      </c>
    </row>
    <row r="452" spans="1:8" x14ac:dyDescent="0.25">
      <c r="A452" t="s">
        <v>85</v>
      </c>
      <c r="D452" t="s">
        <v>52</v>
      </c>
      <c r="E452">
        <v>3000</v>
      </c>
      <c r="F452" t="s">
        <v>8</v>
      </c>
      <c r="G452">
        <v>3</v>
      </c>
      <c r="H452" s="3">
        <v>1</v>
      </c>
    </row>
    <row r="453" spans="1:8" x14ac:dyDescent="0.25">
      <c r="A453" t="s">
        <v>85</v>
      </c>
      <c r="C453">
        <v>290</v>
      </c>
      <c r="D453" t="s">
        <v>53</v>
      </c>
      <c r="E453">
        <v>3500</v>
      </c>
      <c r="F453" t="s">
        <v>7</v>
      </c>
      <c r="G453">
        <v>1</v>
      </c>
      <c r="H453" s="3">
        <v>1</v>
      </c>
    </row>
    <row r="454" spans="1:8" x14ac:dyDescent="0.25">
      <c r="A454" t="s">
        <v>85</v>
      </c>
      <c r="C454">
        <v>291</v>
      </c>
      <c r="D454" t="s">
        <v>51</v>
      </c>
      <c r="E454">
        <v>8000</v>
      </c>
      <c r="F454" t="s">
        <v>7</v>
      </c>
      <c r="G454">
        <v>2</v>
      </c>
      <c r="H454" s="3">
        <v>1</v>
      </c>
    </row>
    <row r="455" spans="1:8" x14ac:dyDescent="0.25">
      <c r="A455" t="s">
        <v>85</v>
      </c>
      <c r="C455">
        <v>292</v>
      </c>
      <c r="D455" t="s">
        <v>76</v>
      </c>
      <c r="E455">
        <v>7000</v>
      </c>
      <c r="F455" t="s">
        <v>7</v>
      </c>
      <c r="G455">
        <v>2</v>
      </c>
      <c r="H455" s="3">
        <v>1</v>
      </c>
    </row>
    <row r="456" spans="1:8" x14ac:dyDescent="0.25">
      <c r="A456" t="s">
        <v>85</v>
      </c>
      <c r="D456" t="s">
        <v>52</v>
      </c>
      <c r="E456">
        <v>3000</v>
      </c>
      <c r="F456" t="s">
        <v>7</v>
      </c>
      <c r="G456">
        <v>2</v>
      </c>
      <c r="H456" s="3">
        <v>1</v>
      </c>
    </row>
    <row r="457" spans="1:8" x14ac:dyDescent="0.25">
      <c r="A457" t="s">
        <v>85</v>
      </c>
      <c r="C457">
        <v>293</v>
      </c>
      <c r="D457" t="s">
        <v>51</v>
      </c>
      <c r="E457">
        <v>8000</v>
      </c>
      <c r="F457" t="s">
        <v>7</v>
      </c>
      <c r="G457">
        <v>2</v>
      </c>
      <c r="H457" s="3">
        <v>1</v>
      </c>
    </row>
    <row r="458" spans="1:8" x14ac:dyDescent="0.25">
      <c r="A458" t="s">
        <v>85</v>
      </c>
      <c r="C458">
        <v>294</v>
      </c>
      <c r="D458" t="s">
        <v>51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85</v>
      </c>
      <c r="C459">
        <v>295</v>
      </c>
      <c r="D459" t="s">
        <v>51</v>
      </c>
      <c r="E459">
        <v>8000</v>
      </c>
      <c r="F459" t="s">
        <v>8</v>
      </c>
      <c r="G459">
        <v>2</v>
      </c>
      <c r="H459" s="3">
        <v>1</v>
      </c>
    </row>
    <row r="460" spans="1:8" x14ac:dyDescent="0.25">
      <c r="A460" t="s">
        <v>85</v>
      </c>
      <c r="D460" t="s">
        <v>84</v>
      </c>
      <c r="E460">
        <v>3200</v>
      </c>
      <c r="F460" t="s">
        <v>8</v>
      </c>
      <c r="G460">
        <v>1</v>
      </c>
      <c r="H460" s="3">
        <v>1</v>
      </c>
    </row>
    <row r="461" spans="1:8" x14ac:dyDescent="0.25">
      <c r="A461" t="s">
        <v>85</v>
      </c>
      <c r="D461" t="s">
        <v>58</v>
      </c>
      <c r="E461">
        <v>4500</v>
      </c>
      <c r="F461" t="s">
        <v>8</v>
      </c>
      <c r="G461">
        <v>3</v>
      </c>
      <c r="H461" s="3">
        <v>1</v>
      </c>
    </row>
    <row r="462" spans="1:8" x14ac:dyDescent="0.25">
      <c r="A462" t="s">
        <v>85</v>
      </c>
      <c r="C462">
        <v>296</v>
      </c>
      <c r="D462" t="s">
        <v>51</v>
      </c>
      <c r="E462">
        <v>8000</v>
      </c>
      <c r="F462" t="s">
        <v>7</v>
      </c>
      <c r="G462">
        <v>1</v>
      </c>
      <c r="H462" s="3">
        <v>1</v>
      </c>
    </row>
    <row r="463" spans="1:8" x14ac:dyDescent="0.25">
      <c r="A463" t="s">
        <v>85</v>
      </c>
      <c r="D463" t="s">
        <v>52</v>
      </c>
      <c r="E463">
        <v>3000</v>
      </c>
      <c r="F463" t="s">
        <v>7</v>
      </c>
      <c r="G463">
        <v>1</v>
      </c>
      <c r="H463" s="3">
        <v>1</v>
      </c>
    </row>
    <row r="464" spans="1:8" x14ac:dyDescent="0.25">
      <c r="A464" t="s">
        <v>105</v>
      </c>
      <c r="B464" s="10">
        <v>46102</v>
      </c>
      <c r="C464">
        <v>297</v>
      </c>
      <c r="D464" t="s">
        <v>51</v>
      </c>
      <c r="E464">
        <v>8000</v>
      </c>
      <c r="F464" t="s">
        <v>8</v>
      </c>
      <c r="G464">
        <v>1</v>
      </c>
      <c r="H464" s="3">
        <v>1</v>
      </c>
    </row>
    <row r="465" spans="1:8" x14ac:dyDescent="0.25">
      <c r="A465" t="s">
        <v>105</v>
      </c>
      <c r="D465" t="s">
        <v>52</v>
      </c>
      <c r="E465">
        <v>3000</v>
      </c>
      <c r="F465" t="s">
        <v>8</v>
      </c>
      <c r="G465">
        <v>1</v>
      </c>
      <c r="H465" s="3">
        <v>1</v>
      </c>
    </row>
    <row r="466" spans="1:8" x14ac:dyDescent="0.25">
      <c r="A466" t="s">
        <v>105</v>
      </c>
      <c r="C466">
        <v>331</v>
      </c>
      <c r="D466" t="s">
        <v>73</v>
      </c>
      <c r="E466">
        <v>4500</v>
      </c>
      <c r="F466" t="s">
        <v>7</v>
      </c>
      <c r="G466">
        <v>3</v>
      </c>
      <c r="H466" s="3">
        <v>1</v>
      </c>
    </row>
    <row r="467" spans="1:8" x14ac:dyDescent="0.25">
      <c r="A467" t="s">
        <v>105</v>
      </c>
      <c r="C467">
        <v>332</v>
      </c>
      <c r="D467" t="s">
        <v>51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105</v>
      </c>
      <c r="C468">
        <v>333</v>
      </c>
      <c r="D468" t="s">
        <v>51</v>
      </c>
      <c r="E468">
        <v>8000</v>
      </c>
      <c r="F468" t="s">
        <v>7</v>
      </c>
      <c r="G468">
        <v>1</v>
      </c>
      <c r="H468" s="3">
        <v>1</v>
      </c>
    </row>
    <row r="469" spans="1:8" x14ac:dyDescent="0.25">
      <c r="A469" t="s">
        <v>105</v>
      </c>
      <c r="D469" t="s">
        <v>52</v>
      </c>
      <c r="E469">
        <v>3000</v>
      </c>
      <c r="F469" t="s">
        <v>7</v>
      </c>
      <c r="G469">
        <v>1</v>
      </c>
      <c r="H469" s="3">
        <v>1</v>
      </c>
    </row>
    <row r="470" spans="1:8" x14ac:dyDescent="0.25">
      <c r="A470" t="s">
        <v>105</v>
      </c>
      <c r="C470">
        <v>334</v>
      </c>
      <c r="D470" t="s">
        <v>112</v>
      </c>
      <c r="E470">
        <v>15000</v>
      </c>
      <c r="F470" t="s">
        <v>7</v>
      </c>
      <c r="G470">
        <v>1</v>
      </c>
      <c r="H470" s="3">
        <v>1</v>
      </c>
    </row>
    <row r="471" spans="1:8" x14ac:dyDescent="0.25">
      <c r="A471" t="s">
        <v>105</v>
      </c>
      <c r="C471">
        <v>335</v>
      </c>
      <c r="D471" t="s">
        <v>51</v>
      </c>
      <c r="E471">
        <v>8000</v>
      </c>
      <c r="F471" t="s">
        <v>7</v>
      </c>
      <c r="G471">
        <v>1</v>
      </c>
      <c r="H471" s="3">
        <v>1</v>
      </c>
    </row>
    <row r="472" spans="1:8" x14ac:dyDescent="0.25">
      <c r="A472" t="s">
        <v>105</v>
      </c>
      <c r="C472">
        <v>336</v>
      </c>
      <c r="D472" t="s">
        <v>51</v>
      </c>
      <c r="E472">
        <v>8000</v>
      </c>
      <c r="F472" t="s">
        <v>7</v>
      </c>
      <c r="G472">
        <v>2</v>
      </c>
      <c r="H472" s="3">
        <v>1</v>
      </c>
    </row>
    <row r="473" spans="1:8" x14ac:dyDescent="0.25">
      <c r="A473" t="s">
        <v>105</v>
      </c>
      <c r="C473">
        <v>337</v>
      </c>
      <c r="D473" t="s">
        <v>51</v>
      </c>
      <c r="E473">
        <v>8000</v>
      </c>
      <c r="F473" t="s">
        <v>7</v>
      </c>
      <c r="G473">
        <v>2</v>
      </c>
      <c r="H473" s="3">
        <v>1</v>
      </c>
    </row>
    <row r="474" spans="1:8" x14ac:dyDescent="0.25">
      <c r="A474" t="s">
        <v>105</v>
      </c>
      <c r="D474" t="s">
        <v>52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105</v>
      </c>
      <c r="C475">
        <v>338</v>
      </c>
      <c r="D475" t="s">
        <v>51</v>
      </c>
      <c r="E475">
        <v>8000</v>
      </c>
      <c r="F475" t="s">
        <v>7</v>
      </c>
      <c r="G475">
        <v>2</v>
      </c>
      <c r="H475" s="3">
        <v>1</v>
      </c>
    </row>
    <row r="476" spans="1:8" x14ac:dyDescent="0.25">
      <c r="A476" t="s">
        <v>105</v>
      </c>
      <c r="C476">
        <v>339</v>
      </c>
      <c r="D476" t="s">
        <v>113</v>
      </c>
      <c r="E476">
        <v>20000</v>
      </c>
      <c r="F476" t="s">
        <v>7</v>
      </c>
      <c r="G476">
        <v>1</v>
      </c>
      <c r="H476" s="3">
        <v>1</v>
      </c>
    </row>
    <row r="477" spans="1:8" x14ac:dyDescent="0.25">
      <c r="A477" t="s">
        <v>106</v>
      </c>
      <c r="B477" s="10">
        <v>46105</v>
      </c>
      <c r="C477">
        <v>298</v>
      </c>
      <c r="D477" t="s">
        <v>51</v>
      </c>
      <c r="E477">
        <v>8000</v>
      </c>
      <c r="F477" t="s">
        <v>7</v>
      </c>
      <c r="G477">
        <v>1</v>
      </c>
      <c r="H477" s="3">
        <v>1</v>
      </c>
    </row>
    <row r="478" spans="1:8" x14ac:dyDescent="0.25">
      <c r="A478" t="s">
        <v>106</v>
      </c>
      <c r="D478" t="s">
        <v>109</v>
      </c>
      <c r="E478">
        <v>3000</v>
      </c>
      <c r="F478" t="s">
        <v>7</v>
      </c>
      <c r="G478">
        <v>1</v>
      </c>
      <c r="H478" s="3">
        <v>1</v>
      </c>
    </row>
    <row r="479" spans="1:8" x14ac:dyDescent="0.25">
      <c r="A479" t="s">
        <v>106</v>
      </c>
      <c r="C479">
        <v>299</v>
      </c>
      <c r="D479" t="s">
        <v>51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106</v>
      </c>
      <c r="D480" t="s">
        <v>110</v>
      </c>
      <c r="E480">
        <v>3000</v>
      </c>
      <c r="F480" t="s">
        <v>7</v>
      </c>
      <c r="G480">
        <v>1</v>
      </c>
      <c r="H480" s="3">
        <v>1</v>
      </c>
    </row>
    <row r="481" spans="1:8" x14ac:dyDescent="0.25">
      <c r="A481" t="s">
        <v>106</v>
      </c>
      <c r="C481">
        <v>300</v>
      </c>
      <c r="D481" t="s">
        <v>73</v>
      </c>
      <c r="E481">
        <v>4500</v>
      </c>
      <c r="F481" t="s">
        <v>7</v>
      </c>
      <c r="G481">
        <v>2</v>
      </c>
      <c r="H481" s="3">
        <v>1</v>
      </c>
    </row>
    <row r="482" spans="1:8" x14ac:dyDescent="0.25">
      <c r="A482" t="s">
        <v>106</v>
      </c>
      <c r="C482">
        <v>301</v>
      </c>
      <c r="D482" t="s">
        <v>114</v>
      </c>
      <c r="E482">
        <v>1000</v>
      </c>
      <c r="F482" t="s">
        <v>7</v>
      </c>
      <c r="G482">
        <v>1</v>
      </c>
      <c r="H482" s="3">
        <v>1</v>
      </c>
    </row>
    <row r="483" spans="1:8" x14ac:dyDescent="0.25">
      <c r="A483" t="s">
        <v>106</v>
      </c>
      <c r="C483">
        <v>302</v>
      </c>
      <c r="D483" t="s">
        <v>51</v>
      </c>
      <c r="E483">
        <v>8000</v>
      </c>
      <c r="F483" t="s">
        <v>7</v>
      </c>
      <c r="G483">
        <v>1</v>
      </c>
      <c r="H483" s="3">
        <v>1</v>
      </c>
    </row>
    <row r="484" spans="1:8" x14ac:dyDescent="0.25">
      <c r="A484" t="s">
        <v>106</v>
      </c>
      <c r="C484">
        <v>303</v>
      </c>
      <c r="D484" t="s">
        <v>114</v>
      </c>
      <c r="E484">
        <v>1000</v>
      </c>
      <c r="F484" t="s">
        <v>7</v>
      </c>
      <c r="G484">
        <v>1</v>
      </c>
      <c r="H484" s="3">
        <v>1</v>
      </c>
    </row>
    <row r="485" spans="1:8" x14ac:dyDescent="0.25">
      <c r="A485" t="s">
        <v>106</v>
      </c>
      <c r="C485">
        <v>304</v>
      </c>
      <c r="D485" t="s">
        <v>51</v>
      </c>
      <c r="E485">
        <v>8000</v>
      </c>
      <c r="F485" t="s">
        <v>8</v>
      </c>
      <c r="G485">
        <v>2</v>
      </c>
      <c r="H485" s="3">
        <v>1</v>
      </c>
    </row>
    <row r="486" spans="1:8" x14ac:dyDescent="0.25">
      <c r="A486" t="s">
        <v>106</v>
      </c>
      <c r="D486" t="s">
        <v>52</v>
      </c>
      <c r="E486">
        <v>3000</v>
      </c>
      <c r="F486" t="s">
        <v>8</v>
      </c>
      <c r="G486">
        <v>1</v>
      </c>
      <c r="H486" s="3">
        <v>1</v>
      </c>
    </row>
    <row r="487" spans="1:8" x14ac:dyDescent="0.25">
      <c r="A487" t="s">
        <v>106</v>
      </c>
      <c r="C487">
        <v>305</v>
      </c>
      <c r="D487" t="s">
        <v>115</v>
      </c>
      <c r="E487">
        <v>10000</v>
      </c>
      <c r="F487" t="s">
        <v>8</v>
      </c>
      <c r="G487">
        <v>1</v>
      </c>
      <c r="H487" s="3">
        <v>1</v>
      </c>
    </row>
    <row r="488" spans="1:8" x14ac:dyDescent="0.25">
      <c r="A488" t="s">
        <v>106</v>
      </c>
      <c r="C488">
        <v>306</v>
      </c>
      <c r="D488" t="s">
        <v>84</v>
      </c>
      <c r="E488">
        <v>3200</v>
      </c>
      <c r="F488" t="s">
        <v>7</v>
      </c>
      <c r="G488">
        <v>1</v>
      </c>
      <c r="H488" s="3">
        <v>1</v>
      </c>
    </row>
    <row r="489" spans="1:8" x14ac:dyDescent="0.25">
      <c r="A489" t="s">
        <v>106</v>
      </c>
      <c r="D489" t="s">
        <v>110</v>
      </c>
      <c r="E489">
        <v>3000</v>
      </c>
      <c r="F489" t="s">
        <v>7</v>
      </c>
      <c r="G489">
        <v>1</v>
      </c>
      <c r="H489" s="3">
        <v>1</v>
      </c>
    </row>
    <row r="490" spans="1:8" x14ac:dyDescent="0.25">
      <c r="A490" t="s">
        <v>106</v>
      </c>
      <c r="D490" t="s">
        <v>115</v>
      </c>
      <c r="E490">
        <v>10000</v>
      </c>
      <c r="F490" t="s">
        <v>7</v>
      </c>
      <c r="G490">
        <v>2</v>
      </c>
      <c r="H490" s="3">
        <v>1</v>
      </c>
    </row>
    <row r="491" spans="1:8" x14ac:dyDescent="0.25">
      <c r="A491" t="s">
        <v>106</v>
      </c>
      <c r="C491">
        <v>307</v>
      </c>
      <c r="D491" t="s">
        <v>51</v>
      </c>
      <c r="E491">
        <v>8000</v>
      </c>
      <c r="F491" t="s">
        <v>7</v>
      </c>
      <c r="G491">
        <v>1</v>
      </c>
      <c r="H491" s="3">
        <v>1</v>
      </c>
    </row>
    <row r="492" spans="1:8" x14ac:dyDescent="0.25">
      <c r="A492" t="s">
        <v>106</v>
      </c>
      <c r="D492" t="s">
        <v>52</v>
      </c>
      <c r="E492">
        <v>3000</v>
      </c>
      <c r="F492" t="s">
        <v>7</v>
      </c>
      <c r="G492">
        <v>1</v>
      </c>
      <c r="H492" s="3">
        <v>1</v>
      </c>
    </row>
    <row r="493" spans="1:8" x14ac:dyDescent="0.25">
      <c r="A493" t="s">
        <v>106</v>
      </c>
      <c r="C493">
        <v>308</v>
      </c>
      <c r="D493" t="s">
        <v>111</v>
      </c>
      <c r="E493">
        <v>10000</v>
      </c>
      <c r="F493" t="s">
        <v>28</v>
      </c>
      <c r="G493">
        <v>3</v>
      </c>
      <c r="H493" s="3">
        <v>1</v>
      </c>
    </row>
    <row r="494" spans="1:8" x14ac:dyDescent="0.25">
      <c r="A494" t="s">
        <v>106</v>
      </c>
      <c r="C494">
        <v>309</v>
      </c>
      <c r="D494" t="s">
        <v>51</v>
      </c>
      <c r="E494">
        <v>8000</v>
      </c>
      <c r="F494" t="s">
        <v>7</v>
      </c>
      <c r="G494">
        <v>2</v>
      </c>
      <c r="H494" s="3">
        <v>1</v>
      </c>
    </row>
    <row r="495" spans="1:8" x14ac:dyDescent="0.25">
      <c r="A495" t="s">
        <v>106</v>
      </c>
      <c r="C495">
        <v>310</v>
      </c>
      <c r="D495" t="s">
        <v>76</v>
      </c>
      <c r="E495">
        <v>7000</v>
      </c>
      <c r="F495" t="s">
        <v>8</v>
      </c>
      <c r="G495">
        <v>1</v>
      </c>
      <c r="H495" s="3">
        <v>1</v>
      </c>
    </row>
    <row r="496" spans="1:8" x14ac:dyDescent="0.25">
      <c r="A496" t="s">
        <v>106</v>
      </c>
      <c r="D496" t="s">
        <v>53</v>
      </c>
      <c r="E496">
        <v>3500</v>
      </c>
      <c r="F496" t="s">
        <v>8</v>
      </c>
      <c r="G496">
        <v>1</v>
      </c>
      <c r="H496" s="3">
        <v>1</v>
      </c>
    </row>
    <row r="497" spans="1:8" x14ac:dyDescent="0.25">
      <c r="A497" t="s">
        <v>106</v>
      </c>
      <c r="D497" t="s">
        <v>52</v>
      </c>
      <c r="E497">
        <v>3000</v>
      </c>
      <c r="F497" t="s">
        <v>8</v>
      </c>
      <c r="G497">
        <v>1</v>
      </c>
      <c r="H497" s="3">
        <v>1</v>
      </c>
    </row>
    <row r="498" spans="1:8" x14ac:dyDescent="0.25">
      <c r="A498" t="s">
        <v>106</v>
      </c>
      <c r="D498" t="s">
        <v>58</v>
      </c>
      <c r="E498">
        <v>4500</v>
      </c>
      <c r="F498" t="s">
        <v>8</v>
      </c>
      <c r="G498">
        <v>1</v>
      </c>
      <c r="H498" s="3">
        <v>1</v>
      </c>
    </row>
    <row r="499" spans="1:8" x14ac:dyDescent="0.25">
      <c r="A499" t="s">
        <v>106</v>
      </c>
      <c r="D499" t="s">
        <v>60</v>
      </c>
      <c r="E499">
        <v>70000</v>
      </c>
      <c r="F499" t="s">
        <v>8</v>
      </c>
      <c r="G499">
        <v>1</v>
      </c>
      <c r="H499" s="3">
        <v>1</v>
      </c>
    </row>
    <row r="500" spans="1:8" x14ac:dyDescent="0.25">
      <c r="A500" t="s">
        <v>106</v>
      </c>
      <c r="C500">
        <v>311</v>
      </c>
      <c r="D500" t="s">
        <v>51</v>
      </c>
      <c r="E500">
        <v>8000</v>
      </c>
      <c r="F500" t="s">
        <v>8</v>
      </c>
      <c r="G500">
        <v>2</v>
      </c>
      <c r="H500" s="3">
        <v>1</v>
      </c>
    </row>
    <row r="501" spans="1:8" x14ac:dyDescent="0.25">
      <c r="A501" t="s">
        <v>106</v>
      </c>
      <c r="C501">
        <v>312</v>
      </c>
      <c r="D501" t="s">
        <v>51</v>
      </c>
      <c r="E501">
        <v>8000</v>
      </c>
      <c r="F501" t="s">
        <v>7</v>
      </c>
      <c r="G501">
        <v>2</v>
      </c>
      <c r="H501" s="3">
        <v>1</v>
      </c>
    </row>
    <row r="502" spans="1:8" x14ac:dyDescent="0.25">
      <c r="A502" t="s">
        <v>106</v>
      </c>
      <c r="C502">
        <v>313</v>
      </c>
      <c r="D502" t="s">
        <v>51</v>
      </c>
      <c r="E502">
        <v>8000</v>
      </c>
      <c r="F502" t="s">
        <v>7</v>
      </c>
      <c r="G502">
        <v>1</v>
      </c>
      <c r="H502" s="3">
        <v>1</v>
      </c>
    </row>
    <row r="503" spans="1:8" x14ac:dyDescent="0.25">
      <c r="A503" t="s">
        <v>106</v>
      </c>
      <c r="D503" t="s">
        <v>52</v>
      </c>
      <c r="E503">
        <v>3000</v>
      </c>
      <c r="F503" t="s">
        <v>7</v>
      </c>
      <c r="G503">
        <v>1</v>
      </c>
      <c r="H503" s="3">
        <v>1</v>
      </c>
    </row>
    <row r="504" spans="1:8" x14ac:dyDescent="0.25">
      <c r="A504" t="s">
        <v>106</v>
      </c>
      <c r="C504">
        <v>314</v>
      </c>
      <c r="D504" t="s">
        <v>73</v>
      </c>
      <c r="E504">
        <v>4500</v>
      </c>
      <c r="F504" t="s">
        <v>7</v>
      </c>
      <c r="G504">
        <v>3</v>
      </c>
      <c r="H504" s="3">
        <v>1</v>
      </c>
    </row>
    <row r="505" spans="1:8" x14ac:dyDescent="0.25">
      <c r="A505" t="s">
        <v>106</v>
      </c>
      <c r="C505">
        <v>316</v>
      </c>
      <c r="D505" t="s">
        <v>51</v>
      </c>
      <c r="E505">
        <v>8000</v>
      </c>
      <c r="F505" t="s">
        <v>7</v>
      </c>
      <c r="G505">
        <v>1</v>
      </c>
      <c r="H505" s="3">
        <v>1</v>
      </c>
    </row>
    <row r="506" spans="1:8" x14ac:dyDescent="0.25">
      <c r="A506" t="s">
        <v>107</v>
      </c>
      <c r="B506" s="10">
        <v>46106</v>
      </c>
      <c r="C506">
        <v>317</v>
      </c>
      <c r="D506" t="s">
        <v>51</v>
      </c>
      <c r="E506">
        <v>8000</v>
      </c>
      <c r="F506" t="s">
        <v>7</v>
      </c>
      <c r="G506">
        <v>2</v>
      </c>
      <c r="H506" s="3">
        <v>1</v>
      </c>
    </row>
    <row r="507" spans="1:8" x14ac:dyDescent="0.25">
      <c r="A507" t="s">
        <v>107</v>
      </c>
      <c r="D507" t="s">
        <v>166</v>
      </c>
      <c r="E507">
        <v>4500</v>
      </c>
      <c r="F507" t="s">
        <v>7</v>
      </c>
      <c r="G507">
        <v>2</v>
      </c>
      <c r="H507" s="3">
        <v>1</v>
      </c>
    </row>
    <row r="508" spans="1:8" x14ac:dyDescent="0.25">
      <c r="A508" t="s">
        <v>107</v>
      </c>
      <c r="C508">
        <v>318</v>
      </c>
      <c r="D508" t="s">
        <v>51</v>
      </c>
      <c r="E508">
        <v>8000</v>
      </c>
      <c r="F508" t="s">
        <v>7</v>
      </c>
      <c r="G508">
        <v>2</v>
      </c>
      <c r="H508" s="3">
        <v>1</v>
      </c>
    </row>
    <row r="509" spans="1:8" x14ac:dyDescent="0.25">
      <c r="A509" t="s">
        <v>107</v>
      </c>
      <c r="D509" t="s">
        <v>52</v>
      </c>
      <c r="E509">
        <v>3000</v>
      </c>
      <c r="F509" t="s">
        <v>7</v>
      </c>
      <c r="G509">
        <v>1</v>
      </c>
      <c r="H509" s="3">
        <v>1</v>
      </c>
    </row>
    <row r="510" spans="1:8" x14ac:dyDescent="0.25">
      <c r="A510" t="s">
        <v>107</v>
      </c>
      <c r="C510">
        <v>319</v>
      </c>
      <c r="D510" t="s">
        <v>51</v>
      </c>
      <c r="E510">
        <v>8000</v>
      </c>
      <c r="F510" t="s">
        <v>7</v>
      </c>
      <c r="G510">
        <v>1</v>
      </c>
      <c r="H510" s="3">
        <v>1</v>
      </c>
    </row>
    <row r="511" spans="1:8" x14ac:dyDescent="0.25">
      <c r="A511" t="s">
        <v>107</v>
      </c>
      <c r="D511" t="s">
        <v>57</v>
      </c>
      <c r="E511">
        <v>2000</v>
      </c>
      <c r="F511" t="s">
        <v>7</v>
      </c>
      <c r="G511">
        <v>1</v>
      </c>
      <c r="H511" s="3">
        <v>1</v>
      </c>
    </row>
    <row r="512" spans="1:8" x14ac:dyDescent="0.25">
      <c r="A512" t="s">
        <v>107</v>
      </c>
      <c r="C512">
        <v>320</v>
      </c>
      <c r="D512" t="s">
        <v>51</v>
      </c>
      <c r="E512">
        <v>8000</v>
      </c>
      <c r="F512" t="s">
        <v>7</v>
      </c>
      <c r="G512">
        <v>1</v>
      </c>
      <c r="H512" s="3">
        <v>1</v>
      </c>
    </row>
    <row r="513" spans="1:8" x14ac:dyDescent="0.25">
      <c r="A513" t="s">
        <v>107</v>
      </c>
      <c r="C513">
        <v>321</v>
      </c>
      <c r="D513" t="s">
        <v>51</v>
      </c>
      <c r="E513">
        <v>8000</v>
      </c>
      <c r="F513" t="s">
        <v>28</v>
      </c>
      <c r="G513">
        <v>1</v>
      </c>
      <c r="H513" s="3">
        <v>1</v>
      </c>
    </row>
    <row r="514" spans="1:8" x14ac:dyDescent="0.25">
      <c r="A514" t="s">
        <v>107</v>
      </c>
      <c r="D514" t="s">
        <v>52</v>
      </c>
      <c r="E514">
        <v>3000</v>
      </c>
      <c r="F514" t="s">
        <v>28</v>
      </c>
      <c r="G514">
        <v>1</v>
      </c>
      <c r="H514" s="3">
        <v>1</v>
      </c>
    </row>
    <row r="515" spans="1:8" x14ac:dyDescent="0.25">
      <c r="A515" t="s">
        <v>107</v>
      </c>
      <c r="C515">
        <v>322</v>
      </c>
      <c r="D515" t="s">
        <v>51</v>
      </c>
      <c r="E515">
        <v>8000</v>
      </c>
      <c r="F515" t="s">
        <v>8</v>
      </c>
      <c r="G515">
        <v>1</v>
      </c>
      <c r="H515" s="3">
        <v>1</v>
      </c>
    </row>
    <row r="516" spans="1:8" x14ac:dyDescent="0.25">
      <c r="A516" t="s">
        <v>107</v>
      </c>
      <c r="D516" t="s">
        <v>109</v>
      </c>
      <c r="E516">
        <v>3000</v>
      </c>
      <c r="F516" t="s">
        <v>8</v>
      </c>
      <c r="G516">
        <v>1</v>
      </c>
      <c r="H516" s="3">
        <v>1</v>
      </c>
    </row>
    <row r="517" spans="1:8" x14ac:dyDescent="0.25">
      <c r="A517" t="s">
        <v>107</v>
      </c>
      <c r="C517">
        <v>323</v>
      </c>
      <c r="D517" t="s">
        <v>51</v>
      </c>
      <c r="E517">
        <v>8000</v>
      </c>
      <c r="F517" t="s">
        <v>8</v>
      </c>
      <c r="G517">
        <v>3</v>
      </c>
      <c r="H517" s="3">
        <v>1</v>
      </c>
    </row>
    <row r="518" spans="1:8" x14ac:dyDescent="0.25">
      <c r="A518" t="s">
        <v>107</v>
      </c>
      <c r="D518" t="s">
        <v>52</v>
      </c>
      <c r="E518">
        <v>3000</v>
      </c>
      <c r="F518" t="s">
        <v>8</v>
      </c>
      <c r="G518">
        <v>3</v>
      </c>
      <c r="H518" s="3">
        <v>1</v>
      </c>
    </row>
    <row r="519" spans="1:8" x14ac:dyDescent="0.25">
      <c r="A519" t="s">
        <v>107</v>
      </c>
      <c r="C519">
        <v>324</v>
      </c>
      <c r="D519" t="s">
        <v>53</v>
      </c>
      <c r="E519">
        <v>3500</v>
      </c>
      <c r="F519" t="s">
        <v>7</v>
      </c>
      <c r="G519">
        <v>1</v>
      </c>
      <c r="H519" s="3">
        <v>1</v>
      </c>
    </row>
    <row r="520" spans="1:8" x14ac:dyDescent="0.25">
      <c r="A520" t="s">
        <v>108</v>
      </c>
      <c r="B520" s="10">
        <v>46107</v>
      </c>
      <c r="C520">
        <v>325</v>
      </c>
      <c r="D520" t="s">
        <v>51</v>
      </c>
      <c r="E520">
        <v>8000</v>
      </c>
      <c r="F520" t="s">
        <v>8</v>
      </c>
      <c r="G520">
        <v>2</v>
      </c>
      <c r="H520" s="3">
        <v>1</v>
      </c>
    </row>
    <row r="521" spans="1:8" x14ac:dyDescent="0.25">
      <c r="A521" t="s">
        <v>108</v>
      </c>
      <c r="C521">
        <v>326</v>
      </c>
      <c r="D521" t="s">
        <v>51</v>
      </c>
      <c r="E521">
        <v>8000</v>
      </c>
      <c r="F521" t="s">
        <v>8</v>
      </c>
      <c r="G521">
        <v>1</v>
      </c>
      <c r="H521" s="3">
        <v>1</v>
      </c>
    </row>
    <row r="522" spans="1:8" x14ac:dyDescent="0.25">
      <c r="A522" t="s">
        <v>108</v>
      </c>
      <c r="C522">
        <v>327</v>
      </c>
      <c r="D522" t="s">
        <v>51</v>
      </c>
      <c r="E522">
        <v>8000</v>
      </c>
      <c r="F522" t="s">
        <v>7</v>
      </c>
      <c r="G522">
        <v>2</v>
      </c>
      <c r="H522" s="3">
        <v>1</v>
      </c>
    </row>
    <row r="523" spans="1:8" x14ac:dyDescent="0.25">
      <c r="A523" t="s">
        <v>108</v>
      </c>
      <c r="C523">
        <v>328</v>
      </c>
      <c r="D523" t="s">
        <v>51</v>
      </c>
      <c r="E523">
        <v>8000</v>
      </c>
      <c r="F523" t="s">
        <v>7</v>
      </c>
      <c r="G523">
        <v>2</v>
      </c>
      <c r="H523" s="3">
        <v>1</v>
      </c>
    </row>
    <row r="524" spans="1:8" x14ac:dyDescent="0.25">
      <c r="A524" t="s">
        <v>108</v>
      </c>
      <c r="D524" t="s">
        <v>52</v>
      </c>
      <c r="E524">
        <v>3000</v>
      </c>
      <c r="F524" t="s">
        <v>7</v>
      </c>
      <c r="G524">
        <v>2</v>
      </c>
      <c r="H524" s="3">
        <v>1</v>
      </c>
    </row>
    <row r="525" spans="1:8" x14ac:dyDescent="0.25">
      <c r="A525" t="s">
        <v>108</v>
      </c>
      <c r="C525">
        <v>329</v>
      </c>
      <c r="D525" t="s">
        <v>52</v>
      </c>
      <c r="E525">
        <v>3000</v>
      </c>
      <c r="F525" t="s">
        <v>7</v>
      </c>
      <c r="G525">
        <v>1</v>
      </c>
      <c r="H525" s="3">
        <v>1</v>
      </c>
    </row>
    <row r="526" spans="1:8" x14ac:dyDescent="0.25">
      <c r="A526" t="s">
        <v>108</v>
      </c>
      <c r="D526" t="s">
        <v>69</v>
      </c>
      <c r="E526">
        <v>30000</v>
      </c>
      <c r="F526" t="s">
        <v>7</v>
      </c>
      <c r="G526">
        <v>1</v>
      </c>
      <c r="H526" s="3">
        <v>1</v>
      </c>
    </row>
    <row r="527" spans="1:8" x14ac:dyDescent="0.25">
      <c r="A527" t="s">
        <v>108</v>
      </c>
      <c r="C527">
        <v>330</v>
      </c>
      <c r="D527" t="s">
        <v>52</v>
      </c>
      <c r="E527">
        <v>3000</v>
      </c>
      <c r="F527" t="s">
        <v>7</v>
      </c>
      <c r="G527">
        <v>1</v>
      </c>
      <c r="H527" s="3">
        <v>1</v>
      </c>
    </row>
    <row r="528" spans="1:8" x14ac:dyDescent="0.25">
      <c r="A528" t="s">
        <v>108</v>
      </c>
      <c r="D528" t="s">
        <v>69</v>
      </c>
      <c r="E528">
        <v>30000</v>
      </c>
      <c r="F528" t="s">
        <v>7</v>
      </c>
      <c r="G528">
        <v>1</v>
      </c>
      <c r="H528" s="3">
        <v>1</v>
      </c>
    </row>
    <row r="529" spans="1:8" x14ac:dyDescent="0.25">
      <c r="A529" t="s">
        <v>116</v>
      </c>
      <c r="B529" s="10">
        <v>46109</v>
      </c>
      <c r="C529">
        <v>343</v>
      </c>
      <c r="D529" t="s">
        <v>51</v>
      </c>
      <c r="E529">
        <v>8000</v>
      </c>
      <c r="F529" t="s">
        <v>8</v>
      </c>
      <c r="G529">
        <v>3</v>
      </c>
      <c r="H529" s="3">
        <v>1</v>
      </c>
    </row>
    <row r="530" spans="1:8" x14ac:dyDescent="0.25">
      <c r="A530" t="s">
        <v>116</v>
      </c>
      <c r="C530">
        <v>344</v>
      </c>
      <c r="D530" t="s">
        <v>73</v>
      </c>
      <c r="E530">
        <v>4500</v>
      </c>
      <c r="F530" t="s">
        <v>7</v>
      </c>
      <c r="G530">
        <v>5</v>
      </c>
      <c r="H530" s="3">
        <v>1</v>
      </c>
    </row>
    <row r="531" spans="1:8" x14ac:dyDescent="0.25">
      <c r="A531" t="s">
        <v>116</v>
      </c>
      <c r="C531">
        <v>345</v>
      </c>
      <c r="D531" t="s">
        <v>51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116</v>
      </c>
      <c r="C532">
        <v>346</v>
      </c>
      <c r="D532" t="s">
        <v>51</v>
      </c>
      <c r="E532">
        <v>8000</v>
      </c>
      <c r="F532" t="s">
        <v>7</v>
      </c>
      <c r="G532">
        <v>2</v>
      </c>
      <c r="H532" s="3">
        <v>1</v>
      </c>
    </row>
    <row r="533" spans="1:8" x14ac:dyDescent="0.25">
      <c r="A533" t="s">
        <v>116</v>
      </c>
      <c r="C533">
        <v>347</v>
      </c>
      <c r="D533" t="s">
        <v>69</v>
      </c>
      <c r="E533">
        <v>30000</v>
      </c>
      <c r="F533" t="s">
        <v>8</v>
      </c>
      <c r="G533">
        <v>1</v>
      </c>
      <c r="H533" s="3">
        <v>1</v>
      </c>
    </row>
    <row r="534" spans="1:8" x14ac:dyDescent="0.25">
      <c r="A534" t="s">
        <v>116</v>
      </c>
      <c r="C534">
        <v>348</v>
      </c>
      <c r="D534" t="s">
        <v>51</v>
      </c>
      <c r="E534">
        <v>8000</v>
      </c>
      <c r="F534" t="s">
        <v>7</v>
      </c>
      <c r="G534">
        <v>1</v>
      </c>
      <c r="H534" s="3">
        <v>1</v>
      </c>
    </row>
    <row r="535" spans="1:8" x14ac:dyDescent="0.25">
      <c r="A535" t="s">
        <v>116</v>
      </c>
      <c r="C535">
        <v>349</v>
      </c>
      <c r="D535" t="s">
        <v>51</v>
      </c>
      <c r="E535">
        <v>8000</v>
      </c>
      <c r="F535" t="s">
        <v>7</v>
      </c>
      <c r="G535">
        <v>2</v>
      </c>
      <c r="H535" s="3">
        <v>1</v>
      </c>
    </row>
    <row r="536" spans="1:8" x14ac:dyDescent="0.25">
      <c r="A536" t="s">
        <v>116</v>
      </c>
      <c r="C536">
        <v>350</v>
      </c>
      <c r="D536" t="s">
        <v>109</v>
      </c>
      <c r="E536">
        <v>3000</v>
      </c>
      <c r="F536" t="s">
        <v>7</v>
      </c>
      <c r="G536">
        <v>1</v>
      </c>
      <c r="H536" s="3">
        <v>1</v>
      </c>
    </row>
    <row r="537" spans="1:8" x14ac:dyDescent="0.25">
      <c r="A537" t="s">
        <v>116</v>
      </c>
      <c r="D537" t="s">
        <v>69</v>
      </c>
      <c r="E537">
        <v>30000</v>
      </c>
      <c r="F537" t="s">
        <v>7</v>
      </c>
      <c r="G537">
        <v>1</v>
      </c>
      <c r="H537" s="3">
        <v>1</v>
      </c>
    </row>
    <row r="538" spans="1:8" x14ac:dyDescent="0.25">
      <c r="A538" t="s">
        <v>116</v>
      </c>
      <c r="C538">
        <v>351</v>
      </c>
      <c r="D538" t="s">
        <v>51</v>
      </c>
      <c r="E538">
        <v>8000</v>
      </c>
      <c r="F538" t="s">
        <v>7</v>
      </c>
      <c r="G538">
        <v>2</v>
      </c>
      <c r="H538" s="3">
        <v>1</v>
      </c>
    </row>
    <row r="539" spans="1:8" x14ac:dyDescent="0.25">
      <c r="A539" t="s">
        <v>116</v>
      </c>
      <c r="D539" t="s">
        <v>52</v>
      </c>
      <c r="E539">
        <v>3000</v>
      </c>
      <c r="F539" t="s">
        <v>7</v>
      </c>
      <c r="G539">
        <v>2</v>
      </c>
      <c r="H539" s="3">
        <v>1</v>
      </c>
    </row>
    <row r="540" spans="1:8" x14ac:dyDescent="0.25">
      <c r="A540" t="s">
        <v>116</v>
      </c>
      <c r="C540">
        <v>353</v>
      </c>
      <c r="D540" t="s">
        <v>51</v>
      </c>
      <c r="E540">
        <v>8000</v>
      </c>
      <c r="F540" t="s">
        <v>8</v>
      </c>
      <c r="G540">
        <v>2</v>
      </c>
      <c r="H540" s="3">
        <v>1</v>
      </c>
    </row>
    <row r="541" spans="1:8" x14ac:dyDescent="0.25">
      <c r="A541" t="s">
        <v>116</v>
      </c>
      <c r="C541">
        <v>354</v>
      </c>
      <c r="D541" t="s">
        <v>51</v>
      </c>
      <c r="E541">
        <v>8000</v>
      </c>
      <c r="F541" t="s">
        <v>7</v>
      </c>
      <c r="G541">
        <v>1</v>
      </c>
      <c r="H541" s="3">
        <v>1</v>
      </c>
    </row>
    <row r="542" spans="1:8" x14ac:dyDescent="0.25">
      <c r="A542" t="s">
        <v>117</v>
      </c>
      <c r="B542" s="10">
        <v>46110</v>
      </c>
      <c r="C542">
        <v>356</v>
      </c>
      <c r="D542" t="s">
        <v>73</v>
      </c>
      <c r="E542">
        <v>4500</v>
      </c>
      <c r="F542" t="s">
        <v>8</v>
      </c>
      <c r="G542">
        <v>10</v>
      </c>
      <c r="H542" s="3">
        <v>1</v>
      </c>
    </row>
    <row r="543" spans="1:8" x14ac:dyDescent="0.25">
      <c r="A543" t="s">
        <v>117</v>
      </c>
      <c r="C543">
        <v>357</v>
      </c>
      <c r="D543" t="s">
        <v>137</v>
      </c>
      <c r="E543">
        <v>50000</v>
      </c>
      <c r="F543" t="s">
        <v>8</v>
      </c>
      <c r="G543">
        <v>1</v>
      </c>
      <c r="H543" s="3">
        <v>1</v>
      </c>
    </row>
    <row r="544" spans="1:8" x14ac:dyDescent="0.25">
      <c r="A544" t="s">
        <v>117</v>
      </c>
      <c r="C544">
        <v>358</v>
      </c>
      <c r="D544" t="s">
        <v>120</v>
      </c>
      <c r="E544">
        <v>3000</v>
      </c>
      <c r="F544" t="s">
        <v>8</v>
      </c>
      <c r="G544">
        <v>1</v>
      </c>
      <c r="H544" s="3">
        <v>1</v>
      </c>
    </row>
    <row r="545" spans="1:8" x14ac:dyDescent="0.25">
      <c r="A545" t="s">
        <v>117</v>
      </c>
      <c r="D545" t="s">
        <v>142</v>
      </c>
      <c r="E545">
        <v>80000</v>
      </c>
      <c r="F545" t="s">
        <v>8</v>
      </c>
      <c r="G545">
        <v>1</v>
      </c>
      <c r="H545" s="3">
        <v>1</v>
      </c>
    </row>
    <row r="546" spans="1:8" x14ac:dyDescent="0.25">
      <c r="A546" t="s">
        <v>117</v>
      </c>
      <c r="C546">
        <v>359</v>
      </c>
      <c r="D546" t="s">
        <v>51</v>
      </c>
      <c r="E546">
        <v>8000</v>
      </c>
      <c r="F546" t="s">
        <v>8</v>
      </c>
      <c r="G546">
        <v>1</v>
      </c>
      <c r="H546" s="3">
        <v>1</v>
      </c>
    </row>
    <row r="547" spans="1:8" x14ac:dyDescent="0.25">
      <c r="A547" t="s">
        <v>117</v>
      </c>
      <c r="D547" t="s">
        <v>110</v>
      </c>
      <c r="E547">
        <v>3000</v>
      </c>
      <c r="F547" t="s">
        <v>8</v>
      </c>
      <c r="G547">
        <v>1</v>
      </c>
      <c r="H547" s="3">
        <v>1</v>
      </c>
    </row>
    <row r="548" spans="1:8" x14ac:dyDescent="0.25">
      <c r="A548" t="s">
        <v>117</v>
      </c>
      <c r="C548">
        <v>360</v>
      </c>
      <c r="D548" t="s">
        <v>51</v>
      </c>
      <c r="E548">
        <v>8000</v>
      </c>
      <c r="F548" t="s">
        <v>8</v>
      </c>
      <c r="G548">
        <v>5</v>
      </c>
      <c r="H548" s="3">
        <v>1</v>
      </c>
    </row>
    <row r="549" spans="1:8" x14ac:dyDescent="0.25">
      <c r="A549" t="s">
        <v>179</v>
      </c>
      <c r="B549" s="10">
        <v>46111</v>
      </c>
      <c r="C549">
        <v>364</v>
      </c>
      <c r="D549" t="s">
        <v>51</v>
      </c>
      <c r="E549">
        <v>8000</v>
      </c>
      <c r="F549" t="s">
        <v>8</v>
      </c>
      <c r="G549">
        <v>2</v>
      </c>
      <c r="H549" s="3">
        <v>1</v>
      </c>
    </row>
    <row r="550" spans="1:8" x14ac:dyDescent="0.25">
      <c r="A550" t="s">
        <v>179</v>
      </c>
      <c r="D550" t="s">
        <v>76</v>
      </c>
      <c r="E550">
        <v>7000</v>
      </c>
      <c r="F550" t="s">
        <v>8</v>
      </c>
      <c r="G550">
        <v>1</v>
      </c>
      <c r="H550" s="3">
        <v>1</v>
      </c>
    </row>
    <row r="551" spans="1:8" x14ac:dyDescent="0.25">
      <c r="A551" t="s">
        <v>179</v>
      </c>
      <c r="C551">
        <v>365</v>
      </c>
      <c r="D551" t="s">
        <v>51</v>
      </c>
      <c r="E551">
        <v>8000</v>
      </c>
      <c r="F551" t="s">
        <v>8</v>
      </c>
      <c r="G551">
        <v>2</v>
      </c>
      <c r="H551" s="3">
        <v>1</v>
      </c>
    </row>
    <row r="552" spans="1:8" x14ac:dyDescent="0.25">
      <c r="A552" t="s">
        <v>179</v>
      </c>
      <c r="C552">
        <v>366</v>
      </c>
      <c r="D552" t="s">
        <v>51</v>
      </c>
      <c r="E552">
        <v>8000</v>
      </c>
      <c r="F552" t="s">
        <v>8</v>
      </c>
      <c r="G552">
        <v>2</v>
      </c>
      <c r="H552" s="3">
        <v>1</v>
      </c>
    </row>
    <row r="553" spans="1:8" x14ac:dyDescent="0.25">
      <c r="A553" t="s">
        <v>179</v>
      </c>
      <c r="D553" t="s">
        <v>52</v>
      </c>
      <c r="E553">
        <v>3000</v>
      </c>
      <c r="F553" t="s">
        <v>8</v>
      </c>
      <c r="G553">
        <v>1</v>
      </c>
      <c r="H553" s="3">
        <v>1</v>
      </c>
    </row>
    <row r="554" spans="1:8" x14ac:dyDescent="0.25">
      <c r="A554" t="s">
        <v>179</v>
      </c>
      <c r="C554">
        <v>367</v>
      </c>
      <c r="D554" t="s">
        <v>51</v>
      </c>
      <c r="E554">
        <v>8000</v>
      </c>
      <c r="F554" t="s">
        <v>7</v>
      </c>
      <c r="G554">
        <v>1</v>
      </c>
      <c r="H554" s="3">
        <v>1</v>
      </c>
    </row>
    <row r="555" spans="1:8" x14ac:dyDescent="0.25">
      <c r="A555" t="s">
        <v>179</v>
      </c>
      <c r="D555" t="s">
        <v>52</v>
      </c>
      <c r="E555">
        <v>3000</v>
      </c>
      <c r="F555" t="s">
        <v>7</v>
      </c>
      <c r="G555">
        <v>1</v>
      </c>
      <c r="H555" s="3">
        <v>1</v>
      </c>
    </row>
    <row r="556" spans="1:8" x14ac:dyDescent="0.25">
      <c r="A556" t="s">
        <v>179</v>
      </c>
      <c r="C556">
        <v>368</v>
      </c>
      <c r="D556" t="s">
        <v>51</v>
      </c>
      <c r="E556">
        <v>8000</v>
      </c>
      <c r="F556" t="s">
        <v>7</v>
      </c>
      <c r="G556">
        <v>1</v>
      </c>
      <c r="H556" s="3">
        <v>1</v>
      </c>
    </row>
    <row r="557" spans="1:8" x14ac:dyDescent="0.25">
      <c r="A557" t="s">
        <v>179</v>
      </c>
      <c r="D557" t="s">
        <v>52</v>
      </c>
      <c r="E557">
        <v>3000</v>
      </c>
      <c r="F557" t="s">
        <v>7</v>
      </c>
      <c r="G557">
        <v>1</v>
      </c>
      <c r="H557" s="3">
        <v>1</v>
      </c>
    </row>
    <row r="558" spans="1:8" x14ac:dyDescent="0.25">
      <c r="A558" t="s">
        <v>179</v>
      </c>
      <c r="C558">
        <v>369</v>
      </c>
      <c r="D558" t="s">
        <v>51</v>
      </c>
      <c r="E558">
        <v>8000</v>
      </c>
      <c r="F558" t="s">
        <v>7</v>
      </c>
      <c r="G558">
        <v>1</v>
      </c>
      <c r="H558" s="3">
        <v>1</v>
      </c>
    </row>
    <row r="559" spans="1:8" x14ac:dyDescent="0.25">
      <c r="A559" t="s">
        <v>179</v>
      </c>
      <c r="C559">
        <v>370</v>
      </c>
      <c r="D559" t="s">
        <v>51</v>
      </c>
      <c r="E559">
        <v>8000</v>
      </c>
      <c r="F559" t="s">
        <v>8</v>
      </c>
      <c r="G559">
        <v>3</v>
      </c>
      <c r="H559" s="3">
        <v>1</v>
      </c>
    </row>
    <row r="560" spans="1:8" x14ac:dyDescent="0.25">
      <c r="A560" t="s">
        <v>179</v>
      </c>
      <c r="D560" t="s">
        <v>58</v>
      </c>
      <c r="E560">
        <v>4500</v>
      </c>
      <c r="F560" t="s">
        <v>8</v>
      </c>
      <c r="G560">
        <v>1</v>
      </c>
      <c r="H560" s="3">
        <v>1</v>
      </c>
    </row>
    <row r="561" spans="1:8" x14ac:dyDescent="0.25">
      <c r="A561" t="s">
        <v>180</v>
      </c>
      <c r="B561" s="10">
        <v>46112</v>
      </c>
      <c r="C561">
        <v>363</v>
      </c>
      <c r="D561" t="s">
        <v>51</v>
      </c>
      <c r="E561">
        <v>8000</v>
      </c>
      <c r="F561" t="s">
        <v>7</v>
      </c>
      <c r="G561">
        <v>8</v>
      </c>
      <c r="H561" s="3">
        <v>1</v>
      </c>
    </row>
    <row r="562" spans="1:8" x14ac:dyDescent="0.25">
      <c r="A562" t="s">
        <v>180</v>
      </c>
      <c r="D562" t="s">
        <v>52</v>
      </c>
      <c r="E562">
        <v>3000</v>
      </c>
      <c r="F562" t="s">
        <v>7</v>
      </c>
      <c r="G562">
        <v>4</v>
      </c>
      <c r="H562" s="3">
        <v>1</v>
      </c>
    </row>
    <row r="563" spans="1:8" x14ac:dyDescent="0.25">
      <c r="A563" t="s">
        <v>181</v>
      </c>
      <c r="B563" s="10">
        <v>46113</v>
      </c>
      <c r="C563">
        <v>361</v>
      </c>
      <c r="D563" t="s">
        <v>73</v>
      </c>
      <c r="E563">
        <v>4500</v>
      </c>
      <c r="F563" t="s">
        <v>8</v>
      </c>
      <c r="G563">
        <v>20</v>
      </c>
      <c r="H563" s="3">
        <v>1</v>
      </c>
    </row>
    <row r="564" spans="1:8" x14ac:dyDescent="0.25">
      <c r="A564" t="s">
        <v>181</v>
      </c>
      <c r="C564">
        <v>362</v>
      </c>
      <c r="D564" t="s">
        <v>53</v>
      </c>
      <c r="E564">
        <v>3500</v>
      </c>
      <c r="F564" t="s">
        <v>7</v>
      </c>
      <c r="G564">
        <v>1</v>
      </c>
      <c r="H564" s="3">
        <v>1</v>
      </c>
    </row>
    <row r="565" spans="1:8" x14ac:dyDescent="0.25">
      <c r="A565" t="s">
        <v>203</v>
      </c>
      <c r="B565" s="10">
        <v>46114</v>
      </c>
      <c r="C565">
        <v>388</v>
      </c>
      <c r="D565" t="s">
        <v>63</v>
      </c>
      <c r="E565">
        <v>5000</v>
      </c>
      <c r="F565" t="s">
        <v>8</v>
      </c>
      <c r="G565">
        <v>2</v>
      </c>
      <c r="H565" s="3">
        <v>1</v>
      </c>
    </row>
    <row r="566" spans="1:8" x14ac:dyDescent="0.25">
      <c r="A566" t="s">
        <v>229</v>
      </c>
      <c r="B566" s="10">
        <v>46119</v>
      </c>
      <c r="C566">
        <v>375</v>
      </c>
      <c r="D566" t="s">
        <v>51</v>
      </c>
      <c r="E566">
        <v>8000</v>
      </c>
      <c r="F566" t="s">
        <v>8</v>
      </c>
      <c r="G566">
        <v>2</v>
      </c>
      <c r="H566" s="3">
        <v>1</v>
      </c>
    </row>
    <row r="567" spans="1:8" x14ac:dyDescent="0.25">
      <c r="A567" t="s">
        <v>229</v>
      </c>
      <c r="D567" t="s">
        <v>52</v>
      </c>
      <c r="E567">
        <v>3000</v>
      </c>
      <c r="F567" t="s">
        <v>8</v>
      </c>
      <c r="G567">
        <v>1</v>
      </c>
      <c r="H567" s="3">
        <v>1</v>
      </c>
    </row>
    <row r="568" spans="1:8" x14ac:dyDescent="0.25">
      <c r="A568" t="s">
        <v>229</v>
      </c>
      <c r="C568">
        <v>376</v>
      </c>
      <c r="D568" t="s">
        <v>51</v>
      </c>
      <c r="E568">
        <v>8000</v>
      </c>
      <c r="F568" t="s">
        <v>7</v>
      </c>
      <c r="G568">
        <v>23</v>
      </c>
      <c r="H568" s="3">
        <v>1</v>
      </c>
    </row>
    <row r="569" spans="1:8" x14ac:dyDescent="0.25">
      <c r="A569" t="s">
        <v>229</v>
      </c>
      <c r="D569" t="s">
        <v>52</v>
      </c>
      <c r="E569">
        <v>3000</v>
      </c>
      <c r="F569" t="s">
        <v>7</v>
      </c>
      <c r="G569">
        <v>9</v>
      </c>
      <c r="H569" s="3">
        <v>1</v>
      </c>
    </row>
    <row r="570" spans="1:8" x14ac:dyDescent="0.25">
      <c r="A570" t="s">
        <v>229</v>
      </c>
      <c r="D570" t="s">
        <v>58</v>
      </c>
      <c r="E570">
        <v>4500</v>
      </c>
      <c r="F570" t="s">
        <v>7</v>
      </c>
      <c r="G570">
        <v>2</v>
      </c>
      <c r="H570" s="3">
        <v>1</v>
      </c>
    </row>
    <row r="571" spans="1:8" x14ac:dyDescent="0.25">
      <c r="A571" t="s">
        <v>229</v>
      </c>
      <c r="C571">
        <v>377</v>
      </c>
      <c r="D571" t="s">
        <v>120</v>
      </c>
      <c r="E571">
        <v>3000</v>
      </c>
      <c r="F571" t="s">
        <v>7</v>
      </c>
      <c r="G571">
        <v>9</v>
      </c>
      <c r="H571" s="3">
        <v>1</v>
      </c>
    </row>
    <row r="572" spans="1:8" x14ac:dyDescent="0.25">
      <c r="A572" t="s">
        <v>229</v>
      </c>
      <c r="C572">
        <v>378</v>
      </c>
      <c r="D572" t="s">
        <v>76</v>
      </c>
      <c r="E572">
        <v>7000</v>
      </c>
      <c r="F572" t="s">
        <v>7</v>
      </c>
      <c r="G572">
        <v>3</v>
      </c>
      <c r="H572" s="3">
        <v>1</v>
      </c>
    </row>
    <row r="573" spans="1:8" x14ac:dyDescent="0.25">
      <c r="A573" t="s">
        <v>230</v>
      </c>
      <c r="B573" s="10">
        <v>46120</v>
      </c>
      <c r="C573">
        <v>379</v>
      </c>
      <c r="D573" t="s">
        <v>51</v>
      </c>
      <c r="E573">
        <v>8000</v>
      </c>
      <c r="F573" t="s">
        <v>8</v>
      </c>
      <c r="G573">
        <v>1</v>
      </c>
      <c r="H573" s="3">
        <v>1</v>
      </c>
    </row>
    <row r="574" spans="1:8" x14ac:dyDescent="0.25">
      <c r="A574" t="s">
        <v>230</v>
      </c>
      <c r="D574" t="s">
        <v>52</v>
      </c>
      <c r="E574">
        <v>3000</v>
      </c>
      <c r="F574" t="s">
        <v>8</v>
      </c>
      <c r="G574">
        <v>1</v>
      </c>
      <c r="H574" s="3">
        <v>1</v>
      </c>
    </row>
    <row r="575" spans="1:8" x14ac:dyDescent="0.25">
      <c r="A575" t="s">
        <v>230</v>
      </c>
      <c r="C575">
        <v>380</v>
      </c>
      <c r="D575" t="s">
        <v>51</v>
      </c>
      <c r="E575">
        <v>8000</v>
      </c>
      <c r="F575" t="s">
        <v>8</v>
      </c>
      <c r="G575">
        <v>2</v>
      </c>
      <c r="H575" s="3">
        <v>1</v>
      </c>
    </row>
    <row r="576" spans="1:8" x14ac:dyDescent="0.25">
      <c r="A576" t="s">
        <v>230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</row>
    <row r="577" spans="1:8" x14ac:dyDescent="0.25">
      <c r="A577" t="s">
        <v>230</v>
      </c>
      <c r="D577" t="s">
        <v>52</v>
      </c>
      <c r="E577">
        <v>3000</v>
      </c>
      <c r="F577" t="s">
        <v>7</v>
      </c>
      <c r="G577">
        <v>1</v>
      </c>
      <c r="H577" s="3">
        <v>1</v>
      </c>
    </row>
    <row r="578" spans="1:8" x14ac:dyDescent="0.25">
      <c r="A578" t="s">
        <v>230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</row>
    <row r="579" spans="1:8" x14ac:dyDescent="0.25">
      <c r="A579" t="s">
        <v>230</v>
      </c>
      <c r="D579" t="s">
        <v>52</v>
      </c>
      <c r="E579">
        <v>3000</v>
      </c>
      <c r="F579" t="s">
        <v>7</v>
      </c>
      <c r="G579">
        <v>1</v>
      </c>
      <c r="H579" s="3">
        <v>1</v>
      </c>
    </row>
    <row r="580" spans="1:8" x14ac:dyDescent="0.25">
      <c r="A580" t="s">
        <v>230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</row>
    <row r="581" spans="1:8" x14ac:dyDescent="0.25">
      <c r="A581" t="s">
        <v>230</v>
      </c>
      <c r="D581" t="s">
        <v>58</v>
      </c>
      <c r="E581">
        <v>4500</v>
      </c>
      <c r="F581" t="s">
        <v>7</v>
      </c>
      <c r="G581">
        <v>2</v>
      </c>
      <c r="H581" s="3">
        <v>1</v>
      </c>
    </row>
    <row r="582" spans="1:8" x14ac:dyDescent="0.25">
      <c r="A582" t="s">
        <v>230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</row>
    <row r="583" spans="1:8" x14ac:dyDescent="0.25">
      <c r="A583" t="s">
        <v>230</v>
      </c>
      <c r="D583" t="s">
        <v>52</v>
      </c>
      <c r="E583">
        <v>3000</v>
      </c>
      <c r="F583" t="s">
        <v>7</v>
      </c>
      <c r="G583">
        <v>1</v>
      </c>
      <c r="H583" s="3">
        <v>1</v>
      </c>
    </row>
    <row r="584" spans="1:8" x14ac:dyDescent="0.25">
      <c r="A584" t="s">
        <v>230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</row>
    <row r="585" spans="1:8" x14ac:dyDescent="0.25">
      <c r="A585" t="s">
        <v>230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</row>
    <row r="586" spans="1:8" x14ac:dyDescent="0.25">
      <c r="A586" t="s">
        <v>230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</row>
    <row r="587" spans="1:8" x14ac:dyDescent="0.25">
      <c r="A587" t="s">
        <v>230</v>
      </c>
      <c r="D587" t="s">
        <v>69</v>
      </c>
      <c r="E587">
        <v>30000</v>
      </c>
      <c r="F587" t="s">
        <v>7</v>
      </c>
      <c r="G587">
        <v>1</v>
      </c>
      <c r="H587" s="3">
        <v>1</v>
      </c>
    </row>
    <row r="588" spans="1:8" x14ac:dyDescent="0.25">
      <c r="A588" t="s">
        <v>231</v>
      </c>
      <c r="B588" s="10">
        <v>46121</v>
      </c>
      <c r="C588">
        <v>389</v>
      </c>
      <c r="D588" t="s">
        <v>51</v>
      </c>
      <c r="E588">
        <v>8000</v>
      </c>
      <c r="F588" t="s">
        <v>28</v>
      </c>
      <c r="G588">
        <v>1</v>
      </c>
      <c r="H588" s="3">
        <v>1</v>
      </c>
    </row>
    <row r="589" spans="1:8" x14ac:dyDescent="0.25">
      <c r="A589" t="s">
        <v>231</v>
      </c>
      <c r="D589" t="s">
        <v>52</v>
      </c>
      <c r="E589">
        <v>3000</v>
      </c>
      <c r="F589" t="s">
        <v>28</v>
      </c>
      <c r="G589">
        <v>1</v>
      </c>
      <c r="H589" s="3">
        <v>1</v>
      </c>
    </row>
    <row r="590" spans="1:8" x14ac:dyDescent="0.25">
      <c r="A590" t="s">
        <v>231</v>
      </c>
      <c r="C590">
        <v>390</v>
      </c>
      <c r="D590" t="s">
        <v>51</v>
      </c>
      <c r="E590">
        <v>8000</v>
      </c>
      <c r="F590" t="s">
        <v>7</v>
      </c>
      <c r="G590">
        <v>1</v>
      </c>
      <c r="H590" s="3">
        <v>1</v>
      </c>
    </row>
    <row r="591" spans="1:8" x14ac:dyDescent="0.25">
      <c r="A591" t="s">
        <v>231</v>
      </c>
      <c r="C591">
        <v>391</v>
      </c>
      <c r="D591" t="s">
        <v>51</v>
      </c>
      <c r="E591">
        <v>8000</v>
      </c>
      <c r="F591" t="s">
        <v>8</v>
      </c>
      <c r="G591">
        <v>1</v>
      </c>
      <c r="H591" s="3">
        <v>1</v>
      </c>
    </row>
    <row r="592" spans="1:8" x14ac:dyDescent="0.25">
      <c r="A592" t="s">
        <v>231</v>
      </c>
      <c r="C592">
        <v>392</v>
      </c>
      <c r="D592" t="s">
        <v>51</v>
      </c>
      <c r="E592">
        <v>8000</v>
      </c>
      <c r="F592" t="s">
        <v>7</v>
      </c>
      <c r="G592">
        <v>2</v>
      </c>
      <c r="H592" s="3">
        <v>1</v>
      </c>
    </row>
    <row r="593" spans="1:8" x14ac:dyDescent="0.25">
      <c r="A593" t="s">
        <v>231</v>
      </c>
      <c r="D593" t="s">
        <v>110</v>
      </c>
      <c r="E593">
        <v>3000</v>
      </c>
      <c r="F593" t="s">
        <v>7</v>
      </c>
      <c r="G593">
        <v>1</v>
      </c>
      <c r="H593" s="3">
        <v>1</v>
      </c>
    </row>
    <row r="594" spans="1:8" x14ac:dyDescent="0.25">
      <c r="A594" t="s">
        <v>231</v>
      </c>
      <c r="C594">
        <v>393</v>
      </c>
      <c r="D594" t="s">
        <v>51</v>
      </c>
      <c r="E594">
        <v>8000</v>
      </c>
      <c r="F594" t="s">
        <v>7</v>
      </c>
      <c r="G594">
        <v>2</v>
      </c>
      <c r="H594" s="3">
        <v>1</v>
      </c>
    </row>
    <row r="595" spans="1:8" x14ac:dyDescent="0.25">
      <c r="A595" t="s">
        <v>231</v>
      </c>
      <c r="D595" t="s">
        <v>110</v>
      </c>
      <c r="E595">
        <v>3000</v>
      </c>
      <c r="F595" t="s">
        <v>7</v>
      </c>
      <c r="G595">
        <v>1</v>
      </c>
      <c r="H595" s="3">
        <v>1</v>
      </c>
    </row>
    <row r="596" spans="1:8" x14ac:dyDescent="0.25">
      <c r="A596" t="s">
        <v>231</v>
      </c>
      <c r="C596">
        <v>394</v>
      </c>
      <c r="D596" t="s">
        <v>51</v>
      </c>
      <c r="E596">
        <v>8000</v>
      </c>
      <c r="F596" t="s">
        <v>7</v>
      </c>
      <c r="G596">
        <v>2</v>
      </c>
      <c r="H596" s="3">
        <v>1</v>
      </c>
    </row>
    <row r="597" spans="1:8" x14ac:dyDescent="0.25">
      <c r="A597" t="s">
        <v>231</v>
      </c>
      <c r="D597" t="s">
        <v>110</v>
      </c>
      <c r="E597">
        <v>3000</v>
      </c>
      <c r="F597" t="s">
        <v>7</v>
      </c>
      <c r="G597">
        <v>2</v>
      </c>
      <c r="H597" s="3">
        <v>1</v>
      </c>
    </row>
    <row r="598" spans="1:8" x14ac:dyDescent="0.25">
      <c r="A598" t="s">
        <v>232</v>
      </c>
      <c r="B598" s="10">
        <v>46122</v>
      </c>
      <c r="C598">
        <v>395</v>
      </c>
      <c r="D598" t="s">
        <v>51</v>
      </c>
      <c r="E598">
        <v>8000</v>
      </c>
      <c r="F598" t="s">
        <v>8</v>
      </c>
      <c r="G598">
        <v>1</v>
      </c>
      <c r="H598" s="3">
        <v>1</v>
      </c>
    </row>
    <row r="599" spans="1:8" x14ac:dyDescent="0.25">
      <c r="A599" t="s">
        <v>232</v>
      </c>
      <c r="D599" t="s">
        <v>109</v>
      </c>
      <c r="E599">
        <v>3000</v>
      </c>
      <c r="F599" t="s">
        <v>8</v>
      </c>
      <c r="G599">
        <v>1</v>
      </c>
      <c r="H599" s="3">
        <v>1</v>
      </c>
    </row>
    <row r="600" spans="1:8" x14ac:dyDescent="0.25">
      <c r="A600" t="s">
        <v>232</v>
      </c>
      <c r="C600">
        <v>396</v>
      </c>
      <c r="D600" t="s">
        <v>51</v>
      </c>
      <c r="E600">
        <v>8000</v>
      </c>
      <c r="F600" t="s">
        <v>8</v>
      </c>
      <c r="G600">
        <v>2</v>
      </c>
      <c r="H600" s="3">
        <v>1</v>
      </c>
    </row>
    <row r="601" spans="1:8" x14ac:dyDescent="0.25">
      <c r="A601" t="s">
        <v>232</v>
      </c>
      <c r="D601" t="s">
        <v>52</v>
      </c>
      <c r="E601">
        <v>3000</v>
      </c>
      <c r="F601" t="s">
        <v>8</v>
      </c>
      <c r="G601">
        <v>2</v>
      </c>
      <c r="H601" s="3">
        <v>1</v>
      </c>
    </row>
    <row r="602" spans="1:8" x14ac:dyDescent="0.25">
      <c r="A602" t="s">
        <v>232</v>
      </c>
      <c r="C602">
        <v>397</v>
      </c>
      <c r="D602" t="s">
        <v>73</v>
      </c>
      <c r="E602">
        <v>4500</v>
      </c>
      <c r="F602" t="s">
        <v>7</v>
      </c>
      <c r="G602">
        <v>4</v>
      </c>
      <c r="H602" s="3">
        <v>1</v>
      </c>
    </row>
    <row r="603" spans="1:8" x14ac:dyDescent="0.25">
      <c r="A603" t="s">
        <v>232</v>
      </c>
      <c r="C603">
        <v>398</v>
      </c>
      <c r="D603" t="s">
        <v>73</v>
      </c>
      <c r="E603">
        <v>4500</v>
      </c>
      <c r="F603" t="s">
        <v>7</v>
      </c>
      <c r="G603">
        <v>2</v>
      </c>
      <c r="H603" s="3">
        <v>1</v>
      </c>
    </row>
    <row r="604" spans="1:8" x14ac:dyDescent="0.25">
      <c r="A604" t="s">
        <v>232</v>
      </c>
      <c r="C604">
        <v>399</v>
      </c>
      <c r="D604" t="s">
        <v>51</v>
      </c>
      <c r="E604">
        <v>8000</v>
      </c>
      <c r="F604" t="s">
        <v>7</v>
      </c>
      <c r="G604">
        <v>1</v>
      </c>
      <c r="H604" s="3">
        <v>1</v>
      </c>
    </row>
    <row r="605" spans="1:8" x14ac:dyDescent="0.25">
      <c r="A605" t="s">
        <v>232</v>
      </c>
      <c r="C605">
        <v>400</v>
      </c>
      <c r="D605" t="s">
        <v>51</v>
      </c>
      <c r="E605">
        <v>8000</v>
      </c>
      <c r="F605" t="s">
        <v>7</v>
      </c>
      <c r="G605">
        <v>1</v>
      </c>
      <c r="H605" s="3">
        <v>1</v>
      </c>
    </row>
    <row r="606" spans="1:8" x14ac:dyDescent="0.25">
      <c r="A606" t="s">
        <v>232</v>
      </c>
      <c r="C606">
        <v>401</v>
      </c>
      <c r="D606" t="s">
        <v>51</v>
      </c>
      <c r="E606">
        <v>8000</v>
      </c>
      <c r="F606" t="s">
        <v>8</v>
      </c>
      <c r="G606">
        <v>1</v>
      </c>
      <c r="H606" s="3">
        <v>1</v>
      </c>
    </row>
    <row r="607" spans="1:8" x14ac:dyDescent="0.25">
      <c r="A607" t="s">
        <v>232</v>
      </c>
      <c r="C607">
        <v>402</v>
      </c>
      <c r="D607" t="s">
        <v>52</v>
      </c>
      <c r="E607">
        <v>3000</v>
      </c>
      <c r="F607" t="s">
        <v>7</v>
      </c>
      <c r="G607">
        <v>2</v>
      </c>
      <c r="H607" s="3">
        <v>1</v>
      </c>
    </row>
    <row r="608" spans="1:8" x14ac:dyDescent="0.25">
      <c r="A608" t="s">
        <v>232</v>
      </c>
      <c r="D608" t="s">
        <v>236</v>
      </c>
      <c r="E608">
        <v>30000</v>
      </c>
      <c r="F608" t="s">
        <v>7</v>
      </c>
      <c r="G608">
        <v>1</v>
      </c>
      <c r="H608" s="3">
        <v>1</v>
      </c>
    </row>
    <row r="609" spans="1:8" x14ac:dyDescent="0.25">
      <c r="A609" t="s">
        <v>232</v>
      </c>
      <c r="C609">
        <v>403</v>
      </c>
      <c r="D609" t="s">
        <v>51</v>
      </c>
      <c r="E609">
        <v>8000</v>
      </c>
      <c r="F609" t="s">
        <v>8</v>
      </c>
      <c r="G609">
        <v>1</v>
      </c>
      <c r="H609" s="3">
        <v>1</v>
      </c>
    </row>
    <row r="610" spans="1:8" x14ac:dyDescent="0.25">
      <c r="A610" t="s">
        <v>232</v>
      </c>
      <c r="C610">
        <v>404</v>
      </c>
      <c r="D610" t="s">
        <v>66</v>
      </c>
      <c r="E610">
        <v>40000</v>
      </c>
      <c r="F610" t="s">
        <v>8</v>
      </c>
      <c r="G610">
        <v>1</v>
      </c>
      <c r="H610" s="3">
        <v>1</v>
      </c>
    </row>
    <row r="611" spans="1:8" x14ac:dyDescent="0.25">
      <c r="A611" t="s">
        <v>232</v>
      </c>
      <c r="C611">
        <v>405</v>
      </c>
      <c r="D611" t="s">
        <v>51</v>
      </c>
      <c r="E611">
        <v>8000</v>
      </c>
      <c r="F611" t="s">
        <v>8</v>
      </c>
      <c r="G611">
        <v>2</v>
      </c>
      <c r="H611" s="3">
        <v>1</v>
      </c>
    </row>
    <row r="612" spans="1:8" x14ac:dyDescent="0.25">
      <c r="A612" t="s">
        <v>232</v>
      </c>
      <c r="C612">
        <v>406</v>
      </c>
      <c r="D612" t="s">
        <v>51</v>
      </c>
      <c r="E612">
        <v>8000</v>
      </c>
      <c r="F612" t="s">
        <v>7</v>
      </c>
      <c r="G612">
        <v>1</v>
      </c>
      <c r="H612" s="3">
        <v>1</v>
      </c>
    </row>
    <row r="613" spans="1:8" x14ac:dyDescent="0.25">
      <c r="A613" t="s">
        <v>232</v>
      </c>
      <c r="D613" t="s">
        <v>52</v>
      </c>
      <c r="E613">
        <v>3000</v>
      </c>
      <c r="F613" t="s">
        <v>7</v>
      </c>
      <c r="G613">
        <v>1</v>
      </c>
      <c r="H613" s="3">
        <v>1</v>
      </c>
    </row>
    <row r="614" spans="1:8" x14ac:dyDescent="0.25">
      <c r="A614" t="s">
        <v>232</v>
      </c>
      <c r="C614">
        <v>407</v>
      </c>
      <c r="D614" t="s">
        <v>51</v>
      </c>
      <c r="E614">
        <v>8000</v>
      </c>
      <c r="F614" t="s">
        <v>7</v>
      </c>
      <c r="G614">
        <v>1</v>
      </c>
      <c r="H614" s="3">
        <v>1</v>
      </c>
    </row>
    <row r="615" spans="1:8" x14ac:dyDescent="0.25">
      <c r="A615" t="s">
        <v>232</v>
      </c>
      <c r="C615">
        <v>408</v>
      </c>
      <c r="D615" t="s">
        <v>51</v>
      </c>
      <c r="E615">
        <v>8000</v>
      </c>
      <c r="F615" t="s">
        <v>7</v>
      </c>
      <c r="G615">
        <v>1</v>
      </c>
      <c r="H615" s="3">
        <v>1</v>
      </c>
    </row>
    <row r="616" spans="1:8" x14ac:dyDescent="0.25">
      <c r="A616" t="s">
        <v>232</v>
      </c>
      <c r="D616" t="s">
        <v>52</v>
      </c>
      <c r="E616">
        <v>3000</v>
      </c>
      <c r="F616" t="s">
        <v>7</v>
      </c>
      <c r="G616">
        <v>2</v>
      </c>
      <c r="H616" s="3">
        <v>1</v>
      </c>
    </row>
    <row r="617" spans="1:8" x14ac:dyDescent="0.25">
      <c r="A617" t="s">
        <v>232</v>
      </c>
      <c r="C617">
        <v>409</v>
      </c>
      <c r="D617" t="s">
        <v>51</v>
      </c>
      <c r="E617">
        <v>8000</v>
      </c>
      <c r="F617" t="s">
        <v>7</v>
      </c>
      <c r="G617">
        <v>4</v>
      </c>
      <c r="H617" s="3">
        <v>1</v>
      </c>
    </row>
    <row r="618" spans="1:8" x14ac:dyDescent="0.25">
      <c r="A618" t="s">
        <v>232</v>
      </c>
      <c r="D618" t="s">
        <v>52</v>
      </c>
      <c r="E618">
        <v>3000</v>
      </c>
      <c r="F618" t="s">
        <v>7</v>
      </c>
      <c r="G618">
        <v>3</v>
      </c>
      <c r="H618" s="3">
        <v>1</v>
      </c>
    </row>
    <row r="619" spans="1:8" x14ac:dyDescent="0.25">
      <c r="A619" t="s">
        <v>1</v>
      </c>
      <c r="G619"/>
      <c r="H619" s="3">
        <v>610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2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44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234000</v>
      </c>
      <c r="C12" s="3"/>
      <c r="D12" s="3">
        <v>117000</v>
      </c>
      <c r="E12" s="3">
        <v>351000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131500</v>
      </c>
      <c r="E13" s="3">
        <v>274500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43</v>
      </c>
      <c r="B14" s="3">
        <v>225500</v>
      </c>
      <c r="C14" s="3"/>
      <c r="D14" s="3">
        <v>71000</v>
      </c>
      <c r="E14" s="3">
        <v>296500</v>
      </c>
      <c r="F14" t="str">
        <f t="shared" si="0"/>
        <v>sáb</v>
      </c>
      <c r="H14" t="s">
        <v>43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138000</v>
      </c>
      <c r="E15" s="3">
        <v>264500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48</v>
      </c>
      <c r="B16" s="3">
        <v>172500</v>
      </c>
      <c r="C16" s="3">
        <v>76000</v>
      </c>
      <c r="D16" s="3"/>
      <c r="E16" s="3">
        <v>248500</v>
      </c>
      <c r="F16" t="str">
        <f t="shared" si="0"/>
        <v>lun</v>
      </c>
      <c r="H16" t="s">
        <v>48</v>
      </c>
      <c r="I16" s="3">
        <v>0</v>
      </c>
      <c r="J16" s="3">
        <v>0</v>
      </c>
      <c r="K16" s="3"/>
      <c r="L16" s="3">
        <v>0</v>
      </c>
    </row>
    <row r="17" spans="1:12" x14ac:dyDescent="0.25">
      <c r="A17" t="s">
        <v>49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49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50</v>
      </c>
      <c r="B18" s="3">
        <v>337500</v>
      </c>
      <c r="C18" s="3">
        <v>22000</v>
      </c>
      <c r="D18" s="3">
        <v>113000</v>
      </c>
      <c r="E18" s="3">
        <v>472500</v>
      </c>
      <c r="F18" t="str">
        <f t="shared" si="0"/>
        <v>mié</v>
      </c>
      <c r="H18" t="s">
        <v>50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70</v>
      </c>
      <c r="B19" s="3">
        <v>87000</v>
      </c>
      <c r="C19" s="3">
        <v>82000</v>
      </c>
      <c r="D19" s="3">
        <v>70000</v>
      </c>
      <c r="E19" s="3">
        <v>239000</v>
      </c>
      <c r="F19" t="str">
        <f t="shared" si="0"/>
        <v>jue</v>
      </c>
      <c r="H19" t="s">
        <v>70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71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71</v>
      </c>
      <c r="I20" s="3">
        <v>0</v>
      </c>
      <c r="J20" s="3"/>
      <c r="K20" s="3"/>
      <c r="L20" s="3">
        <v>0</v>
      </c>
    </row>
    <row r="21" spans="1:12" x14ac:dyDescent="0.25">
      <c r="A21" t="s">
        <v>72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72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79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79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81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81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80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82</v>
      </c>
      <c r="B25" s="3">
        <v>77250</v>
      </c>
      <c r="C25" s="3"/>
      <c r="D25" s="3">
        <v>71000</v>
      </c>
      <c r="E25" s="3">
        <v>148250</v>
      </c>
      <c r="H25" t="s">
        <v>82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83</v>
      </c>
      <c r="B26" s="3">
        <v>207700</v>
      </c>
      <c r="C26" s="3">
        <v>11000</v>
      </c>
      <c r="D26" s="3">
        <v>169800</v>
      </c>
      <c r="E26" s="3">
        <v>388500</v>
      </c>
      <c r="H26" t="s">
        <v>83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85</v>
      </c>
      <c r="B27" s="3">
        <v>107000</v>
      </c>
      <c r="C27" s="3"/>
      <c r="D27" s="3">
        <v>65700</v>
      </c>
      <c r="E27" s="3">
        <v>172700</v>
      </c>
      <c r="H27" t="s">
        <v>85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105</v>
      </c>
      <c r="B28" s="3">
        <v>126500</v>
      </c>
      <c r="C28" s="3"/>
      <c r="D28" s="3">
        <v>11000</v>
      </c>
      <c r="E28" s="3">
        <v>137500</v>
      </c>
      <c r="H28" t="s">
        <v>105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106</v>
      </c>
      <c r="B29" s="3">
        <v>138700</v>
      </c>
      <c r="C29" s="3">
        <v>27000</v>
      </c>
      <c r="D29" s="3">
        <v>127000</v>
      </c>
      <c r="E29" s="3">
        <v>292700</v>
      </c>
      <c r="H29" t="s">
        <v>106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107</v>
      </c>
      <c r="B30" s="3">
        <v>58500</v>
      </c>
      <c r="C30" s="3">
        <v>11000</v>
      </c>
      <c r="D30" s="3">
        <v>48000</v>
      </c>
      <c r="E30" s="3">
        <v>117500</v>
      </c>
      <c r="H30" t="s">
        <v>107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108</v>
      </c>
      <c r="B31" s="3">
        <v>104000</v>
      </c>
      <c r="C31" s="3"/>
      <c r="D31" s="3">
        <v>24000</v>
      </c>
      <c r="E31" s="3">
        <v>128000</v>
      </c>
      <c r="H31" t="s">
        <v>108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116</v>
      </c>
      <c r="B32" s="3">
        <v>139000</v>
      </c>
      <c r="C32" s="3"/>
      <c r="D32" s="3">
        <v>70000</v>
      </c>
      <c r="E32" s="3">
        <v>209000</v>
      </c>
      <c r="H32" t="s">
        <v>116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117</v>
      </c>
      <c r="B33" s="3"/>
      <c r="C33" s="3"/>
      <c r="D33" s="3">
        <v>227000</v>
      </c>
      <c r="E33" s="3">
        <v>227000</v>
      </c>
      <c r="H33" t="s">
        <v>117</v>
      </c>
      <c r="I33" s="3"/>
      <c r="J33" s="3"/>
      <c r="K33" s="3">
        <v>0</v>
      </c>
      <c r="L33" s="3">
        <v>0</v>
      </c>
    </row>
    <row r="34" spans="1:12" x14ac:dyDescent="0.25">
      <c r="A34" t="s">
        <v>179</v>
      </c>
      <c r="B34" s="3">
        <v>30000</v>
      </c>
      <c r="C34" s="3"/>
      <c r="D34" s="3">
        <v>85500</v>
      </c>
      <c r="E34" s="3">
        <v>115500</v>
      </c>
      <c r="H34" t="s">
        <v>179</v>
      </c>
      <c r="I34" s="3">
        <v>0</v>
      </c>
      <c r="J34" s="3"/>
      <c r="K34" s="3">
        <v>0</v>
      </c>
      <c r="L34" s="3">
        <v>0</v>
      </c>
    </row>
    <row r="35" spans="1:12" x14ac:dyDescent="0.25">
      <c r="A35" t="s">
        <v>180</v>
      </c>
      <c r="B35" s="3">
        <v>76000</v>
      </c>
      <c r="C35" s="3"/>
      <c r="D35" s="3"/>
      <c r="E35" s="3">
        <v>76000</v>
      </c>
      <c r="H35" t="s">
        <v>180</v>
      </c>
      <c r="I35" s="3">
        <v>0</v>
      </c>
      <c r="J35" s="3"/>
      <c r="K35" s="3"/>
      <c r="L35" s="3">
        <v>0</v>
      </c>
    </row>
    <row r="36" spans="1:12" x14ac:dyDescent="0.25">
      <c r="A36" t="s">
        <v>181</v>
      </c>
      <c r="B36" s="3">
        <v>3500</v>
      </c>
      <c r="C36" s="3"/>
      <c r="D36" s="3">
        <v>90000</v>
      </c>
      <c r="E36" s="3">
        <v>93500</v>
      </c>
      <c r="H36" t="s">
        <v>181</v>
      </c>
      <c r="I36" s="3">
        <v>0</v>
      </c>
      <c r="J36" s="3"/>
      <c r="K36" s="3">
        <v>0</v>
      </c>
      <c r="L36" s="3">
        <v>0</v>
      </c>
    </row>
    <row r="37" spans="1:12" x14ac:dyDescent="0.25">
      <c r="A37" t="s">
        <v>203</v>
      </c>
      <c r="B37" s="3"/>
      <c r="C37" s="3"/>
      <c r="D37" s="3">
        <v>0</v>
      </c>
      <c r="E37" s="3">
        <v>0</v>
      </c>
      <c r="H37" t="s">
        <v>203</v>
      </c>
      <c r="I37" s="3"/>
      <c r="J37" s="3"/>
      <c r="K37" s="3">
        <v>0</v>
      </c>
      <c r="L37" s="3">
        <v>0</v>
      </c>
    </row>
    <row r="38" spans="1:12" x14ac:dyDescent="0.25">
      <c r="A38" t="s">
        <v>229</v>
      </c>
      <c r="B38" s="3">
        <v>247000</v>
      </c>
      <c r="C38" s="3"/>
      <c r="D38" s="3">
        <v>19000</v>
      </c>
      <c r="E38" s="3">
        <v>266000</v>
      </c>
      <c r="H38" t="s">
        <v>229</v>
      </c>
      <c r="I38" s="3">
        <v>0</v>
      </c>
      <c r="J38" s="3"/>
      <c r="K38" s="3">
        <v>0</v>
      </c>
      <c r="L38" s="3">
        <v>0</v>
      </c>
    </row>
    <row r="39" spans="1:12" x14ac:dyDescent="0.25">
      <c r="A39" t="s">
        <v>230</v>
      </c>
      <c r="B39" s="3">
        <v>134000</v>
      </c>
      <c r="C39" s="3"/>
      <c r="D39" s="3">
        <v>27000</v>
      </c>
      <c r="E39" s="3">
        <v>161000</v>
      </c>
      <c r="H39" t="s">
        <v>230</v>
      </c>
      <c r="I39" s="3">
        <v>0</v>
      </c>
      <c r="J39" s="3"/>
      <c r="K39" s="3">
        <v>0</v>
      </c>
      <c r="L39" s="3">
        <v>0</v>
      </c>
    </row>
    <row r="40" spans="1:12" x14ac:dyDescent="0.25">
      <c r="A40" t="s">
        <v>231</v>
      </c>
      <c r="B40" s="3">
        <v>68000</v>
      </c>
      <c r="C40" s="3">
        <v>11000</v>
      </c>
      <c r="D40" s="3">
        <v>8000</v>
      </c>
      <c r="E40" s="3">
        <v>87000</v>
      </c>
      <c r="H40" t="s">
        <v>231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5">
      <c r="A41" t="s">
        <v>232</v>
      </c>
      <c r="B41" s="3">
        <v>153000</v>
      </c>
      <c r="C41" s="3"/>
      <c r="D41" s="3">
        <v>104000</v>
      </c>
      <c r="E41" s="3">
        <v>257000</v>
      </c>
      <c r="H41" t="s">
        <v>232</v>
      </c>
      <c r="I41" s="3">
        <v>0</v>
      </c>
      <c r="J41" s="3"/>
      <c r="K41" s="3">
        <v>0</v>
      </c>
      <c r="L41" s="3">
        <v>0</v>
      </c>
    </row>
    <row r="42" spans="1:12" x14ac:dyDescent="0.25">
      <c r="A42" t="s">
        <v>1</v>
      </c>
      <c r="B42" s="3">
        <v>5462550</v>
      </c>
      <c r="C42" s="3">
        <v>327000</v>
      </c>
      <c r="D42" s="3">
        <v>2492500</v>
      </c>
      <c r="E42" s="3">
        <v>8282050</v>
      </c>
      <c r="H42" t="s">
        <v>1</v>
      </c>
      <c r="I42" s="3">
        <v>0</v>
      </c>
      <c r="J42" s="3">
        <v>0</v>
      </c>
      <c r="K42" s="3">
        <v>0</v>
      </c>
      <c r="L42" s="3">
        <v>0</v>
      </c>
    </row>
  </sheetData>
  <autoFilter ref="F3:F25" xr:uid="{00000000-0009-0000-0000-000006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C43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87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88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351000</v>
      </c>
      <c r="C13" s="3">
        <v>352000</v>
      </c>
    </row>
    <row r="14" spans="1:3" x14ac:dyDescent="0.25">
      <c r="A14" t="s">
        <v>40</v>
      </c>
      <c r="B14" s="3">
        <v>274500</v>
      </c>
      <c r="C14" s="3">
        <v>275000</v>
      </c>
    </row>
    <row r="15" spans="1:3" x14ac:dyDescent="0.25">
      <c r="A15" t="s">
        <v>43</v>
      </c>
      <c r="B15" s="3">
        <v>296500</v>
      </c>
      <c r="C15" s="3">
        <v>298500</v>
      </c>
    </row>
    <row r="16" spans="1:3" x14ac:dyDescent="0.25">
      <c r="A16" t="s">
        <v>41</v>
      </c>
      <c r="B16" s="3">
        <v>264500</v>
      </c>
      <c r="C16" s="3">
        <v>265500</v>
      </c>
    </row>
    <row r="17" spans="1:3" x14ac:dyDescent="0.25">
      <c r="A17" t="s">
        <v>48</v>
      </c>
      <c r="B17" s="3">
        <v>248500</v>
      </c>
      <c r="C17" s="3">
        <v>248500</v>
      </c>
    </row>
    <row r="18" spans="1:3" x14ac:dyDescent="0.25">
      <c r="A18" t="s">
        <v>49</v>
      </c>
      <c r="B18" s="3">
        <v>92000</v>
      </c>
      <c r="C18" s="3">
        <v>94000</v>
      </c>
    </row>
    <row r="19" spans="1:3" x14ac:dyDescent="0.25">
      <c r="A19" t="s">
        <v>50</v>
      </c>
      <c r="B19" s="3">
        <v>472500</v>
      </c>
      <c r="C19" s="3">
        <v>473500</v>
      </c>
    </row>
    <row r="20" spans="1:3" x14ac:dyDescent="0.25">
      <c r="A20" t="s">
        <v>70</v>
      </c>
      <c r="B20" s="3">
        <v>239000</v>
      </c>
      <c r="C20" s="3">
        <v>243000</v>
      </c>
    </row>
    <row r="21" spans="1:3" x14ac:dyDescent="0.25">
      <c r="A21" t="s">
        <v>71</v>
      </c>
      <c r="B21" s="3">
        <v>132500</v>
      </c>
      <c r="C21" s="3">
        <v>132500</v>
      </c>
    </row>
    <row r="22" spans="1:3" x14ac:dyDescent="0.25">
      <c r="A22" t="s">
        <v>72</v>
      </c>
      <c r="B22" s="3">
        <v>387000</v>
      </c>
      <c r="C22" s="3">
        <v>392500</v>
      </c>
    </row>
    <row r="23" spans="1:3" x14ac:dyDescent="0.25">
      <c r="A23" t="s">
        <v>79</v>
      </c>
      <c r="B23" s="3">
        <v>154000</v>
      </c>
      <c r="C23" s="3">
        <v>154000</v>
      </c>
    </row>
    <row r="24" spans="1:3" x14ac:dyDescent="0.25">
      <c r="A24" t="s">
        <v>81</v>
      </c>
      <c r="B24" s="3">
        <v>120000</v>
      </c>
      <c r="C24" s="3">
        <v>124000</v>
      </c>
    </row>
    <row r="25" spans="1:3" x14ac:dyDescent="0.25">
      <c r="A25" t="s">
        <v>80</v>
      </c>
      <c r="B25" s="3">
        <v>309500</v>
      </c>
      <c r="C25" s="3">
        <v>314000</v>
      </c>
    </row>
    <row r="26" spans="1:3" x14ac:dyDescent="0.25">
      <c r="A26" t="s">
        <v>82</v>
      </c>
      <c r="B26" s="3">
        <v>148250</v>
      </c>
      <c r="C26" s="3">
        <v>149000</v>
      </c>
    </row>
    <row r="27" spans="1:3" x14ac:dyDescent="0.25">
      <c r="A27" t="s">
        <v>83</v>
      </c>
      <c r="B27" s="3">
        <v>388500</v>
      </c>
      <c r="C27" s="3">
        <v>388900</v>
      </c>
    </row>
    <row r="28" spans="1:3" x14ac:dyDescent="0.25">
      <c r="A28" t="s">
        <v>85</v>
      </c>
      <c r="B28" s="3">
        <v>172700</v>
      </c>
      <c r="C28" s="3">
        <v>172700</v>
      </c>
    </row>
    <row r="29" spans="1:3" x14ac:dyDescent="0.25">
      <c r="A29" t="s">
        <v>105</v>
      </c>
      <c r="B29" s="3">
        <v>137500</v>
      </c>
      <c r="C29" s="3">
        <v>137500</v>
      </c>
    </row>
    <row r="30" spans="1:3" x14ac:dyDescent="0.25">
      <c r="A30" t="s">
        <v>106</v>
      </c>
      <c r="B30" s="3">
        <v>292700</v>
      </c>
      <c r="C30" s="3">
        <v>305700</v>
      </c>
    </row>
    <row r="31" spans="1:3" x14ac:dyDescent="0.25">
      <c r="A31" t="s">
        <v>107</v>
      </c>
      <c r="B31" s="3">
        <v>117500</v>
      </c>
      <c r="C31" s="3">
        <v>120500</v>
      </c>
    </row>
    <row r="32" spans="1:3" x14ac:dyDescent="0.25">
      <c r="A32" t="s">
        <v>108</v>
      </c>
      <c r="B32" s="3">
        <v>128000</v>
      </c>
      <c r="C32" s="3">
        <v>128000</v>
      </c>
    </row>
    <row r="33" spans="1:3" x14ac:dyDescent="0.25">
      <c r="A33" t="s">
        <v>116</v>
      </c>
      <c r="B33" s="3">
        <v>243000</v>
      </c>
      <c r="C33" s="3">
        <v>270500</v>
      </c>
    </row>
    <row r="34" spans="1:3" x14ac:dyDescent="0.25">
      <c r="A34" t="s">
        <v>117</v>
      </c>
      <c r="B34" s="3">
        <v>227000</v>
      </c>
      <c r="C34" s="3">
        <v>229000</v>
      </c>
    </row>
    <row r="35" spans="1:3" x14ac:dyDescent="0.25">
      <c r="A35" t="s">
        <v>179</v>
      </c>
      <c r="B35" s="3">
        <v>115500</v>
      </c>
      <c r="C35" s="3">
        <v>116500</v>
      </c>
    </row>
    <row r="36" spans="1:3" x14ac:dyDescent="0.25">
      <c r="A36" t="s">
        <v>180</v>
      </c>
      <c r="B36" s="3">
        <v>76000</v>
      </c>
      <c r="C36" s="3">
        <v>76000</v>
      </c>
    </row>
    <row r="37" spans="1:3" x14ac:dyDescent="0.25">
      <c r="A37" t="s">
        <v>181</v>
      </c>
      <c r="B37" s="3">
        <v>93500</v>
      </c>
      <c r="C37" s="3">
        <v>93500</v>
      </c>
    </row>
    <row r="38" spans="1:3" x14ac:dyDescent="0.25">
      <c r="A38" t="s">
        <v>203</v>
      </c>
      <c r="B38" s="3">
        <v>0</v>
      </c>
      <c r="C38" s="3">
        <v>10000</v>
      </c>
    </row>
    <row r="39" spans="1:3" x14ac:dyDescent="0.25">
      <c r="A39" t="s">
        <v>229</v>
      </c>
      <c r="B39" s="3">
        <v>266000</v>
      </c>
      <c r="C39" s="3">
        <v>287000</v>
      </c>
    </row>
    <row r="40" spans="1:3" x14ac:dyDescent="0.25">
      <c r="A40" t="s">
        <v>230</v>
      </c>
      <c r="B40" s="3">
        <v>161000</v>
      </c>
      <c r="C40" s="3">
        <v>161000</v>
      </c>
    </row>
    <row r="41" spans="1:3" x14ac:dyDescent="0.25">
      <c r="A41" t="s">
        <v>231</v>
      </c>
      <c r="B41" s="3">
        <v>87000</v>
      </c>
      <c r="C41" s="3">
        <v>87000</v>
      </c>
    </row>
    <row r="42" spans="1:3" x14ac:dyDescent="0.25">
      <c r="A42" t="s">
        <v>232</v>
      </c>
      <c r="B42" s="3">
        <v>257000</v>
      </c>
      <c r="C42" s="3">
        <v>258000</v>
      </c>
    </row>
    <row r="43" spans="1:3" x14ac:dyDescent="0.25">
      <c r="A43" t="s">
        <v>1</v>
      </c>
      <c r="B43" s="3">
        <v>8316050</v>
      </c>
      <c r="C43" s="3">
        <v>8431300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>
    <tabColor theme="9" tint="0.79998168889431442"/>
  </sheetPr>
  <dimension ref="A1:M637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11.570312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87</v>
      </c>
    </row>
    <row r="2" spans="1:13" x14ac:dyDescent="0.25">
      <c r="A2" s="1" t="s">
        <v>20</v>
      </c>
      <c r="B2" t="s" vm="1">
        <v>0</v>
      </c>
      <c r="C2" t="s">
        <v>90</v>
      </c>
      <c r="E2" t="s">
        <v>91</v>
      </c>
    </row>
    <row r="3" spans="1:13" x14ac:dyDescent="0.25">
      <c r="C3" s="3"/>
      <c r="D3" s="3">
        <f>+SUM(D5:D1048576)</f>
        <v>8316050</v>
      </c>
      <c r="E3" s="3">
        <f>+SUM(E5:E1048576)</f>
        <v>6083400</v>
      </c>
      <c r="F3" s="3">
        <f>+D3-E3</f>
        <v>2232650</v>
      </c>
    </row>
    <row r="4" spans="1:13" x14ac:dyDescent="0.25">
      <c r="A4" s="1" t="s">
        <v>12</v>
      </c>
      <c r="B4" s="1" t="s">
        <v>89</v>
      </c>
      <c r="C4" s="1" t="s">
        <v>29</v>
      </c>
      <c r="D4" t="s">
        <v>6</v>
      </c>
      <c r="H4" s="1" t="s">
        <v>89</v>
      </c>
      <c r="I4" s="1" t="s">
        <v>18</v>
      </c>
      <c r="J4" s="1" t="s">
        <v>93</v>
      </c>
      <c r="K4" s="1" t="s">
        <v>92</v>
      </c>
      <c r="L4" t="s">
        <v>88</v>
      </c>
      <c r="M4" t="s">
        <v>94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39</v>
      </c>
      <c r="B125">
        <v>594</v>
      </c>
      <c r="C125">
        <v>371</v>
      </c>
      <c r="D125" s="3">
        <v>8000</v>
      </c>
      <c r="E125">
        <f t="shared" si="3"/>
        <v>8000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178</v>
      </c>
      <c r="C126">
        <v>123</v>
      </c>
      <c r="D126" s="3">
        <v>35000</v>
      </c>
      <c r="E126">
        <f t="shared" si="3"/>
        <v>35000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179</v>
      </c>
      <c r="C127">
        <v>124</v>
      </c>
      <c r="D127" s="3">
        <v>22000</v>
      </c>
      <c r="E127">
        <f t="shared" si="3"/>
        <v>22000</v>
      </c>
      <c r="F127" s="3">
        <f t="shared" si="4"/>
        <v>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180</v>
      </c>
      <c r="C128">
        <v>125</v>
      </c>
      <c r="D128" s="3">
        <v>36000</v>
      </c>
      <c r="E128">
        <f t="shared" si="3"/>
        <v>36500</v>
      </c>
      <c r="F128" s="3">
        <f t="shared" si="4"/>
        <v>-500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182</v>
      </c>
      <c r="C129">
        <v>126</v>
      </c>
      <c r="D129" s="3">
        <v>39500</v>
      </c>
      <c r="E129">
        <f t="shared" si="3"/>
        <v>39500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183</v>
      </c>
      <c r="C130">
        <v>127</v>
      </c>
      <c r="D130" s="3">
        <v>35000</v>
      </c>
      <c r="E130">
        <f t="shared" si="3"/>
        <v>35000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184</v>
      </c>
      <c r="C131">
        <v>128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185</v>
      </c>
      <c r="C132">
        <v>129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186</v>
      </c>
      <c r="C133">
        <v>130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187</v>
      </c>
      <c r="C134">
        <v>131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189</v>
      </c>
      <c r="C135">
        <v>132</v>
      </c>
      <c r="D135" s="3">
        <v>8000</v>
      </c>
      <c r="E135">
        <f t="shared" si="6"/>
        <v>8000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192</v>
      </c>
      <c r="C136">
        <v>133</v>
      </c>
      <c r="D136" s="3">
        <v>11000</v>
      </c>
      <c r="E136">
        <f t="shared" si="6"/>
        <v>11000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193</v>
      </c>
      <c r="C137">
        <v>134</v>
      </c>
      <c r="D137" s="3">
        <v>30000</v>
      </c>
      <c r="E137">
        <f t="shared" si="6"/>
        <v>30000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40</v>
      </c>
      <c r="B138">
        <v>195</v>
      </c>
      <c r="C138">
        <v>135</v>
      </c>
      <c r="D138" s="3">
        <v>10000</v>
      </c>
      <c r="E138">
        <f t="shared" si="6"/>
        <v>10000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40</v>
      </c>
      <c r="B139">
        <v>595</v>
      </c>
      <c r="C139">
        <v>372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43</v>
      </c>
      <c r="B140">
        <v>212</v>
      </c>
      <c r="C140">
        <v>146</v>
      </c>
      <c r="D140" s="3">
        <v>16000</v>
      </c>
      <c r="E140">
        <f t="shared" si="6"/>
        <v>16000</v>
      </c>
      <c r="F140" s="3">
        <f t="shared" si="7"/>
        <v>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43</v>
      </c>
      <c r="B141">
        <v>213</v>
      </c>
      <c r="C141">
        <v>147</v>
      </c>
      <c r="D141" s="3">
        <v>16000</v>
      </c>
      <c r="E141">
        <f t="shared" si="6"/>
        <v>16000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43</v>
      </c>
      <c r="B142">
        <v>214</v>
      </c>
      <c r="C142">
        <v>148</v>
      </c>
      <c r="D142" s="3">
        <v>37500</v>
      </c>
      <c r="E142">
        <f t="shared" si="6"/>
        <v>38000</v>
      </c>
      <c r="F142" s="3">
        <f t="shared" si="7"/>
        <v>-500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43</v>
      </c>
      <c r="B143">
        <v>215</v>
      </c>
      <c r="C143">
        <v>149</v>
      </c>
      <c r="D143" s="3">
        <v>11000</v>
      </c>
      <c r="E143">
        <f t="shared" si="6"/>
        <v>11000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43</v>
      </c>
      <c r="B144">
        <v>216</v>
      </c>
      <c r="C144">
        <v>150</v>
      </c>
      <c r="D144" s="3">
        <v>22000</v>
      </c>
      <c r="E144">
        <f t="shared" si="6"/>
        <v>22000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43</v>
      </c>
      <c r="B145">
        <v>217</v>
      </c>
      <c r="C145">
        <v>151</v>
      </c>
      <c r="D145" s="3">
        <v>16000</v>
      </c>
      <c r="E145">
        <f t="shared" si="6"/>
        <v>16000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43</v>
      </c>
      <c r="B146">
        <v>218</v>
      </c>
      <c r="C146">
        <v>152</v>
      </c>
      <c r="D146" s="3">
        <v>28000</v>
      </c>
      <c r="E146">
        <f t="shared" si="6"/>
        <v>28500</v>
      </c>
      <c r="F146" s="3">
        <f t="shared" si="7"/>
        <v>-500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43</v>
      </c>
      <c r="B147">
        <v>220</v>
      </c>
      <c r="C147">
        <v>153</v>
      </c>
      <c r="D147" s="3">
        <v>15000</v>
      </c>
      <c r="E147">
        <f t="shared" si="6"/>
        <v>15000</v>
      </c>
      <c r="F147" s="3">
        <f t="shared" si="7"/>
        <v>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43</v>
      </c>
      <c r="B148">
        <v>221</v>
      </c>
      <c r="C148">
        <v>154</v>
      </c>
      <c r="D148" s="3">
        <v>60000</v>
      </c>
      <c r="E148">
        <f t="shared" si="6"/>
        <v>60000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43</v>
      </c>
      <c r="B149">
        <v>222</v>
      </c>
      <c r="C149">
        <v>155</v>
      </c>
      <c r="D149" s="3">
        <v>12000</v>
      </c>
      <c r="E149">
        <f t="shared" si="6"/>
        <v>12500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43</v>
      </c>
      <c r="B150">
        <v>224</v>
      </c>
      <c r="C150">
        <v>156</v>
      </c>
      <c r="D150" s="3">
        <v>43000</v>
      </c>
      <c r="E150">
        <f t="shared" si="6"/>
        <v>43000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43</v>
      </c>
      <c r="B151">
        <v>225</v>
      </c>
      <c r="C151">
        <v>157</v>
      </c>
      <c r="D151" s="3">
        <v>20000</v>
      </c>
      <c r="E151">
        <f t="shared" si="6"/>
        <v>20500</v>
      </c>
      <c r="F151" s="3">
        <f t="shared" si="7"/>
        <v>-500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198</v>
      </c>
      <c r="C152">
        <v>136</v>
      </c>
      <c r="D152" s="3">
        <v>30000</v>
      </c>
      <c r="E152">
        <f t="shared" si="6"/>
        <v>30000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199</v>
      </c>
      <c r="C153">
        <v>137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200</v>
      </c>
      <c r="C154">
        <v>138</v>
      </c>
      <c r="D154" s="3">
        <v>54000</v>
      </c>
      <c r="E154">
        <f t="shared" si="6"/>
        <v>54000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201</v>
      </c>
      <c r="C155">
        <v>139</v>
      </c>
      <c r="D155" s="3">
        <v>11000</v>
      </c>
      <c r="E155">
        <f t="shared" si="6"/>
        <v>11000</v>
      </c>
      <c r="F155" s="3">
        <f t="shared" si="7"/>
        <v>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202</v>
      </c>
      <c r="C156">
        <v>140</v>
      </c>
      <c r="D156" s="3">
        <v>42500</v>
      </c>
      <c r="E156">
        <f t="shared" si="6"/>
        <v>42500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203</v>
      </c>
      <c r="C157">
        <v>141</v>
      </c>
      <c r="D157" s="3">
        <v>49000</v>
      </c>
      <c r="E157">
        <f t="shared" si="6"/>
        <v>49500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205</v>
      </c>
      <c r="C158">
        <v>142</v>
      </c>
      <c r="D158" s="3">
        <v>8000</v>
      </c>
      <c r="E158">
        <f t="shared" si="6"/>
        <v>8000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41</v>
      </c>
      <c r="B159">
        <v>206</v>
      </c>
      <c r="C159">
        <v>143</v>
      </c>
      <c r="D159" s="3">
        <v>3000</v>
      </c>
      <c r="E159">
        <f t="shared" si="6"/>
        <v>3500</v>
      </c>
      <c r="F159" s="3">
        <f t="shared" si="7"/>
        <v>-500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41</v>
      </c>
      <c r="B160">
        <v>207</v>
      </c>
      <c r="C160">
        <v>144</v>
      </c>
      <c r="D160" s="3">
        <v>10000</v>
      </c>
      <c r="E160">
        <f t="shared" si="6"/>
        <v>10000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41</v>
      </c>
      <c r="B161">
        <v>596</v>
      </c>
      <c r="C161">
        <v>373</v>
      </c>
      <c r="D161" s="3">
        <v>16000</v>
      </c>
      <c r="E161">
        <f t="shared" si="6"/>
        <v>16000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41</v>
      </c>
      <c r="B162">
        <v>597</v>
      </c>
      <c r="C162">
        <v>374</v>
      </c>
      <c r="D162" s="3">
        <v>30000</v>
      </c>
      <c r="E162">
        <f t="shared" si="6"/>
        <v>30000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48</v>
      </c>
      <c r="B163">
        <v>235</v>
      </c>
      <c r="C163">
        <v>158</v>
      </c>
      <c r="D163" s="3">
        <v>41000</v>
      </c>
      <c r="E163">
        <f t="shared" si="6"/>
        <v>41000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48</v>
      </c>
      <c r="B164">
        <v>236</v>
      </c>
      <c r="C164">
        <v>159</v>
      </c>
      <c r="D164" s="3">
        <v>8000</v>
      </c>
      <c r="E164">
        <f t="shared" si="6"/>
        <v>8000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48</v>
      </c>
      <c r="B165">
        <v>237</v>
      </c>
      <c r="C165">
        <v>160</v>
      </c>
      <c r="D165" s="3">
        <v>23500</v>
      </c>
      <c r="E165">
        <f t="shared" si="6"/>
        <v>23500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48</v>
      </c>
      <c r="B166">
        <v>238</v>
      </c>
      <c r="C166">
        <v>161</v>
      </c>
      <c r="D166" s="3">
        <v>73000</v>
      </c>
      <c r="E166">
        <f t="shared" si="6"/>
        <v>73000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48</v>
      </c>
      <c r="B167">
        <v>239</v>
      </c>
      <c r="C167">
        <v>162</v>
      </c>
      <c r="D167" s="3">
        <v>16000</v>
      </c>
      <c r="E167">
        <f t="shared" si="6"/>
        <v>16000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48</v>
      </c>
      <c r="B168">
        <v>241</v>
      </c>
      <c r="C168">
        <v>163</v>
      </c>
      <c r="D168" s="3">
        <v>76000</v>
      </c>
      <c r="E168">
        <f t="shared" si="6"/>
        <v>76000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48</v>
      </c>
      <c r="B169">
        <v>242</v>
      </c>
      <c r="C169">
        <v>164</v>
      </c>
      <c r="D169" s="3">
        <v>11000</v>
      </c>
      <c r="E169">
        <f t="shared" si="6"/>
        <v>11000</v>
      </c>
      <c r="F169" s="3">
        <f t="shared" si="7"/>
        <v>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49</v>
      </c>
      <c r="B170">
        <v>246</v>
      </c>
      <c r="C170">
        <v>165</v>
      </c>
      <c r="D170" s="3">
        <v>11000</v>
      </c>
      <c r="E170">
        <f t="shared" si="6"/>
        <v>11000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49</v>
      </c>
      <c r="B171">
        <v>247</v>
      </c>
      <c r="C171">
        <v>166</v>
      </c>
      <c r="D171" s="3">
        <v>40000</v>
      </c>
      <c r="E171">
        <f t="shared" si="6"/>
        <v>40000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49</v>
      </c>
      <c r="B172">
        <v>248</v>
      </c>
      <c r="C172">
        <v>167</v>
      </c>
      <c r="D172" s="3">
        <v>11000</v>
      </c>
      <c r="E172">
        <f t="shared" si="6"/>
        <v>11000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49</v>
      </c>
      <c r="B173">
        <v>249</v>
      </c>
      <c r="C173">
        <v>168</v>
      </c>
      <c r="D173" s="3">
        <v>30000</v>
      </c>
      <c r="E173">
        <f t="shared" si="6"/>
        <v>32000</v>
      </c>
      <c r="F173" s="3">
        <f t="shared" si="7"/>
        <v>-2000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50</v>
      </c>
      <c r="B174">
        <v>251</v>
      </c>
      <c r="C174">
        <v>169</v>
      </c>
      <c r="D174" s="3">
        <v>70000</v>
      </c>
      <c r="E174">
        <f t="shared" si="6"/>
        <v>70000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50</v>
      </c>
      <c r="B175">
        <v>253</v>
      </c>
      <c r="C175">
        <v>171</v>
      </c>
      <c r="D175" s="3">
        <v>39000</v>
      </c>
      <c r="E175">
        <f t="shared" si="6"/>
        <v>39000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50</v>
      </c>
      <c r="B176">
        <v>254</v>
      </c>
      <c r="C176">
        <v>172</v>
      </c>
      <c r="D176" s="3">
        <v>8000</v>
      </c>
      <c r="E176">
        <f t="shared" si="6"/>
        <v>8000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50</v>
      </c>
      <c r="B177">
        <v>258</v>
      </c>
      <c r="C177">
        <v>173</v>
      </c>
      <c r="D177" s="3">
        <v>30000</v>
      </c>
      <c r="E177">
        <f t="shared" si="6"/>
        <v>30000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50</v>
      </c>
      <c r="B178">
        <v>259</v>
      </c>
      <c r="C178">
        <v>174</v>
      </c>
      <c r="D178" s="3">
        <v>22000</v>
      </c>
      <c r="E178">
        <f t="shared" si="6"/>
        <v>22000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50</v>
      </c>
      <c r="B179">
        <v>260</v>
      </c>
      <c r="C179">
        <v>175</v>
      </c>
      <c r="D179" s="3">
        <v>24000</v>
      </c>
      <c r="E179">
        <f t="shared" si="6"/>
        <v>24000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50</v>
      </c>
      <c r="B180">
        <v>261</v>
      </c>
      <c r="C180">
        <v>176</v>
      </c>
      <c r="D180" s="3">
        <v>11000</v>
      </c>
      <c r="E180">
        <f t="shared" si="6"/>
        <v>11000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50</v>
      </c>
      <c r="B181">
        <v>262</v>
      </c>
      <c r="C181">
        <v>177</v>
      </c>
      <c r="D181" s="3">
        <v>22000</v>
      </c>
      <c r="E181">
        <f t="shared" si="6"/>
        <v>22000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50</v>
      </c>
      <c r="B182">
        <v>263</v>
      </c>
      <c r="C182">
        <v>178</v>
      </c>
      <c r="D182" s="3">
        <v>8000</v>
      </c>
      <c r="E182">
        <f t="shared" si="6"/>
        <v>8000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50</v>
      </c>
      <c r="B183">
        <v>264</v>
      </c>
      <c r="C183">
        <v>179</v>
      </c>
      <c r="D183" s="3">
        <v>21500</v>
      </c>
      <c r="E183">
        <f t="shared" si="6"/>
        <v>21500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50</v>
      </c>
      <c r="B184">
        <v>265</v>
      </c>
      <c r="C184">
        <v>180</v>
      </c>
      <c r="D184" s="3">
        <v>19000</v>
      </c>
      <c r="E184">
        <f t="shared" si="6"/>
        <v>19000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50</v>
      </c>
      <c r="B185">
        <v>266</v>
      </c>
      <c r="C185">
        <v>181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50</v>
      </c>
      <c r="B186">
        <v>267</v>
      </c>
      <c r="C186">
        <v>182</v>
      </c>
      <c r="D186" s="3">
        <v>24000</v>
      </c>
      <c r="E186">
        <f t="shared" si="6"/>
        <v>24000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50</v>
      </c>
      <c r="B187">
        <v>268</v>
      </c>
      <c r="C187">
        <v>183</v>
      </c>
      <c r="D187" s="3">
        <v>8000</v>
      </c>
      <c r="E187">
        <f t="shared" si="6"/>
        <v>8000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50</v>
      </c>
      <c r="B188">
        <v>269</v>
      </c>
      <c r="C188">
        <v>184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50</v>
      </c>
      <c r="B189">
        <v>270</v>
      </c>
      <c r="C189">
        <v>185</v>
      </c>
      <c r="D189" s="3">
        <v>32000</v>
      </c>
      <c r="E189">
        <f t="shared" si="6"/>
        <v>32000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50</v>
      </c>
      <c r="B190">
        <v>271</v>
      </c>
      <c r="C190">
        <v>186</v>
      </c>
      <c r="D190" s="3">
        <v>8000</v>
      </c>
      <c r="E190">
        <f t="shared" si="6"/>
        <v>8000</v>
      </c>
      <c r="F190" s="3">
        <f t="shared" si="7"/>
        <v>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50</v>
      </c>
      <c r="B191">
        <v>272</v>
      </c>
      <c r="C191">
        <v>187</v>
      </c>
      <c r="D191" s="3">
        <v>11000</v>
      </c>
      <c r="E191">
        <f t="shared" si="6"/>
        <v>11000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50</v>
      </c>
      <c r="B192">
        <v>273</v>
      </c>
      <c r="C192">
        <v>188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50</v>
      </c>
      <c r="B193">
        <v>274</v>
      </c>
      <c r="C193">
        <v>189</v>
      </c>
      <c r="D193" s="3">
        <v>8000</v>
      </c>
      <c r="E193">
        <f t="shared" si="6"/>
        <v>8000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50</v>
      </c>
      <c r="B194">
        <v>275</v>
      </c>
      <c r="C194">
        <v>190</v>
      </c>
      <c r="D194" s="3">
        <v>10000</v>
      </c>
      <c r="E194">
        <f t="shared" si="6"/>
        <v>11000</v>
      </c>
      <c r="F194" s="3">
        <f t="shared" si="7"/>
        <v>-1000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50</v>
      </c>
      <c r="B195">
        <v>276</v>
      </c>
      <c r="C195">
        <v>191</v>
      </c>
      <c r="D195" s="3">
        <v>22000</v>
      </c>
      <c r="E195">
        <f t="shared" si="6"/>
        <v>22000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50</v>
      </c>
      <c r="B196">
        <v>277</v>
      </c>
      <c r="C196">
        <v>192</v>
      </c>
      <c r="D196" s="3">
        <v>8000</v>
      </c>
      <c r="E196">
        <f t="shared" si="6"/>
        <v>8000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50</v>
      </c>
      <c r="B197">
        <v>278</v>
      </c>
      <c r="C197">
        <v>193</v>
      </c>
      <c r="D197" s="3">
        <v>11000</v>
      </c>
      <c r="E197">
        <f t="shared" si="6"/>
        <v>11000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50</v>
      </c>
      <c r="B198">
        <v>281</v>
      </c>
      <c r="C198">
        <v>194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70</v>
      </c>
      <c r="B199">
        <v>290</v>
      </c>
      <c r="C199">
        <v>195</v>
      </c>
      <c r="D199" s="3">
        <v>82000</v>
      </c>
      <c r="E199">
        <f t="shared" si="9"/>
        <v>82000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70</v>
      </c>
      <c r="B200">
        <v>291</v>
      </c>
      <c r="C200">
        <v>196</v>
      </c>
      <c r="D200" s="3">
        <v>24000</v>
      </c>
      <c r="E200">
        <f t="shared" si="9"/>
        <v>24000</v>
      </c>
      <c r="F200" s="3">
        <f t="shared" si="10"/>
        <v>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70</v>
      </c>
      <c r="B201">
        <v>292</v>
      </c>
      <c r="C201">
        <v>197</v>
      </c>
      <c r="D201" s="3">
        <v>8000</v>
      </c>
      <c r="E201">
        <f t="shared" si="9"/>
        <v>8000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70</v>
      </c>
      <c r="B202">
        <v>293</v>
      </c>
      <c r="C202">
        <v>198</v>
      </c>
      <c r="D202" s="3">
        <v>11000</v>
      </c>
      <c r="E202">
        <f t="shared" si="9"/>
        <v>11000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70</v>
      </c>
      <c r="B203">
        <v>294</v>
      </c>
      <c r="C203">
        <v>199</v>
      </c>
      <c r="D203" s="3">
        <v>20000</v>
      </c>
      <c r="E203">
        <f t="shared" si="9"/>
        <v>24000</v>
      </c>
      <c r="F203" s="3">
        <f t="shared" si="10"/>
        <v>-4000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70</v>
      </c>
      <c r="B204">
        <v>296</v>
      </c>
      <c r="C204">
        <v>200</v>
      </c>
      <c r="D204" s="3">
        <v>27000</v>
      </c>
      <c r="E204">
        <f t="shared" si="9"/>
        <v>27000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70</v>
      </c>
      <c r="B205">
        <v>299</v>
      </c>
      <c r="C205">
        <v>201</v>
      </c>
      <c r="D205" s="3">
        <v>8000</v>
      </c>
      <c r="E205">
        <f t="shared" si="9"/>
        <v>8000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70</v>
      </c>
      <c r="B206">
        <v>301</v>
      </c>
      <c r="C206">
        <v>202</v>
      </c>
      <c r="D206" s="3">
        <v>24000</v>
      </c>
      <c r="E206">
        <f t="shared" si="9"/>
        <v>24000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70</v>
      </c>
      <c r="B207">
        <v>302</v>
      </c>
      <c r="C207">
        <v>203</v>
      </c>
      <c r="D207" s="3">
        <v>11000</v>
      </c>
      <c r="E207">
        <f t="shared" si="9"/>
        <v>11000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70</v>
      </c>
      <c r="B208">
        <v>303</v>
      </c>
      <c r="C208">
        <v>204</v>
      </c>
      <c r="D208" s="3">
        <v>24000</v>
      </c>
      <c r="E208">
        <f t="shared" si="9"/>
        <v>24000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71</v>
      </c>
      <c r="B209">
        <v>327</v>
      </c>
      <c r="C209">
        <v>219</v>
      </c>
      <c r="D209" s="3">
        <v>8000</v>
      </c>
      <c r="E209">
        <f t="shared" si="9"/>
        <v>8000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71</v>
      </c>
      <c r="B210">
        <v>328</v>
      </c>
      <c r="C210">
        <v>220</v>
      </c>
      <c r="D210" s="3">
        <v>22000</v>
      </c>
      <c r="E210">
        <f t="shared" si="9"/>
        <v>22000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71</v>
      </c>
      <c r="B211">
        <v>329</v>
      </c>
      <c r="C211">
        <v>221</v>
      </c>
      <c r="D211" s="3">
        <v>13500</v>
      </c>
      <c r="E211">
        <f t="shared" si="9"/>
        <v>13500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71</v>
      </c>
      <c r="B212">
        <v>330</v>
      </c>
      <c r="C212">
        <v>222</v>
      </c>
      <c r="D212" s="3">
        <v>33000</v>
      </c>
      <c r="E212">
        <f t="shared" si="9"/>
        <v>33000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71</v>
      </c>
      <c r="B213">
        <v>331</v>
      </c>
      <c r="C213">
        <v>223</v>
      </c>
      <c r="D213" s="3">
        <v>18000</v>
      </c>
      <c r="E213">
        <f t="shared" si="9"/>
        <v>18000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71</v>
      </c>
      <c r="B214">
        <v>332</v>
      </c>
      <c r="C214">
        <v>224</v>
      </c>
      <c r="D214" s="3">
        <v>8000</v>
      </c>
      <c r="E214">
        <f t="shared" si="9"/>
        <v>8000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71</v>
      </c>
      <c r="B215">
        <v>333</v>
      </c>
      <c r="C215">
        <v>225</v>
      </c>
      <c r="D215" s="3">
        <v>30000</v>
      </c>
      <c r="E215">
        <f t="shared" si="9"/>
        <v>30000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72</v>
      </c>
      <c r="B216">
        <v>304</v>
      </c>
      <c r="C216">
        <v>205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72</v>
      </c>
      <c r="B217">
        <v>305</v>
      </c>
      <c r="C217">
        <v>206</v>
      </c>
      <c r="D217" s="3">
        <v>11000</v>
      </c>
      <c r="E217">
        <f t="shared" si="9"/>
        <v>11000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72</v>
      </c>
      <c r="B218">
        <v>306</v>
      </c>
      <c r="C218">
        <v>207</v>
      </c>
      <c r="D218" s="3">
        <v>9000</v>
      </c>
      <c r="E218">
        <f t="shared" si="9"/>
        <v>9000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72</v>
      </c>
      <c r="B219">
        <v>307</v>
      </c>
      <c r="C219">
        <v>208</v>
      </c>
      <c r="D219" s="3">
        <v>22000</v>
      </c>
      <c r="E219">
        <f t="shared" si="9"/>
        <v>22000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72</v>
      </c>
      <c r="B220">
        <v>308</v>
      </c>
      <c r="C220">
        <v>209</v>
      </c>
      <c r="D220" s="3">
        <v>37000</v>
      </c>
      <c r="E220">
        <f t="shared" si="9"/>
        <v>37000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72</v>
      </c>
      <c r="B221">
        <v>309</v>
      </c>
      <c r="C221">
        <v>210</v>
      </c>
      <c r="D221" s="3">
        <v>42000</v>
      </c>
      <c r="E221">
        <f t="shared" si="9"/>
        <v>42000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72</v>
      </c>
      <c r="B222">
        <v>310</v>
      </c>
      <c r="C222">
        <v>211</v>
      </c>
      <c r="D222" s="3">
        <v>23000</v>
      </c>
      <c r="E222">
        <f t="shared" si="9"/>
        <v>23000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72</v>
      </c>
      <c r="B223">
        <v>311</v>
      </c>
      <c r="C223">
        <v>212</v>
      </c>
      <c r="D223" s="3">
        <v>11000</v>
      </c>
      <c r="E223">
        <f t="shared" si="9"/>
        <v>11000</v>
      </c>
      <c r="F223" s="3">
        <f t="shared" si="10"/>
        <v>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72</v>
      </c>
      <c r="B224">
        <v>312</v>
      </c>
      <c r="C224">
        <v>213</v>
      </c>
      <c r="D224" s="3">
        <v>20000</v>
      </c>
      <c r="E224">
        <f t="shared" si="9"/>
        <v>20000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72</v>
      </c>
      <c r="B225">
        <v>313</v>
      </c>
      <c r="C225">
        <v>214</v>
      </c>
      <c r="D225" s="3">
        <v>100000</v>
      </c>
      <c r="E225">
        <f t="shared" si="9"/>
        <v>100000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72</v>
      </c>
      <c r="B226">
        <v>314</v>
      </c>
      <c r="C226">
        <v>215</v>
      </c>
      <c r="D226" s="3">
        <v>57500</v>
      </c>
      <c r="E226">
        <f t="shared" si="9"/>
        <v>63000</v>
      </c>
      <c r="F226" s="3">
        <f t="shared" si="10"/>
        <v>-5500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72</v>
      </c>
      <c r="B227">
        <v>315</v>
      </c>
      <c r="C227">
        <v>216</v>
      </c>
      <c r="D227" s="3">
        <v>11000</v>
      </c>
      <c r="E227">
        <f t="shared" si="9"/>
        <v>11000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72</v>
      </c>
      <c r="B228">
        <v>317</v>
      </c>
      <c r="C228">
        <v>217</v>
      </c>
      <c r="D228" s="3">
        <v>13500</v>
      </c>
      <c r="E228">
        <f t="shared" si="9"/>
        <v>13500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72</v>
      </c>
      <c r="B229">
        <v>318</v>
      </c>
      <c r="C229">
        <v>218</v>
      </c>
      <c r="D229" s="3">
        <v>8000</v>
      </c>
      <c r="E229">
        <f t="shared" si="9"/>
        <v>8000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79</v>
      </c>
      <c r="B230">
        <v>338</v>
      </c>
      <c r="C230">
        <v>226</v>
      </c>
      <c r="D230" s="3">
        <v>16000</v>
      </c>
      <c r="E230">
        <f t="shared" si="9"/>
        <v>16000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79</v>
      </c>
      <c r="B231">
        <v>339</v>
      </c>
      <c r="C231">
        <v>227</v>
      </c>
      <c r="D231" s="3">
        <v>11000</v>
      </c>
      <c r="E231">
        <f t="shared" si="9"/>
        <v>11000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79</v>
      </c>
      <c r="B232">
        <v>340</v>
      </c>
      <c r="C232">
        <v>228</v>
      </c>
      <c r="D232" s="3">
        <v>9000</v>
      </c>
      <c r="E232">
        <f t="shared" si="9"/>
        <v>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79</v>
      </c>
      <c r="B233">
        <v>341</v>
      </c>
      <c r="C233">
        <v>229</v>
      </c>
      <c r="D233" s="3">
        <v>11000</v>
      </c>
      <c r="E233">
        <f t="shared" si="9"/>
        <v>11000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79</v>
      </c>
      <c r="B234">
        <v>342</v>
      </c>
      <c r="C234">
        <v>230</v>
      </c>
      <c r="D234" s="3">
        <v>19000</v>
      </c>
      <c r="E234">
        <f t="shared" si="9"/>
        <v>19000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79</v>
      </c>
      <c r="B235">
        <v>343</v>
      </c>
      <c r="C235">
        <v>231</v>
      </c>
      <c r="D235" s="3">
        <v>19000</v>
      </c>
      <c r="E235">
        <f t="shared" si="9"/>
        <v>19000</v>
      </c>
      <c r="F235" s="3">
        <f t="shared" si="10"/>
        <v>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79</v>
      </c>
      <c r="B236">
        <v>344</v>
      </c>
      <c r="C236">
        <v>232</v>
      </c>
      <c r="D236" s="3">
        <v>33000</v>
      </c>
      <c r="E236">
        <f t="shared" si="9"/>
        <v>33000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79</v>
      </c>
      <c r="B237">
        <v>522</v>
      </c>
      <c r="C237">
        <v>341</v>
      </c>
      <c r="D237" s="3">
        <v>36000</v>
      </c>
      <c r="E237">
        <f t="shared" si="9"/>
        <v>36000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81</v>
      </c>
      <c r="B238">
        <v>370</v>
      </c>
      <c r="C238">
        <v>249</v>
      </c>
      <c r="D238" s="3">
        <v>20000</v>
      </c>
      <c r="E238">
        <f t="shared" si="9"/>
        <v>24000</v>
      </c>
      <c r="F238" s="3">
        <f t="shared" si="10"/>
        <v>-4000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81</v>
      </c>
      <c r="B239">
        <v>371</v>
      </c>
      <c r="C239">
        <v>250</v>
      </c>
      <c r="D239" s="3">
        <v>11000</v>
      </c>
      <c r="E239">
        <f t="shared" si="9"/>
        <v>11000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81</v>
      </c>
      <c r="B240">
        <v>372</v>
      </c>
      <c r="C240">
        <v>251</v>
      </c>
      <c r="D240" s="3">
        <v>11000</v>
      </c>
      <c r="E240">
        <f t="shared" si="9"/>
        <v>11000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81</v>
      </c>
      <c r="B241">
        <v>373</v>
      </c>
      <c r="C241">
        <v>252</v>
      </c>
      <c r="D241" s="3">
        <v>11000</v>
      </c>
      <c r="E241">
        <f t="shared" si="9"/>
        <v>11000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81</v>
      </c>
      <c r="B242">
        <v>374</v>
      </c>
      <c r="C242">
        <v>253</v>
      </c>
      <c r="D242" s="3">
        <v>57000</v>
      </c>
      <c r="E242">
        <f t="shared" si="9"/>
        <v>57000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81</v>
      </c>
      <c r="B243">
        <v>375</v>
      </c>
      <c r="C243">
        <v>254</v>
      </c>
      <c r="D243" s="3">
        <v>10000</v>
      </c>
      <c r="E243">
        <f t="shared" si="9"/>
        <v>10000</v>
      </c>
      <c r="F243" s="3">
        <f t="shared" si="10"/>
        <v>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80</v>
      </c>
      <c r="B244">
        <v>349</v>
      </c>
      <c r="C244">
        <v>233</v>
      </c>
      <c r="D244" s="3">
        <v>40500</v>
      </c>
      <c r="E244">
        <f t="shared" si="9"/>
        <v>40500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80</v>
      </c>
      <c r="B245">
        <v>350</v>
      </c>
      <c r="C245">
        <v>234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80</v>
      </c>
      <c r="B246">
        <v>351</v>
      </c>
      <c r="C246">
        <v>235</v>
      </c>
      <c r="D246" s="3">
        <v>15000</v>
      </c>
      <c r="E246">
        <f t="shared" si="9"/>
        <v>15500</v>
      </c>
      <c r="F246" s="3">
        <f t="shared" si="10"/>
        <v>-500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80</v>
      </c>
      <c r="B247">
        <v>352</v>
      </c>
      <c r="C247">
        <v>236</v>
      </c>
      <c r="D247" s="3">
        <v>9000</v>
      </c>
      <c r="E247">
        <f t="shared" si="9"/>
        <v>9000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80</v>
      </c>
      <c r="B248">
        <v>353</v>
      </c>
      <c r="C248">
        <v>237</v>
      </c>
      <c r="D248" s="3">
        <v>16000</v>
      </c>
      <c r="E248">
        <f t="shared" si="9"/>
        <v>16000</v>
      </c>
      <c r="F248" s="3">
        <f t="shared" si="10"/>
        <v>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80</v>
      </c>
      <c r="B249">
        <v>354</v>
      </c>
      <c r="C249">
        <v>238</v>
      </c>
      <c r="D249" s="3">
        <v>11000</v>
      </c>
      <c r="E249">
        <f t="shared" si="9"/>
        <v>11000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80</v>
      </c>
      <c r="B250">
        <v>355</v>
      </c>
      <c r="C250">
        <v>239</v>
      </c>
      <c r="D250" s="3">
        <v>22000</v>
      </c>
      <c r="E250">
        <f t="shared" si="9"/>
        <v>22000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80</v>
      </c>
      <c r="B251">
        <v>356</v>
      </c>
      <c r="C251">
        <v>240</v>
      </c>
      <c r="D251" s="3">
        <v>50000</v>
      </c>
      <c r="E251">
        <f t="shared" si="9"/>
        <v>54000</v>
      </c>
      <c r="F251" s="3">
        <f t="shared" si="10"/>
        <v>-4000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80</v>
      </c>
      <c r="B252">
        <v>357</v>
      </c>
      <c r="C252">
        <v>0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80</v>
      </c>
      <c r="B253">
        <v>358</v>
      </c>
      <c r="C253">
        <v>241</v>
      </c>
      <c r="D253" s="3">
        <v>8000</v>
      </c>
      <c r="E253">
        <f t="shared" si="9"/>
        <v>8000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80</v>
      </c>
      <c r="B254">
        <v>359</v>
      </c>
      <c r="C254">
        <v>242</v>
      </c>
      <c r="D254" s="3">
        <v>8000</v>
      </c>
      <c r="E254">
        <f t="shared" si="9"/>
        <v>8000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80</v>
      </c>
      <c r="B255">
        <v>360</v>
      </c>
      <c r="C255">
        <v>243</v>
      </c>
      <c r="D255" s="3">
        <v>8000</v>
      </c>
      <c r="E255">
        <f t="shared" si="9"/>
        <v>8000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80</v>
      </c>
      <c r="B256">
        <v>361</v>
      </c>
      <c r="C256">
        <v>244</v>
      </c>
      <c r="D256" s="3">
        <v>14000</v>
      </c>
      <c r="E256">
        <f t="shared" si="9"/>
        <v>14000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80</v>
      </c>
      <c r="B257">
        <v>362</v>
      </c>
      <c r="C257">
        <v>245</v>
      </c>
      <c r="D257" s="3">
        <v>11000</v>
      </c>
      <c r="E257">
        <f t="shared" si="9"/>
        <v>11000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80</v>
      </c>
      <c r="B258">
        <v>363</v>
      </c>
      <c r="C258">
        <v>246</v>
      </c>
      <c r="D258" s="3">
        <v>16000</v>
      </c>
      <c r="E258">
        <f t="shared" si="9"/>
        <v>16000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80</v>
      </c>
      <c r="B259">
        <v>364</v>
      </c>
      <c r="C259">
        <v>247</v>
      </c>
      <c r="D259" s="3">
        <v>9000</v>
      </c>
      <c r="E259">
        <f t="shared" si="9"/>
        <v>9000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80</v>
      </c>
      <c r="B260">
        <v>365</v>
      </c>
      <c r="C260">
        <v>248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80</v>
      </c>
      <c r="B261">
        <v>383</v>
      </c>
      <c r="C261">
        <v>255</v>
      </c>
      <c r="D261" s="3">
        <v>32000</v>
      </c>
      <c r="E261">
        <f t="shared" si="9"/>
        <v>32000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82</v>
      </c>
      <c r="B262">
        <v>384</v>
      </c>
      <c r="C262">
        <v>256</v>
      </c>
      <c r="D262" s="3">
        <v>38000</v>
      </c>
      <c r="E262">
        <f t="shared" ref="E262:E298" si="12">+SUMIF(H:H,B262,L:L)</f>
        <v>38000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82</v>
      </c>
      <c r="B263">
        <v>385</v>
      </c>
      <c r="C263">
        <v>257</v>
      </c>
      <c r="D263" s="3">
        <v>16000</v>
      </c>
      <c r="E263">
        <f t="shared" si="12"/>
        <v>16000</v>
      </c>
      <c r="F263" s="3">
        <f t="shared" si="13"/>
        <v>0</v>
      </c>
      <c r="H263">
        <v>256</v>
      </c>
      <c r="I263">
        <v>2</v>
      </c>
      <c r="J263">
        <v>70000</v>
      </c>
      <c r="K263" t="s">
        <v>235</v>
      </c>
      <c r="L263" s="3">
        <v>140000</v>
      </c>
      <c r="M263" t="e">
        <f t="shared" si="14"/>
        <v>#VALUE!</v>
      </c>
    </row>
    <row r="264" spans="1:13" hidden="1" x14ac:dyDescent="0.25">
      <c r="A264" t="s">
        <v>82</v>
      </c>
      <c r="B264">
        <v>386</v>
      </c>
      <c r="C264">
        <v>258</v>
      </c>
      <c r="D264" s="3">
        <v>16000</v>
      </c>
      <c r="E264">
        <f t="shared" si="12"/>
        <v>16000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82</v>
      </c>
      <c r="B265">
        <v>388</v>
      </c>
      <c r="C265">
        <v>259</v>
      </c>
      <c r="D265" s="3">
        <v>8000</v>
      </c>
      <c r="E265">
        <f t="shared" si="12"/>
        <v>8000</v>
      </c>
      <c r="F265" s="3">
        <f t="shared" si="13"/>
        <v>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82</v>
      </c>
      <c r="B266">
        <v>389</v>
      </c>
      <c r="C266">
        <v>260</v>
      </c>
      <c r="D266" s="3">
        <v>8000</v>
      </c>
      <c r="E266">
        <f t="shared" si="12"/>
        <v>8000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82</v>
      </c>
      <c r="B267">
        <v>392</v>
      </c>
      <c r="C267">
        <v>261</v>
      </c>
      <c r="D267" s="3">
        <v>22000</v>
      </c>
      <c r="E267">
        <f t="shared" si="12"/>
        <v>22000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82</v>
      </c>
      <c r="B268">
        <v>393</v>
      </c>
      <c r="C268">
        <v>262</v>
      </c>
      <c r="D268" s="3">
        <v>7250</v>
      </c>
      <c r="E268">
        <f t="shared" si="12"/>
        <v>8000</v>
      </c>
      <c r="F268" s="3">
        <f t="shared" si="13"/>
        <v>-750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82</v>
      </c>
      <c r="B269">
        <v>394</v>
      </c>
      <c r="C269">
        <v>263</v>
      </c>
      <c r="D269" s="3">
        <v>9000</v>
      </c>
      <c r="E269">
        <f t="shared" si="12"/>
        <v>9000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82</v>
      </c>
      <c r="B270">
        <v>395</v>
      </c>
      <c r="C270">
        <v>264</v>
      </c>
      <c r="D270" s="3">
        <v>8000</v>
      </c>
      <c r="E270">
        <f t="shared" si="12"/>
        <v>8000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82</v>
      </c>
      <c r="B271">
        <v>396</v>
      </c>
      <c r="C271">
        <v>265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82</v>
      </c>
      <c r="B272">
        <v>397</v>
      </c>
      <c r="C272">
        <v>266</v>
      </c>
      <c r="D272" s="3">
        <v>8000</v>
      </c>
      <c r="E272">
        <f t="shared" si="12"/>
        <v>8000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83</v>
      </c>
      <c r="B273">
        <v>404</v>
      </c>
      <c r="C273">
        <v>267</v>
      </c>
      <c r="D273" s="3">
        <v>17500</v>
      </c>
      <c r="E273">
        <f t="shared" si="12"/>
        <v>17500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83</v>
      </c>
      <c r="B274">
        <v>405</v>
      </c>
      <c r="C274">
        <v>268</v>
      </c>
      <c r="D274" s="3">
        <v>8000</v>
      </c>
      <c r="E274">
        <f t="shared" si="12"/>
        <v>8000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83</v>
      </c>
      <c r="B275">
        <v>407</v>
      </c>
      <c r="C275">
        <v>269</v>
      </c>
      <c r="D275" s="3">
        <v>33000</v>
      </c>
      <c r="E275">
        <f t="shared" si="12"/>
        <v>33000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83</v>
      </c>
      <c r="B276">
        <v>408</v>
      </c>
      <c r="C276">
        <v>270</v>
      </c>
      <c r="D276" s="3">
        <v>22000</v>
      </c>
      <c r="E276">
        <f t="shared" si="12"/>
        <v>22000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83</v>
      </c>
      <c r="B277">
        <v>410</v>
      </c>
      <c r="C277">
        <v>271</v>
      </c>
      <c r="D277" s="3">
        <v>30000</v>
      </c>
      <c r="E277">
        <f t="shared" si="12"/>
        <v>30000</v>
      </c>
      <c r="F277" s="3">
        <f t="shared" si="13"/>
        <v>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83</v>
      </c>
      <c r="B278">
        <v>412</v>
      </c>
      <c r="C278">
        <v>272</v>
      </c>
      <c r="D278" s="3">
        <v>19000</v>
      </c>
      <c r="E278">
        <f t="shared" si="12"/>
        <v>19000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83</v>
      </c>
      <c r="B279">
        <v>413</v>
      </c>
      <c r="C279">
        <v>273</v>
      </c>
      <c r="D279" s="3">
        <v>29000</v>
      </c>
      <c r="E279">
        <f t="shared" si="12"/>
        <v>29000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83</v>
      </c>
      <c r="B280">
        <v>414</v>
      </c>
      <c r="C280">
        <v>274</v>
      </c>
      <c r="D280" s="3">
        <v>22000</v>
      </c>
      <c r="E280">
        <f t="shared" si="12"/>
        <v>22400</v>
      </c>
      <c r="F280" s="3">
        <f t="shared" si="13"/>
        <v>-400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83</v>
      </c>
      <c r="B281">
        <v>416</v>
      </c>
      <c r="C281">
        <v>275</v>
      </c>
      <c r="D281" s="3">
        <v>11000</v>
      </c>
      <c r="E281">
        <f t="shared" si="12"/>
        <v>11000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83</v>
      </c>
      <c r="B282">
        <v>417</v>
      </c>
      <c r="C282">
        <v>276</v>
      </c>
      <c r="D282" s="3">
        <v>44000</v>
      </c>
      <c r="E282">
        <f t="shared" si="12"/>
        <v>44000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83</v>
      </c>
      <c r="B283">
        <v>419</v>
      </c>
      <c r="C283">
        <v>277</v>
      </c>
      <c r="D283" s="3">
        <v>16000</v>
      </c>
      <c r="E283">
        <f t="shared" si="12"/>
        <v>16000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83</v>
      </c>
      <c r="B284">
        <v>420</v>
      </c>
      <c r="C284">
        <v>278</v>
      </c>
      <c r="D284" s="3">
        <v>16000</v>
      </c>
      <c r="E284">
        <f t="shared" si="12"/>
        <v>16000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83</v>
      </c>
      <c r="B285">
        <v>421</v>
      </c>
      <c r="C285">
        <v>279</v>
      </c>
      <c r="D285" s="3">
        <v>16000</v>
      </c>
      <c r="E285">
        <f t="shared" si="12"/>
        <v>16000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83</v>
      </c>
      <c r="B286">
        <v>422</v>
      </c>
      <c r="C286">
        <v>280</v>
      </c>
      <c r="D286" s="3">
        <v>8000</v>
      </c>
      <c r="E286">
        <f t="shared" si="12"/>
        <v>8000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83</v>
      </c>
      <c r="B287">
        <v>423</v>
      </c>
      <c r="C287">
        <v>281</v>
      </c>
      <c r="D287" s="3">
        <v>8000</v>
      </c>
      <c r="E287">
        <f t="shared" si="12"/>
        <v>8000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83</v>
      </c>
      <c r="B288">
        <v>424</v>
      </c>
      <c r="C288">
        <v>282</v>
      </c>
      <c r="D288" s="3">
        <v>8000</v>
      </c>
      <c r="E288">
        <f t="shared" si="12"/>
        <v>8000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83</v>
      </c>
      <c r="B289">
        <v>425</v>
      </c>
      <c r="C289">
        <v>283</v>
      </c>
      <c r="D289" s="3">
        <v>19000</v>
      </c>
      <c r="E289">
        <f t="shared" si="12"/>
        <v>19000</v>
      </c>
      <c r="F289" s="3">
        <f t="shared" si="13"/>
        <v>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83</v>
      </c>
      <c r="B290">
        <v>426</v>
      </c>
      <c r="C290">
        <v>284</v>
      </c>
      <c r="D290" s="3">
        <v>11000</v>
      </c>
      <c r="E290">
        <f t="shared" si="12"/>
        <v>11000</v>
      </c>
      <c r="F290" s="3">
        <f t="shared" si="13"/>
        <v>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83</v>
      </c>
      <c r="B291">
        <v>427</v>
      </c>
      <c r="C291">
        <v>285</v>
      </c>
      <c r="D291" s="3">
        <v>40000</v>
      </c>
      <c r="E291">
        <f t="shared" si="12"/>
        <v>40000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83</v>
      </c>
      <c r="B292">
        <v>432</v>
      </c>
      <c r="C292">
        <v>286</v>
      </c>
      <c r="D292" s="3">
        <v>200</v>
      </c>
      <c r="E292">
        <f t="shared" si="12"/>
        <v>3000</v>
      </c>
      <c r="F292" s="3">
        <f t="shared" si="13"/>
        <v>-2800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83</v>
      </c>
      <c r="B293">
        <v>433</v>
      </c>
      <c r="C293">
        <v>286</v>
      </c>
      <c r="D293" s="3">
        <v>2800</v>
      </c>
      <c r="E293">
        <f t="shared" si="12"/>
        <v>0</v>
      </c>
      <c r="F293" s="3">
        <f t="shared" si="13"/>
        <v>2800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83</v>
      </c>
      <c r="B294">
        <v>435</v>
      </c>
      <c r="C294">
        <v>287</v>
      </c>
      <c r="D294" s="3">
        <v>8000</v>
      </c>
      <c r="E294">
        <f t="shared" si="12"/>
        <v>8000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85</v>
      </c>
      <c r="B295">
        <v>436</v>
      </c>
      <c r="C295">
        <v>288</v>
      </c>
      <c r="D295" s="3">
        <v>33000</v>
      </c>
      <c r="E295">
        <f t="shared" si="12"/>
        <v>33000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85</v>
      </c>
      <c r="B296">
        <v>437</v>
      </c>
      <c r="C296">
        <v>289</v>
      </c>
      <c r="D296" s="3">
        <v>33000</v>
      </c>
      <c r="E296">
        <f t="shared" si="12"/>
        <v>33000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85</v>
      </c>
      <c r="B297">
        <v>438</v>
      </c>
      <c r="C297">
        <v>290</v>
      </c>
      <c r="D297" s="3">
        <v>3000</v>
      </c>
      <c r="E297">
        <f t="shared" si="12"/>
        <v>3000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85</v>
      </c>
      <c r="B298">
        <v>439</v>
      </c>
      <c r="C298">
        <v>291</v>
      </c>
      <c r="D298" s="3">
        <v>16000</v>
      </c>
      <c r="E298">
        <f t="shared" si="12"/>
        <v>16000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85</v>
      </c>
      <c r="B299">
        <v>441</v>
      </c>
      <c r="C299">
        <v>292</v>
      </c>
      <c r="D299" s="3">
        <v>20000</v>
      </c>
      <c r="E299">
        <f t="shared" ref="E299" si="15">+SUMIF(H:H,B299,L:L)</f>
        <v>20000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85</v>
      </c>
      <c r="B300">
        <v>442</v>
      </c>
      <c r="C300">
        <v>293</v>
      </c>
      <c r="D300" s="3">
        <v>16000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85</v>
      </c>
      <c r="B301">
        <v>445</v>
      </c>
      <c r="C301">
        <v>294</v>
      </c>
      <c r="D301" s="3">
        <v>8000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85</v>
      </c>
      <c r="B302">
        <v>446</v>
      </c>
      <c r="C302">
        <v>295</v>
      </c>
      <c r="D302" s="3">
        <v>32700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85</v>
      </c>
      <c r="B303">
        <v>447</v>
      </c>
      <c r="C303">
        <v>296</v>
      </c>
      <c r="D303" s="3">
        <v>11000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105</v>
      </c>
      <c r="B304">
        <v>456</v>
      </c>
      <c r="C304">
        <v>297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105</v>
      </c>
      <c r="B305">
        <v>500</v>
      </c>
      <c r="C305">
        <v>331</v>
      </c>
      <c r="D305" s="3">
        <v>13500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105</v>
      </c>
      <c r="B306">
        <v>501</v>
      </c>
      <c r="C306">
        <v>332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105</v>
      </c>
      <c r="B307">
        <v>502</v>
      </c>
      <c r="C307">
        <v>333</v>
      </c>
      <c r="D307" s="3">
        <v>11000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105</v>
      </c>
      <c r="B308">
        <v>503</v>
      </c>
      <c r="C308">
        <v>334</v>
      </c>
      <c r="D308" s="3">
        <v>15000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105</v>
      </c>
      <c r="B309">
        <v>504</v>
      </c>
      <c r="C309">
        <v>335</v>
      </c>
      <c r="D309" s="3">
        <v>8000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105</v>
      </c>
      <c r="B310">
        <v>505</v>
      </c>
      <c r="C310">
        <v>336</v>
      </c>
      <c r="D310" s="3">
        <v>16000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105</v>
      </c>
      <c r="B311">
        <v>506</v>
      </c>
      <c r="C311">
        <v>337</v>
      </c>
      <c r="D311" s="3">
        <v>19000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105</v>
      </c>
      <c r="B312">
        <v>507</v>
      </c>
      <c r="C312">
        <v>338</v>
      </c>
      <c r="D312" s="3">
        <v>16000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105</v>
      </c>
      <c r="B313">
        <v>508</v>
      </c>
      <c r="C313">
        <v>339</v>
      </c>
      <c r="D313" s="3">
        <v>20000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106</v>
      </c>
      <c r="B314">
        <v>457</v>
      </c>
      <c r="C314">
        <v>298</v>
      </c>
      <c r="D314" s="3">
        <v>11000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106</v>
      </c>
      <c r="B315">
        <v>458</v>
      </c>
      <c r="C315">
        <v>299</v>
      </c>
      <c r="D315" s="3">
        <v>11000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106</v>
      </c>
      <c r="B316">
        <v>459</v>
      </c>
      <c r="C316">
        <v>300</v>
      </c>
      <c r="D316" s="3">
        <v>9000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106</v>
      </c>
      <c r="B317">
        <v>460</v>
      </c>
      <c r="C317">
        <v>301</v>
      </c>
      <c r="D317" s="3">
        <v>1000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106</v>
      </c>
      <c r="B318">
        <v>461</v>
      </c>
      <c r="C318">
        <v>302</v>
      </c>
      <c r="D318" s="3">
        <v>8000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106</v>
      </c>
      <c r="B319">
        <v>462</v>
      </c>
      <c r="C319">
        <v>303</v>
      </c>
      <c r="D319" s="3">
        <v>1500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106</v>
      </c>
      <c r="B320">
        <v>463</v>
      </c>
      <c r="C320">
        <v>304</v>
      </c>
      <c r="D320" s="3">
        <v>13000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106</v>
      </c>
      <c r="B321">
        <v>464</v>
      </c>
      <c r="C321">
        <v>305</v>
      </c>
      <c r="D321" s="3">
        <v>10000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106</v>
      </c>
      <c r="B322">
        <v>465</v>
      </c>
      <c r="C322">
        <v>306</v>
      </c>
      <c r="D322" s="3">
        <v>26200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106</v>
      </c>
      <c r="B323">
        <v>466</v>
      </c>
      <c r="C323">
        <v>307</v>
      </c>
      <c r="D323" s="3">
        <v>11000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106</v>
      </c>
      <c r="B324">
        <v>467</v>
      </c>
      <c r="C324">
        <v>308</v>
      </c>
      <c r="D324" s="3">
        <v>27000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106</v>
      </c>
      <c r="B325">
        <v>468</v>
      </c>
      <c r="C325">
        <v>309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106</v>
      </c>
      <c r="B326">
        <v>469</v>
      </c>
      <c r="C326">
        <v>310</v>
      </c>
      <c r="D326" s="3">
        <v>88000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106</v>
      </c>
      <c r="B327">
        <v>470</v>
      </c>
      <c r="C327">
        <v>311</v>
      </c>
      <c r="D327" s="3">
        <v>16000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106</v>
      </c>
      <c r="B328">
        <v>471</v>
      </c>
      <c r="C328">
        <v>312</v>
      </c>
      <c r="D328" s="3">
        <v>16000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106</v>
      </c>
      <c r="B329">
        <v>472</v>
      </c>
      <c r="C329">
        <v>313</v>
      </c>
      <c r="D329" s="3">
        <v>10000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106</v>
      </c>
      <c r="B330">
        <v>474</v>
      </c>
      <c r="C330">
        <v>314</v>
      </c>
      <c r="D330" s="3">
        <v>10000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106</v>
      </c>
      <c r="B331">
        <v>476</v>
      </c>
      <c r="C331">
        <v>316</v>
      </c>
      <c r="D331" s="3">
        <v>8000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107</v>
      </c>
      <c r="B332">
        <v>480</v>
      </c>
      <c r="C332">
        <v>317</v>
      </c>
      <c r="D332" s="3">
        <v>23000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107</v>
      </c>
      <c r="B333">
        <v>483</v>
      </c>
      <c r="C333">
        <v>318</v>
      </c>
      <c r="D333" s="3">
        <v>15000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107</v>
      </c>
      <c r="B334">
        <v>484</v>
      </c>
      <c r="C334">
        <v>318</v>
      </c>
      <c r="D334" s="3">
        <v>4000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107</v>
      </c>
      <c r="B335">
        <v>485</v>
      </c>
      <c r="C335">
        <v>319</v>
      </c>
      <c r="D335" s="3">
        <v>9500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107</v>
      </c>
      <c r="B336">
        <v>486</v>
      </c>
      <c r="C336">
        <v>320</v>
      </c>
      <c r="D336" s="3">
        <v>8000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107</v>
      </c>
      <c r="B337">
        <v>487</v>
      </c>
      <c r="C337">
        <v>321</v>
      </c>
      <c r="D337" s="3">
        <v>11000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107</v>
      </c>
      <c r="B338">
        <v>488</v>
      </c>
      <c r="C338">
        <v>322</v>
      </c>
      <c r="D338" s="3">
        <v>11000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107</v>
      </c>
      <c r="B339">
        <v>491</v>
      </c>
      <c r="C339">
        <v>323</v>
      </c>
      <c r="D339" s="3">
        <v>33000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107</v>
      </c>
      <c r="B340">
        <v>492</v>
      </c>
      <c r="C340">
        <v>324</v>
      </c>
      <c r="D340" s="3">
        <v>3000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108</v>
      </c>
      <c r="B341">
        <v>493</v>
      </c>
      <c r="C341">
        <v>325</v>
      </c>
      <c r="D341" s="3">
        <v>16000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108</v>
      </c>
      <c r="B342">
        <v>494</v>
      </c>
      <c r="C342">
        <v>326</v>
      </c>
      <c r="D342" s="3">
        <v>8000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108</v>
      </c>
      <c r="B343">
        <v>495</v>
      </c>
      <c r="C343">
        <v>327</v>
      </c>
      <c r="D343" s="3">
        <v>16000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108</v>
      </c>
      <c r="B344">
        <v>496</v>
      </c>
      <c r="C344">
        <v>328</v>
      </c>
      <c r="D344" s="3">
        <v>22000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108</v>
      </c>
      <c r="B345">
        <v>497</v>
      </c>
      <c r="C345">
        <v>329</v>
      </c>
      <c r="D345" s="3">
        <v>33000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108</v>
      </c>
      <c r="B346">
        <v>498</v>
      </c>
      <c r="C346">
        <v>330</v>
      </c>
      <c r="D346" s="3">
        <v>33000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116</v>
      </c>
      <c r="B347">
        <v>526</v>
      </c>
      <c r="C347">
        <v>343</v>
      </c>
      <c r="D347" s="3">
        <v>24000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116</v>
      </c>
      <c r="B348">
        <v>527</v>
      </c>
      <c r="C348">
        <v>344</v>
      </c>
      <c r="D348" s="3">
        <v>20000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116</v>
      </c>
      <c r="B349">
        <v>528</v>
      </c>
      <c r="C349">
        <v>345</v>
      </c>
      <c r="D349" s="3">
        <v>16000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116</v>
      </c>
      <c r="B350">
        <v>529</v>
      </c>
      <c r="C350">
        <v>346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116</v>
      </c>
      <c r="B351">
        <v>530</v>
      </c>
      <c r="C351">
        <v>347</v>
      </c>
      <c r="D351" s="3">
        <v>30000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116</v>
      </c>
      <c r="B352">
        <v>533</v>
      </c>
      <c r="C352">
        <v>348</v>
      </c>
      <c r="D352" s="3">
        <v>8000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116</v>
      </c>
      <c r="B353">
        <v>534</v>
      </c>
      <c r="C353">
        <v>349</v>
      </c>
      <c r="D353" s="3">
        <v>16000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116</v>
      </c>
      <c r="B354">
        <v>536</v>
      </c>
      <c r="C354">
        <v>350</v>
      </c>
      <c r="D354" s="3">
        <v>33000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116</v>
      </c>
      <c r="B355">
        <v>537</v>
      </c>
      <c r="C355">
        <v>351</v>
      </c>
      <c r="D355" s="3">
        <v>22000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116</v>
      </c>
      <c r="B356">
        <v>538</v>
      </c>
      <c r="C356">
        <v>352</v>
      </c>
      <c r="D356" s="3">
        <v>26000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116</v>
      </c>
      <c r="B357">
        <v>540</v>
      </c>
      <c r="C357">
        <v>353</v>
      </c>
      <c r="D357" s="3">
        <v>16000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116</v>
      </c>
      <c r="B358">
        <v>541</v>
      </c>
      <c r="C358">
        <v>354</v>
      </c>
      <c r="D358" s="3">
        <v>8000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A359" t="s">
        <v>116</v>
      </c>
      <c r="B359">
        <v>542</v>
      </c>
      <c r="C359">
        <v>355</v>
      </c>
      <c r="D359" s="3">
        <v>8000</v>
      </c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A360" t="s">
        <v>117</v>
      </c>
      <c r="B360">
        <v>544</v>
      </c>
      <c r="C360">
        <v>356</v>
      </c>
      <c r="D360" s="3">
        <v>45000</v>
      </c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A361" t="s">
        <v>117</v>
      </c>
      <c r="B361">
        <v>545</v>
      </c>
      <c r="C361">
        <v>357</v>
      </c>
      <c r="D361" s="3">
        <v>45000</v>
      </c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A362" t="s">
        <v>117</v>
      </c>
      <c r="B362">
        <v>555</v>
      </c>
      <c r="C362">
        <v>358</v>
      </c>
      <c r="D362" s="3">
        <v>83000</v>
      </c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A363" t="s">
        <v>117</v>
      </c>
      <c r="B363">
        <v>556</v>
      </c>
      <c r="C363">
        <v>359</v>
      </c>
      <c r="D363" s="3">
        <v>8000</v>
      </c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A364" t="s">
        <v>117</v>
      </c>
      <c r="B364">
        <v>559</v>
      </c>
      <c r="C364">
        <v>360</v>
      </c>
      <c r="D364" s="3">
        <v>30000</v>
      </c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A365" t="s">
        <v>117</v>
      </c>
      <c r="B365">
        <v>560</v>
      </c>
      <c r="C365">
        <v>355</v>
      </c>
      <c r="D365" s="3">
        <v>16000</v>
      </c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A366" t="s">
        <v>179</v>
      </c>
      <c r="B366">
        <v>569</v>
      </c>
      <c r="C366">
        <v>364</v>
      </c>
      <c r="D366" s="3">
        <v>22000</v>
      </c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A367" t="s">
        <v>179</v>
      </c>
      <c r="B367">
        <v>570</v>
      </c>
      <c r="C367">
        <v>365</v>
      </c>
      <c r="D367" s="3">
        <v>16000</v>
      </c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A368" t="s">
        <v>179</v>
      </c>
      <c r="B368">
        <v>571</v>
      </c>
      <c r="C368">
        <v>366</v>
      </c>
      <c r="D368" s="3">
        <v>19000</v>
      </c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1:13" x14ac:dyDescent="0.25">
      <c r="A369" t="s">
        <v>179</v>
      </c>
      <c r="B369">
        <v>572</v>
      </c>
      <c r="C369">
        <v>367</v>
      </c>
      <c r="D369" s="3">
        <v>11000</v>
      </c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1:13" x14ac:dyDescent="0.25">
      <c r="A370" t="s">
        <v>179</v>
      </c>
      <c r="B370">
        <v>573</v>
      </c>
      <c r="C370">
        <v>368</v>
      </c>
      <c r="D370" s="3">
        <v>11000</v>
      </c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1:13" x14ac:dyDescent="0.25">
      <c r="A371" t="s">
        <v>179</v>
      </c>
      <c r="B371">
        <v>574</v>
      </c>
      <c r="C371">
        <v>369</v>
      </c>
      <c r="D371" s="3">
        <v>8000</v>
      </c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1:13" x14ac:dyDescent="0.25">
      <c r="A372" t="s">
        <v>179</v>
      </c>
      <c r="B372">
        <v>575</v>
      </c>
      <c r="C372">
        <v>370</v>
      </c>
      <c r="D372" s="3">
        <v>28500</v>
      </c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1:13" x14ac:dyDescent="0.25">
      <c r="A373" t="s">
        <v>180</v>
      </c>
      <c r="B373">
        <v>568</v>
      </c>
      <c r="C373">
        <v>363</v>
      </c>
      <c r="D373" s="3">
        <v>76000</v>
      </c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1:13" x14ac:dyDescent="0.25">
      <c r="A374" t="s">
        <v>181</v>
      </c>
      <c r="B374">
        <v>566</v>
      </c>
      <c r="C374">
        <v>361</v>
      </c>
      <c r="D374" s="3">
        <v>90000</v>
      </c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1:13" x14ac:dyDescent="0.25">
      <c r="A375" t="s">
        <v>181</v>
      </c>
      <c r="B375">
        <v>567</v>
      </c>
      <c r="C375">
        <v>362</v>
      </c>
      <c r="D375" s="3">
        <v>3500</v>
      </c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1:13" x14ac:dyDescent="0.25">
      <c r="A376" t="s">
        <v>203</v>
      </c>
      <c r="B376">
        <v>635</v>
      </c>
      <c r="C376">
        <v>388</v>
      </c>
      <c r="D376" s="3">
        <v>0</v>
      </c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1:13" x14ac:dyDescent="0.25">
      <c r="A377" t="s">
        <v>229</v>
      </c>
      <c r="B377">
        <v>598</v>
      </c>
      <c r="C377">
        <v>375</v>
      </c>
      <c r="D377" s="3">
        <v>19000</v>
      </c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1:13" x14ac:dyDescent="0.25">
      <c r="A378" t="s">
        <v>229</v>
      </c>
      <c r="B378">
        <v>599</v>
      </c>
      <c r="C378">
        <v>376</v>
      </c>
      <c r="D378" s="3">
        <v>220000</v>
      </c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1:13" x14ac:dyDescent="0.25">
      <c r="A379" t="s">
        <v>229</v>
      </c>
      <c r="B379">
        <v>600</v>
      </c>
      <c r="C379">
        <v>377</v>
      </c>
      <c r="D379" s="3">
        <v>27000</v>
      </c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1:13" x14ac:dyDescent="0.25">
      <c r="A380" t="s">
        <v>229</v>
      </c>
      <c r="B380">
        <v>603</v>
      </c>
      <c r="C380">
        <v>378</v>
      </c>
      <c r="D380" s="3">
        <v>0</v>
      </c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1:13" x14ac:dyDescent="0.25">
      <c r="A381" t="s">
        <v>230</v>
      </c>
      <c r="B381">
        <v>608</v>
      </c>
      <c r="C381">
        <v>379</v>
      </c>
      <c r="D381" s="3">
        <v>11000</v>
      </c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1:13" x14ac:dyDescent="0.25">
      <c r="A382" t="s">
        <v>230</v>
      </c>
      <c r="B382">
        <v>609</v>
      </c>
      <c r="C382">
        <v>380</v>
      </c>
      <c r="D382" s="3">
        <v>16000</v>
      </c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1:13" x14ac:dyDescent="0.25">
      <c r="A383" t="s">
        <v>230</v>
      </c>
      <c r="B383">
        <v>617</v>
      </c>
      <c r="C383">
        <v>381</v>
      </c>
      <c r="D383" s="3">
        <v>19000</v>
      </c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1:13" x14ac:dyDescent="0.25">
      <c r="A384" t="s">
        <v>230</v>
      </c>
      <c r="B384">
        <v>618</v>
      </c>
      <c r="C384">
        <v>382</v>
      </c>
      <c r="D384" s="3">
        <v>11000</v>
      </c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1:13" x14ac:dyDescent="0.25">
      <c r="A385" t="s">
        <v>230</v>
      </c>
      <c r="B385">
        <v>619</v>
      </c>
      <c r="C385">
        <v>383</v>
      </c>
      <c r="D385" s="3">
        <v>33000</v>
      </c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1:13" x14ac:dyDescent="0.25">
      <c r="A386" t="s">
        <v>230</v>
      </c>
      <c r="B386">
        <v>620</v>
      </c>
      <c r="C386">
        <v>384</v>
      </c>
      <c r="D386" s="3">
        <v>11000</v>
      </c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1:13" x14ac:dyDescent="0.25">
      <c r="A387" t="s">
        <v>230</v>
      </c>
      <c r="B387">
        <v>621</v>
      </c>
      <c r="C387">
        <v>385</v>
      </c>
      <c r="D387" s="3">
        <v>8000</v>
      </c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1:13" x14ac:dyDescent="0.25">
      <c r="A388" t="s">
        <v>230</v>
      </c>
      <c r="B388">
        <v>622</v>
      </c>
      <c r="C388">
        <v>386</v>
      </c>
      <c r="D388" s="3">
        <v>16000</v>
      </c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1:13" x14ac:dyDescent="0.25">
      <c r="A389" t="s">
        <v>230</v>
      </c>
      <c r="B389">
        <v>623</v>
      </c>
      <c r="C389">
        <v>387</v>
      </c>
      <c r="D389" s="3">
        <v>36000</v>
      </c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1:13" x14ac:dyDescent="0.25">
      <c r="A390" t="s">
        <v>231</v>
      </c>
      <c r="B390">
        <v>652</v>
      </c>
      <c r="C390">
        <v>389</v>
      </c>
      <c r="D390" s="3">
        <v>11000</v>
      </c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1:13" x14ac:dyDescent="0.25">
      <c r="A391" t="s">
        <v>231</v>
      </c>
      <c r="B391">
        <v>653</v>
      </c>
      <c r="C391">
        <v>390</v>
      </c>
      <c r="D391" s="3">
        <v>8000</v>
      </c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1:13" x14ac:dyDescent="0.25">
      <c r="A392" t="s">
        <v>231</v>
      </c>
      <c r="B392">
        <v>654</v>
      </c>
      <c r="C392">
        <v>391</v>
      </c>
      <c r="D392" s="3">
        <v>8000</v>
      </c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1:13" x14ac:dyDescent="0.25">
      <c r="A393" t="s">
        <v>231</v>
      </c>
      <c r="B393">
        <v>655</v>
      </c>
      <c r="C393">
        <v>392</v>
      </c>
      <c r="D393" s="3">
        <v>19000</v>
      </c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1:13" x14ac:dyDescent="0.25">
      <c r="A394" t="s">
        <v>231</v>
      </c>
      <c r="B394">
        <v>656</v>
      </c>
      <c r="C394">
        <v>393</v>
      </c>
      <c r="D394" s="3">
        <v>19000</v>
      </c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1:13" x14ac:dyDescent="0.25">
      <c r="A395" t="s">
        <v>231</v>
      </c>
      <c r="B395">
        <v>657</v>
      </c>
      <c r="C395">
        <v>394</v>
      </c>
      <c r="D395" s="3">
        <v>22000</v>
      </c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1:13" x14ac:dyDescent="0.25">
      <c r="A396" t="s">
        <v>232</v>
      </c>
      <c r="B396">
        <v>658</v>
      </c>
      <c r="C396">
        <v>395</v>
      </c>
      <c r="D396" s="3">
        <v>10000</v>
      </c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1:13" x14ac:dyDescent="0.25">
      <c r="A397" t="s">
        <v>232</v>
      </c>
      <c r="B397">
        <v>659</v>
      </c>
      <c r="C397">
        <v>396</v>
      </c>
      <c r="D397" s="3">
        <v>22000</v>
      </c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1:13" x14ac:dyDescent="0.25">
      <c r="A398" t="s">
        <v>232</v>
      </c>
      <c r="B398">
        <v>660</v>
      </c>
      <c r="C398">
        <v>397</v>
      </c>
      <c r="D398" s="3">
        <v>18000</v>
      </c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1:13" x14ac:dyDescent="0.25">
      <c r="A399" t="s">
        <v>232</v>
      </c>
      <c r="B399">
        <v>661</v>
      </c>
      <c r="C399">
        <v>398</v>
      </c>
      <c r="D399" s="3">
        <v>9000</v>
      </c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1:13" x14ac:dyDescent="0.25">
      <c r="A400" t="s">
        <v>232</v>
      </c>
      <c r="B400">
        <v>662</v>
      </c>
      <c r="C400">
        <v>399</v>
      </c>
      <c r="D400" s="3">
        <v>8000</v>
      </c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1:13" x14ac:dyDescent="0.25">
      <c r="A401" t="s">
        <v>232</v>
      </c>
      <c r="B401">
        <v>663</v>
      </c>
      <c r="C401">
        <v>400</v>
      </c>
      <c r="D401" s="3">
        <v>8000</v>
      </c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1:13" x14ac:dyDescent="0.25">
      <c r="A402" t="s">
        <v>232</v>
      </c>
      <c r="B402">
        <v>664</v>
      </c>
      <c r="C402">
        <v>401</v>
      </c>
      <c r="D402" s="3">
        <v>8000</v>
      </c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1:13" x14ac:dyDescent="0.25">
      <c r="A403" t="s">
        <v>232</v>
      </c>
      <c r="B403">
        <v>665</v>
      </c>
      <c r="C403">
        <v>402</v>
      </c>
      <c r="D403" s="3">
        <v>36000</v>
      </c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1:13" x14ac:dyDescent="0.25">
      <c r="A404" t="s">
        <v>232</v>
      </c>
      <c r="B404">
        <v>666</v>
      </c>
      <c r="C404">
        <v>403</v>
      </c>
      <c r="D404" s="3">
        <v>8000</v>
      </c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1:13" x14ac:dyDescent="0.25">
      <c r="A405" t="s">
        <v>232</v>
      </c>
      <c r="B405">
        <v>667</v>
      </c>
      <c r="C405">
        <v>404</v>
      </c>
      <c r="D405" s="3">
        <v>40000</v>
      </c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1:13" x14ac:dyDescent="0.25">
      <c r="A406" t="s">
        <v>232</v>
      </c>
      <c r="B406">
        <v>668</v>
      </c>
      <c r="C406">
        <v>405</v>
      </c>
      <c r="D406" s="3">
        <v>16000</v>
      </c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1:13" x14ac:dyDescent="0.25">
      <c r="A407" t="s">
        <v>232</v>
      </c>
      <c r="B407">
        <v>669</v>
      </c>
      <c r="C407">
        <v>406</v>
      </c>
      <c r="D407" s="3">
        <v>11000</v>
      </c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1:13" x14ac:dyDescent="0.25">
      <c r="A408" t="s">
        <v>232</v>
      </c>
      <c r="B408">
        <v>670</v>
      </c>
      <c r="C408">
        <v>407</v>
      </c>
      <c r="D408" s="3">
        <v>8000</v>
      </c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1:13" x14ac:dyDescent="0.25">
      <c r="A409" t="s">
        <v>232</v>
      </c>
      <c r="B409">
        <v>671</v>
      </c>
      <c r="C409">
        <v>408</v>
      </c>
      <c r="D409" s="3">
        <v>14000</v>
      </c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1:13" x14ac:dyDescent="0.25">
      <c r="A410" t="s">
        <v>232</v>
      </c>
      <c r="B410">
        <v>672</v>
      </c>
      <c r="C410">
        <v>409</v>
      </c>
      <c r="D410" s="3">
        <v>41000</v>
      </c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1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1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1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1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1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1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2</v>
      </c>
      <c r="J548">
        <v>4500</v>
      </c>
      <c r="K548">
        <v>4500</v>
      </c>
      <c r="L548" s="3">
        <v>9000</v>
      </c>
    </row>
    <row r="549" spans="8:12" x14ac:dyDescent="0.25">
      <c r="H549">
        <v>538</v>
      </c>
      <c r="I549">
        <v>6</v>
      </c>
      <c r="J549">
        <v>3000</v>
      </c>
      <c r="K549">
        <v>3000</v>
      </c>
      <c r="L549" s="3">
        <v>18000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10000</v>
      </c>
      <c r="K552">
        <v>10000</v>
      </c>
      <c r="L552" s="3">
        <v>10000</v>
      </c>
    </row>
    <row r="553" spans="8:12" x14ac:dyDescent="0.25">
      <c r="H553">
        <v>542</v>
      </c>
      <c r="I553">
        <v>2</v>
      </c>
      <c r="J553">
        <v>8000</v>
      </c>
      <c r="K553">
        <v>8000</v>
      </c>
      <c r="L553" s="3">
        <v>16000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>
        <v>545</v>
      </c>
      <c r="I555">
        <v>1</v>
      </c>
      <c r="J555">
        <v>50000</v>
      </c>
      <c r="K555">
        <v>50000</v>
      </c>
      <c r="L555" s="3">
        <v>50000</v>
      </c>
    </row>
    <row r="556" spans="8:12" x14ac:dyDescent="0.25">
      <c r="H556">
        <v>555</v>
      </c>
      <c r="I556">
        <v>1</v>
      </c>
      <c r="J556">
        <v>3000</v>
      </c>
      <c r="K556">
        <v>3000</v>
      </c>
      <c r="L556" s="3">
        <v>3000</v>
      </c>
    </row>
    <row r="557" spans="8:12" x14ac:dyDescent="0.25">
      <c r="H557">
        <v>555</v>
      </c>
      <c r="I557">
        <v>1</v>
      </c>
      <c r="J557">
        <v>80000</v>
      </c>
      <c r="K557">
        <v>80000</v>
      </c>
      <c r="L557" s="3">
        <v>80000</v>
      </c>
    </row>
    <row r="558" spans="8:12" x14ac:dyDescent="0.25">
      <c r="H558">
        <v>556</v>
      </c>
      <c r="I558">
        <v>1</v>
      </c>
      <c r="J558">
        <v>3000</v>
      </c>
      <c r="K558">
        <v>3000</v>
      </c>
      <c r="L558" s="3">
        <v>3000</v>
      </c>
    </row>
    <row r="559" spans="8:12" x14ac:dyDescent="0.25">
      <c r="H559">
        <v>556</v>
      </c>
      <c r="I559">
        <v>1</v>
      </c>
      <c r="J559">
        <v>8000</v>
      </c>
      <c r="K559">
        <v>8000</v>
      </c>
      <c r="L559" s="3">
        <v>8000</v>
      </c>
    </row>
    <row r="560" spans="8:12" x14ac:dyDescent="0.25">
      <c r="H560">
        <v>559</v>
      </c>
      <c r="I560">
        <v>5</v>
      </c>
      <c r="J560">
        <v>8000</v>
      </c>
      <c r="K560">
        <v>8000</v>
      </c>
      <c r="L560" s="3">
        <v>40000</v>
      </c>
    </row>
    <row r="561" spans="8:12" x14ac:dyDescent="0.25">
      <c r="H561">
        <v>566</v>
      </c>
      <c r="I561">
        <v>20</v>
      </c>
      <c r="J561">
        <v>4500</v>
      </c>
      <c r="K561">
        <v>4500</v>
      </c>
      <c r="L561" s="3">
        <v>90000</v>
      </c>
    </row>
    <row r="562" spans="8:12" x14ac:dyDescent="0.25">
      <c r="H562">
        <v>567</v>
      </c>
      <c r="I562">
        <v>1</v>
      </c>
      <c r="J562">
        <v>3500</v>
      </c>
      <c r="K562">
        <v>3500</v>
      </c>
      <c r="L562" s="3">
        <v>3500</v>
      </c>
    </row>
    <row r="563" spans="8:12" x14ac:dyDescent="0.25">
      <c r="H563">
        <v>568</v>
      </c>
      <c r="I563">
        <v>4</v>
      </c>
      <c r="J563">
        <v>3000</v>
      </c>
      <c r="K563">
        <v>3000</v>
      </c>
      <c r="L563" s="3">
        <v>12000</v>
      </c>
    </row>
    <row r="564" spans="8:12" x14ac:dyDescent="0.25">
      <c r="H564">
        <v>568</v>
      </c>
      <c r="I564">
        <v>8</v>
      </c>
      <c r="J564">
        <v>8000</v>
      </c>
      <c r="K564">
        <v>8000</v>
      </c>
      <c r="L564" s="3">
        <v>64000</v>
      </c>
    </row>
    <row r="565" spans="8:12" x14ac:dyDescent="0.25">
      <c r="H565">
        <v>569</v>
      </c>
      <c r="I565">
        <v>1</v>
      </c>
      <c r="J565">
        <v>7000</v>
      </c>
      <c r="K565">
        <v>7000</v>
      </c>
      <c r="L565" s="3">
        <v>7000</v>
      </c>
    </row>
    <row r="566" spans="8:12" x14ac:dyDescent="0.25">
      <c r="H566">
        <v>569</v>
      </c>
      <c r="I566">
        <v>2</v>
      </c>
      <c r="J566">
        <v>8000</v>
      </c>
      <c r="K566">
        <v>8000</v>
      </c>
      <c r="L566" s="3">
        <v>16000</v>
      </c>
    </row>
    <row r="567" spans="8:12" x14ac:dyDescent="0.25">
      <c r="H567">
        <v>570</v>
      </c>
      <c r="I567">
        <v>2</v>
      </c>
      <c r="J567">
        <v>8000</v>
      </c>
      <c r="K567">
        <v>8000</v>
      </c>
      <c r="L567" s="3">
        <v>16000</v>
      </c>
    </row>
    <row r="568" spans="8:12" x14ac:dyDescent="0.25">
      <c r="H568">
        <v>571</v>
      </c>
      <c r="I568">
        <v>1</v>
      </c>
      <c r="J568">
        <v>3000</v>
      </c>
      <c r="K568">
        <v>3000</v>
      </c>
      <c r="L568" s="3">
        <v>3000</v>
      </c>
    </row>
    <row r="569" spans="8:12" x14ac:dyDescent="0.25">
      <c r="H569">
        <v>571</v>
      </c>
      <c r="I569">
        <v>2</v>
      </c>
      <c r="J569">
        <v>8000</v>
      </c>
      <c r="K569">
        <v>8000</v>
      </c>
      <c r="L569" s="3">
        <v>16000</v>
      </c>
    </row>
    <row r="570" spans="8:12" x14ac:dyDescent="0.25">
      <c r="H570">
        <v>572</v>
      </c>
      <c r="I570">
        <v>1</v>
      </c>
      <c r="J570">
        <v>3000</v>
      </c>
      <c r="K570">
        <v>3000</v>
      </c>
      <c r="L570" s="3">
        <v>3000</v>
      </c>
    </row>
    <row r="571" spans="8:12" x14ac:dyDescent="0.25">
      <c r="H571">
        <v>572</v>
      </c>
      <c r="I571">
        <v>1</v>
      </c>
      <c r="J571">
        <v>8000</v>
      </c>
      <c r="K571">
        <v>8000</v>
      </c>
      <c r="L571" s="3">
        <v>8000</v>
      </c>
    </row>
    <row r="572" spans="8:12" x14ac:dyDescent="0.25">
      <c r="H572">
        <v>573</v>
      </c>
      <c r="I572">
        <v>1</v>
      </c>
      <c r="J572">
        <v>3000</v>
      </c>
      <c r="K572">
        <v>3000</v>
      </c>
      <c r="L572" s="3">
        <v>3000</v>
      </c>
    </row>
    <row r="573" spans="8:12" x14ac:dyDescent="0.25">
      <c r="H573">
        <v>573</v>
      </c>
      <c r="I573">
        <v>1</v>
      </c>
      <c r="J573">
        <v>8000</v>
      </c>
      <c r="K573">
        <v>8000</v>
      </c>
      <c r="L573" s="3">
        <v>8000</v>
      </c>
    </row>
    <row r="574" spans="8:12" x14ac:dyDescent="0.25">
      <c r="H574">
        <v>574</v>
      </c>
      <c r="I574">
        <v>1</v>
      </c>
      <c r="J574">
        <v>8000</v>
      </c>
      <c r="K574">
        <v>8000</v>
      </c>
      <c r="L574" s="3">
        <v>8000</v>
      </c>
    </row>
    <row r="575" spans="8:12" x14ac:dyDescent="0.25">
      <c r="H575">
        <v>575</v>
      </c>
      <c r="I575">
        <v>1</v>
      </c>
      <c r="J575">
        <v>4500</v>
      </c>
      <c r="K575">
        <v>4500</v>
      </c>
      <c r="L575" s="3">
        <v>4500</v>
      </c>
    </row>
    <row r="576" spans="8:12" x14ac:dyDescent="0.25">
      <c r="H576">
        <v>575</v>
      </c>
      <c r="I576">
        <v>3</v>
      </c>
      <c r="J576">
        <v>8000</v>
      </c>
      <c r="K576">
        <v>8000</v>
      </c>
      <c r="L576" s="3">
        <v>24000</v>
      </c>
    </row>
    <row r="577" spans="8:12" x14ac:dyDescent="0.25">
      <c r="H577">
        <v>576</v>
      </c>
      <c r="I577">
        <v>1</v>
      </c>
      <c r="J577">
        <v>4500</v>
      </c>
      <c r="K577">
        <v>4500</v>
      </c>
      <c r="L577" s="3">
        <v>4500</v>
      </c>
    </row>
    <row r="578" spans="8:12" x14ac:dyDescent="0.25">
      <c r="H578">
        <v>576</v>
      </c>
      <c r="I578">
        <v>3</v>
      </c>
      <c r="J578">
        <v>8000</v>
      </c>
      <c r="K578">
        <v>8000</v>
      </c>
      <c r="L578" s="3">
        <v>24000</v>
      </c>
    </row>
    <row r="579" spans="8:12" x14ac:dyDescent="0.25">
      <c r="H579">
        <v>594</v>
      </c>
      <c r="I579">
        <v>1</v>
      </c>
      <c r="J579">
        <v>8000</v>
      </c>
      <c r="K579">
        <v>8000</v>
      </c>
      <c r="L579" s="3">
        <v>8000</v>
      </c>
    </row>
    <row r="580" spans="8:12" x14ac:dyDescent="0.25">
      <c r="H580">
        <v>595</v>
      </c>
      <c r="I580">
        <v>2</v>
      </c>
      <c r="J580">
        <v>8000</v>
      </c>
      <c r="K580">
        <v>8000</v>
      </c>
      <c r="L580" s="3">
        <v>16000</v>
      </c>
    </row>
    <row r="581" spans="8:12" x14ac:dyDescent="0.25">
      <c r="H581">
        <v>596</v>
      </c>
      <c r="I581">
        <v>2</v>
      </c>
      <c r="J581">
        <v>8000</v>
      </c>
      <c r="K581">
        <v>8000</v>
      </c>
      <c r="L581" s="3">
        <v>16000</v>
      </c>
    </row>
    <row r="582" spans="8:12" x14ac:dyDescent="0.25">
      <c r="H582">
        <v>597</v>
      </c>
      <c r="I582">
        <v>1</v>
      </c>
      <c r="J582">
        <v>30000</v>
      </c>
      <c r="K582">
        <v>30000</v>
      </c>
      <c r="L582" s="3">
        <v>30000</v>
      </c>
    </row>
    <row r="583" spans="8:12" x14ac:dyDescent="0.25">
      <c r="H583">
        <v>598</v>
      </c>
      <c r="I583">
        <v>1</v>
      </c>
      <c r="J583">
        <v>3000</v>
      </c>
      <c r="K583">
        <v>3000</v>
      </c>
      <c r="L583" s="3">
        <v>3000</v>
      </c>
    </row>
    <row r="584" spans="8:12" x14ac:dyDescent="0.25">
      <c r="H584">
        <v>598</v>
      </c>
      <c r="I584">
        <v>2</v>
      </c>
      <c r="J584">
        <v>8000</v>
      </c>
      <c r="K584">
        <v>8000</v>
      </c>
      <c r="L584" s="3">
        <v>16000</v>
      </c>
    </row>
    <row r="585" spans="8:12" x14ac:dyDescent="0.25">
      <c r="H585">
        <v>599</v>
      </c>
      <c r="I585">
        <v>2</v>
      </c>
      <c r="J585">
        <v>4500</v>
      </c>
      <c r="K585">
        <v>4500</v>
      </c>
      <c r="L585" s="3">
        <v>9000</v>
      </c>
    </row>
    <row r="586" spans="8:12" x14ac:dyDescent="0.25">
      <c r="H586">
        <v>599</v>
      </c>
      <c r="I586">
        <v>9</v>
      </c>
      <c r="J586">
        <v>3000</v>
      </c>
      <c r="K586">
        <v>3000</v>
      </c>
      <c r="L586" s="3">
        <v>27000</v>
      </c>
    </row>
    <row r="587" spans="8:12" x14ac:dyDescent="0.25">
      <c r="H587">
        <v>599</v>
      </c>
      <c r="I587">
        <v>23</v>
      </c>
      <c r="J587">
        <v>8000</v>
      </c>
      <c r="K587">
        <v>8000</v>
      </c>
      <c r="L587" s="3">
        <v>184000</v>
      </c>
    </row>
    <row r="588" spans="8:12" x14ac:dyDescent="0.25">
      <c r="H588">
        <v>600</v>
      </c>
      <c r="I588">
        <v>9</v>
      </c>
      <c r="J588">
        <v>3000</v>
      </c>
      <c r="K588">
        <v>3000</v>
      </c>
      <c r="L588" s="3">
        <v>27000</v>
      </c>
    </row>
    <row r="589" spans="8:12" x14ac:dyDescent="0.25">
      <c r="H589">
        <v>603</v>
      </c>
      <c r="I589">
        <v>3</v>
      </c>
      <c r="J589">
        <v>7000</v>
      </c>
      <c r="K589">
        <v>7000</v>
      </c>
      <c r="L589" s="3">
        <v>21000</v>
      </c>
    </row>
    <row r="590" spans="8:12" x14ac:dyDescent="0.25">
      <c r="H590">
        <v>608</v>
      </c>
      <c r="I590">
        <v>1</v>
      </c>
      <c r="J590">
        <v>3000</v>
      </c>
      <c r="K590">
        <v>3000</v>
      </c>
      <c r="L590" s="3">
        <v>3000</v>
      </c>
    </row>
    <row r="591" spans="8:12" x14ac:dyDescent="0.25">
      <c r="H591">
        <v>608</v>
      </c>
      <c r="I591">
        <v>1</v>
      </c>
      <c r="J591">
        <v>8000</v>
      </c>
      <c r="K591">
        <v>8000</v>
      </c>
      <c r="L591" s="3">
        <v>8000</v>
      </c>
    </row>
    <row r="592" spans="8:12" x14ac:dyDescent="0.25">
      <c r="H592">
        <v>609</v>
      </c>
      <c r="I592">
        <v>2</v>
      </c>
      <c r="J592">
        <v>8000</v>
      </c>
      <c r="K592">
        <v>8000</v>
      </c>
      <c r="L592" s="3">
        <v>16000</v>
      </c>
    </row>
    <row r="593" spans="8:12" x14ac:dyDescent="0.25">
      <c r="H593">
        <v>617</v>
      </c>
      <c r="I593">
        <v>1</v>
      </c>
      <c r="J593">
        <v>3000</v>
      </c>
      <c r="K593">
        <v>3000</v>
      </c>
      <c r="L593" s="3">
        <v>3000</v>
      </c>
    </row>
    <row r="594" spans="8:12" x14ac:dyDescent="0.25">
      <c r="H594">
        <v>617</v>
      </c>
      <c r="I594">
        <v>2</v>
      </c>
      <c r="J594">
        <v>8000</v>
      </c>
      <c r="K594">
        <v>8000</v>
      </c>
      <c r="L594" s="3">
        <v>16000</v>
      </c>
    </row>
    <row r="595" spans="8:12" x14ac:dyDescent="0.25">
      <c r="H595">
        <v>618</v>
      </c>
      <c r="I595">
        <v>1</v>
      </c>
      <c r="J595">
        <v>3000</v>
      </c>
      <c r="K595">
        <v>3000</v>
      </c>
      <c r="L595" s="3">
        <v>3000</v>
      </c>
    </row>
    <row r="596" spans="8:12" x14ac:dyDescent="0.25">
      <c r="H596">
        <v>618</v>
      </c>
      <c r="I596">
        <v>1</v>
      </c>
      <c r="J596">
        <v>8000</v>
      </c>
      <c r="K596">
        <v>8000</v>
      </c>
      <c r="L596" s="3">
        <v>8000</v>
      </c>
    </row>
    <row r="597" spans="8:12" x14ac:dyDescent="0.25">
      <c r="H597">
        <v>619</v>
      </c>
      <c r="I597">
        <v>2</v>
      </c>
      <c r="J597">
        <v>4500</v>
      </c>
      <c r="K597">
        <v>4500</v>
      </c>
      <c r="L597" s="3">
        <v>9000</v>
      </c>
    </row>
    <row r="598" spans="8:12" x14ac:dyDescent="0.25">
      <c r="H598">
        <v>619</v>
      </c>
      <c r="I598">
        <v>3</v>
      </c>
      <c r="J598">
        <v>8000</v>
      </c>
      <c r="K598">
        <v>8000</v>
      </c>
      <c r="L598" s="3">
        <v>24000</v>
      </c>
    </row>
    <row r="599" spans="8:12" x14ac:dyDescent="0.25">
      <c r="H599">
        <v>620</v>
      </c>
      <c r="I599">
        <v>1</v>
      </c>
      <c r="J599">
        <v>3000</v>
      </c>
      <c r="K599">
        <v>3000</v>
      </c>
      <c r="L599" s="3">
        <v>3000</v>
      </c>
    </row>
    <row r="600" spans="8:12" x14ac:dyDescent="0.25">
      <c r="H600">
        <v>620</v>
      </c>
      <c r="I600">
        <v>1</v>
      </c>
      <c r="J600">
        <v>8000</v>
      </c>
      <c r="K600">
        <v>8000</v>
      </c>
      <c r="L600" s="3">
        <v>8000</v>
      </c>
    </row>
    <row r="601" spans="8:12" x14ac:dyDescent="0.25">
      <c r="H601">
        <v>621</v>
      </c>
      <c r="I601">
        <v>1</v>
      </c>
      <c r="J601">
        <v>8000</v>
      </c>
      <c r="K601">
        <v>8000</v>
      </c>
      <c r="L601" s="3">
        <v>8000</v>
      </c>
    </row>
    <row r="602" spans="8:12" x14ac:dyDescent="0.25">
      <c r="H602">
        <v>622</v>
      </c>
      <c r="I602">
        <v>2</v>
      </c>
      <c r="J602">
        <v>8000</v>
      </c>
      <c r="K602">
        <v>8000</v>
      </c>
      <c r="L602" s="3">
        <v>16000</v>
      </c>
    </row>
    <row r="603" spans="8:12" x14ac:dyDescent="0.25">
      <c r="H603">
        <v>623</v>
      </c>
      <c r="I603">
        <v>1</v>
      </c>
      <c r="J603">
        <v>30000</v>
      </c>
      <c r="K603">
        <v>30000</v>
      </c>
      <c r="L603" s="3">
        <v>30000</v>
      </c>
    </row>
    <row r="604" spans="8:12" x14ac:dyDescent="0.25">
      <c r="H604">
        <v>623</v>
      </c>
      <c r="I604">
        <v>2</v>
      </c>
      <c r="J604">
        <v>3000</v>
      </c>
      <c r="K604">
        <v>3000</v>
      </c>
      <c r="L604" s="3">
        <v>6000</v>
      </c>
    </row>
    <row r="605" spans="8:12" x14ac:dyDescent="0.25">
      <c r="H605">
        <v>635</v>
      </c>
      <c r="I605">
        <v>2</v>
      </c>
      <c r="J605">
        <v>5000</v>
      </c>
      <c r="K605">
        <v>5000</v>
      </c>
      <c r="L605" s="3">
        <v>10000</v>
      </c>
    </row>
    <row r="606" spans="8:12" x14ac:dyDescent="0.25">
      <c r="H606">
        <v>652</v>
      </c>
      <c r="I606">
        <v>1</v>
      </c>
      <c r="J606">
        <v>3000</v>
      </c>
      <c r="K606">
        <v>3000</v>
      </c>
      <c r="L606" s="3">
        <v>3000</v>
      </c>
    </row>
    <row r="607" spans="8:12" x14ac:dyDescent="0.25">
      <c r="H607">
        <v>652</v>
      </c>
      <c r="I607">
        <v>1</v>
      </c>
      <c r="J607">
        <v>8000</v>
      </c>
      <c r="K607">
        <v>8000</v>
      </c>
      <c r="L607" s="3">
        <v>8000</v>
      </c>
    </row>
    <row r="608" spans="8:12" x14ac:dyDescent="0.25">
      <c r="H608">
        <v>653</v>
      </c>
      <c r="I608">
        <v>1</v>
      </c>
      <c r="J608">
        <v>8000</v>
      </c>
      <c r="K608">
        <v>8000</v>
      </c>
      <c r="L608" s="3">
        <v>8000</v>
      </c>
    </row>
    <row r="609" spans="8:12" x14ac:dyDescent="0.25">
      <c r="H609">
        <v>654</v>
      </c>
      <c r="I609">
        <v>1</v>
      </c>
      <c r="J609">
        <v>8000</v>
      </c>
      <c r="K609">
        <v>8000</v>
      </c>
      <c r="L609" s="3">
        <v>8000</v>
      </c>
    </row>
    <row r="610" spans="8:12" x14ac:dyDescent="0.25">
      <c r="H610">
        <v>655</v>
      </c>
      <c r="I610">
        <v>1</v>
      </c>
      <c r="J610">
        <v>3000</v>
      </c>
      <c r="K610">
        <v>3000</v>
      </c>
      <c r="L610" s="3">
        <v>3000</v>
      </c>
    </row>
    <row r="611" spans="8:12" x14ac:dyDescent="0.25">
      <c r="H611">
        <v>655</v>
      </c>
      <c r="I611">
        <v>2</v>
      </c>
      <c r="J611">
        <v>8000</v>
      </c>
      <c r="K611">
        <v>8000</v>
      </c>
      <c r="L611" s="3">
        <v>16000</v>
      </c>
    </row>
    <row r="612" spans="8:12" x14ac:dyDescent="0.25">
      <c r="H612">
        <v>656</v>
      </c>
      <c r="I612">
        <v>1</v>
      </c>
      <c r="J612">
        <v>3000</v>
      </c>
      <c r="K612">
        <v>3000</v>
      </c>
      <c r="L612" s="3">
        <v>3000</v>
      </c>
    </row>
    <row r="613" spans="8:12" x14ac:dyDescent="0.25">
      <c r="H613">
        <v>656</v>
      </c>
      <c r="I613">
        <v>2</v>
      </c>
      <c r="J613">
        <v>8000</v>
      </c>
      <c r="K613">
        <v>8000</v>
      </c>
      <c r="L613" s="3">
        <v>16000</v>
      </c>
    </row>
    <row r="614" spans="8:12" x14ac:dyDescent="0.25">
      <c r="H614">
        <v>657</v>
      </c>
      <c r="I614">
        <v>2</v>
      </c>
      <c r="J614">
        <v>3000</v>
      </c>
      <c r="K614">
        <v>3000</v>
      </c>
      <c r="L614" s="3">
        <v>6000</v>
      </c>
    </row>
    <row r="615" spans="8:12" x14ac:dyDescent="0.25">
      <c r="H615">
        <v>657</v>
      </c>
      <c r="I615">
        <v>2</v>
      </c>
      <c r="J615">
        <v>8000</v>
      </c>
      <c r="K615">
        <v>8000</v>
      </c>
      <c r="L615" s="3">
        <v>16000</v>
      </c>
    </row>
    <row r="616" spans="8:12" x14ac:dyDescent="0.25">
      <c r="H616">
        <v>658</v>
      </c>
      <c r="I616">
        <v>1</v>
      </c>
      <c r="J616">
        <v>3000</v>
      </c>
      <c r="K616">
        <v>3000</v>
      </c>
      <c r="L616" s="3">
        <v>3000</v>
      </c>
    </row>
    <row r="617" spans="8:12" x14ac:dyDescent="0.25">
      <c r="H617">
        <v>658</v>
      </c>
      <c r="I617">
        <v>1</v>
      </c>
      <c r="J617">
        <v>8000</v>
      </c>
      <c r="K617">
        <v>8000</v>
      </c>
      <c r="L617" s="3">
        <v>8000</v>
      </c>
    </row>
    <row r="618" spans="8:12" x14ac:dyDescent="0.25">
      <c r="H618">
        <v>659</v>
      </c>
      <c r="I618">
        <v>2</v>
      </c>
      <c r="J618">
        <v>3000</v>
      </c>
      <c r="K618">
        <v>3000</v>
      </c>
      <c r="L618" s="3">
        <v>6000</v>
      </c>
    </row>
    <row r="619" spans="8:12" x14ac:dyDescent="0.25">
      <c r="H619">
        <v>659</v>
      </c>
      <c r="I619">
        <v>2</v>
      </c>
      <c r="J619">
        <v>8000</v>
      </c>
      <c r="K619">
        <v>8000</v>
      </c>
      <c r="L619" s="3">
        <v>16000</v>
      </c>
    </row>
    <row r="620" spans="8:12" x14ac:dyDescent="0.25">
      <c r="H620">
        <v>660</v>
      </c>
      <c r="I620">
        <v>4</v>
      </c>
      <c r="J620">
        <v>4500</v>
      </c>
      <c r="K620">
        <v>4500</v>
      </c>
      <c r="L620" s="3">
        <v>18000</v>
      </c>
    </row>
    <row r="621" spans="8:12" x14ac:dyDescent="0.25">
      <c r="H621">
        <v>661</v>
      </c>
      <c r="I621">
        <v>2</v>
      </c>
      <c r="J621">
        <v>4500</v>
      </c>
      <c r="K621">
        <v>4500</v>
      </c>
      <c r="L621" s="3">
        <v>9000</v>
      </c>
    </row>
    <row r="622" spans="8:12" x14ac:dyDescent="0.25">
      <c r="H622">
        <v>662</v>
      </c>
      <c r="I622">
        <v>1</v>
      </c>
      <c r="J622">
        <v>8000</v>
      </c>
      <c r="K622">
        <v>8000</v>
      </c>
      <c r="L622" s="3">
        <v>8000</v>
      </c>
    </row>
    <row r="623" spans="8:12" x14ac:dyDescent="0.25">
      <c r="H623">
        <v>663</v>
      </c>
      <c r="I623">
        <v>1</v>
      </c>
      <c r="J623">
        <v>8000</v>
      </c>
      <c r="K623">
        <v>8000</v>
      </c>
      <c r="L623" s="3">
        <v>8000</v>
      </c>
    </row>
    <row r="624" spans="8:12" x14ac:dyDescent="0.25">
      <c r="H624">
        <v>664</v>
      </c>
      <c r="I624">
        <v>1</v>
      </c>
      <c r="J624">
        <v>8000</v>
      </c>
      <c r="K624">
        <v>8000</v>
      </c>
      <c r="L624" s="3">
        <v>8000</v>
      </c>
    </row>
    <row r="625" spans="8:12" x14ac:dyDescent="0.25">
      <c r="H625">
        <v>665</v>
      </c>
      <c r="I625">
        <v>1</v>
      </c>
      <c r="J625">
        <v>30000</v>
      </c>
      <c r="K625">
        <v>30000</v>
      </c>
      <c r="L625" s="3">
        <v>30000</v>
      </c>
    </row>
    <row r="626" spans="8:12" x14ac:dyDescent="0.25">
      <c r="H626">
        <v>665</v>
      </c>
      <c r="I626">
        <v>2</v>
      </c>
      <c r="J626">
        <v>3000</v>
      </c>
      <c r="K626">
        <v>3000</v>
      </c>
      <c r="L626" s="3">
        <v>6000</v>
      </c>
    </row>
    <row r="627" spans="8:12" x14ac:dyDescent="0.25">
      <c r="H627">
        <v>666</v>
      </c>
      <c r="I627">
        <v>1</v>
      </c>
      <c r="J627">
        <v>8000</v>
      </c>
      <c r="K627">
        <v>8000</v>
      </c>
      <c r="L627" s="3">
        <v>8000</v>
      </c>
    </row>
    <row r="628" spans="8:12" x14ac:dyDescent="0.25">
      <c r="H628">
        <v>667</v>
      </c>
      <c r="I628">
        <v>1</v>
      </c>
      <c r="J628">
        <v>40000</v>
      </c>
      <c r="K628">
        <v>40000</v>
      </c>
      <c r="L628" s="3">
        <v>40000</v>
      </c>
    </row>
    <row r="629" spans="8:12" x14ac:dyDescent="0.25">
      <c r="H629">
        <v>668</v>
      </c>
      <c r="I629">
        <v>2</v>
      </c>
      <c r="J629">
        <v>8000</v>
      </c>
      <c r="K629">
        <v>8000</v>
      </c>
      <c r="L629" s="3">
        <v>16000</v>
      </c>
    </row>
    <row r="630" spans="8:12" x14ac:dyDescent="0.25">
      <c r="H630">
        <v>669</v>
      </c>
      <c r="I630">
        <v>1</v>
      </c>
      <c r="J630">
        <v>3000</v>
      </c>
      <c r="K630">
        <v>3000</v>
      </c>
      <c r="L630" s="3">
        <v>3000</v>
      </c>
    </row>
    <row r="631" spans="8:12" x14ac:dyDescent="0.25">
      <c r="H631">
        <v>669</v>
      </c>
      <c r="I631">
        <v>1</v>
      </c>
      <c r="J631">
        <v>8000</v>
      </c>
      <c r="K631">
        <v>8000</v>
      </c>
      <c r="L631" s="3">
        <v>8000</v>
      </c>
    </row>
    <row r="632" spans="8:12" x14ac:dyDescent="0.25">
      <c r="H632">
        <v>670</v>
      </c>
      <c r="I632">
        <v>1</v>
      </c>
      <c r="J632">
        <v>8000</v>
      </c>
      <c r="K632">
        <v>8000</v>
      </c>
      <c r="L632" s="3">
        <v>8000</v>
      </c>
    </row>
    <row r="633" spans="8:12" x14ac:dyDescent="0.25">
      <c r="H633">
        <v>671</v>
      </c>
      <c r="I633">
        <v>1</v>
      </c>
      <c r="J633">
        <v>8000</v>
      </c>
      <c r="K633">
        <v>8000</v>
      </c>
      <c r="L633" s="3">
        <v>8000</v>
      </c>
    </row>
    <row r="634" spans="8:12" x14ac:dyDescent="0.25">
      <c r="H634">
        <v>671</v>
      </c>
      <c r="I634">
        <v>2</v>
      </c>
      <c r="J634">
        <v>3000</v>
      </c>
      <c r="K634">
        <v>3000</v>
      </c>
      <c r="L634" s="3">
        <v>6000</v>
      </c>
    </row>
    <row r="635" spans="8:12" x14ac:dyDescent="0.25">
      <c r="H635">
        <v>672</v>
      </c>
      <c r="I635">
        <v>3</v>
      </c>
      <c r="J635">
        <v>3000</v>
      </c>
      <c r="K635">
        <v>3000</v>
      </c>
      <c r="L635" s="3">
        <v>9000</v>
      </c>
    </row>
    <row r="636" spans="8:12" x14ac:dyDescent="0.25">
      <c r="H636">
        <v>672</v>
      </c>
      <c r="I636">
        <v>4</v>
      </c>
      <c r="J636">
        <v>8000</v>
      </c>
      <c r="K636">
        <v>8000</v>
      </c>
      <c r="L636" s="3">
        <v>32000</v>
      </c>
    </row>
    <row r="637" spans="8:12" x14ac:dyDescent="0.25">
      <c r="H637" t="s">
        <v>1</v>
      </c>
      <c r="L637" s="3">
        <v>11656600</v>
      </c>
    </row>
  </sheetData>
  <autoFilter ref="E4:F299" xr:uid="{00000000-0009-0000-0000-000008000000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900-000000000000}"/>
    <hyperlink ref="B2" r:id="rId2" xr:uid="{00000000-0004-0000-0900-000001000000}"/>
    <hyperlink ref="B3" r:id="rId3" xr:uid="{00000000-0004-0000-09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C409827-E32F-4F48-9FF4-3818E929E424}">
  <ds:schemaRefs/>
</ds:datastoreItem>
</file>

<file path=customXml/itemProps2.xml><?xml version="1.0" encoding="utf-8"?>
<ds:datastoreItem xmlns:ds="http://schemas.openxmlformats.org/officeDocument/2006/customXml" ds:itemID="{45FC6974-0190-4FD5-8A3E-E2BFFBF9BA06}">
  <ds:schemaRefs/>
</ds:datastoreItem>
</file>

<file path=customXml/itemProps3.xml><?xml version="1.0" encoding="utf-8"?>
<ds:datastoreItem xmlns:ds="http://schemas.openxmlformats.org/officeDocument/2006/customXml" ds:itemID="{537CA801-B62F-4F55-B4C0-348E472E09E8}">
  <ds:schemaRefs/>
</ds:datastoreItem>
</file>

<file path=customXml/itemProps4.xml><?xml version="1.0" encoding="utf-8"?>
<ds:datastoreItem xmlns:ds="http://schemas.openxmlformats.org/officeDocument/2006/customXml" ds:itemID="{79610A45-D8FF-40E3-BE04-1D8B59E059D5}">
  <ds:schemaRefs/>
</ds:datastoreItem>
</file>

<file path=customXml/itemProps5.xml><?xml version="1.0" encoding="utf-8"?>
<ds:datastoreItem xmlns:ds="http://schemas.openxmlformats.org/officeDocument/2006/customXml" ds:itemID="{2385D3B4-0C67-4D9B-883C-1506A3048A26}">
  <ds:schemaRefs/>
</ds:datastoreItem>
</file>

<file path=customXml/itemProps6.xml><?xml version="1.0" encoding="utf-8"?>
<ds:datastoreItem xmlns:ds="http://schemas.openxmlformats.org/officeDocument/2006/customXml" ds:itemID="{0923900A-484E-4754-B4CA-7CD7455B29F8}">
  <ds:schemaRefs/>
</ds:datastoreItem>
</file>

<file path=customXml/itemProps7.xml><?xml version="1.0" encoding="utf-8"?>
<ds:datastoreItem xmlns:ds="http://schemas.openxmlformats.org/officeDocument/2006/customXml" ds:itemID="{D7FE6DC1-B767-470D-8489-3CAA60CF0C5D}">
  <ds:schemaRefs/>
</ds:datastoreItem>
</file>

<file path=customXml/itemProps8.xml><?xml version="1.0" encoding="utf-8"?>
<ds:datastoreItem xmlns:ds="http://schemas.openxmlformats.org/officeDocument/2006/customXml" ds:itemID="{3EC34395-E632-4875-8B6F-C2A8A996A5BE}">
  <ds:schemaRefs/>
</ds:datastoreItem>
</file>

<file path=customXml/itemProps9.xml><?xml version="1.0" encoding="utf-8"?>
<ds:datastoreItem xmlns:ds="http://schemas.openxmlformats.org/officeDocument/2006/customXml" ds:itemID="{67BBD4AC-4691-4BE9-9575-ADB29DB5F48E}">
  <ds:schemaRefs/>
</ds:datastoreItem>
</file>

<file path=customXml/itemProps10.xml><?xml version="1.0" encoding="utf-8"?>
<ds:datastoreItem xmlns:ds="http://schemas.openxmlformats.org/officeDocument/2006/customXml" ds:itemID="{C7DE2600-B4D5-4243-B32E-D106940DA335}">
  <ds:schemaRefs/>
</ds:datastoreItem>
</file>

<file path=customXml/itemProps11.xml><?xml version="1.0" encoding="utf-8"?>
<ds:datastoreItem xmlns:ds="http://schemas.openxmlformats.org/officeDocument/2006/customXml" ds:itemID="{0ABD6E6B-519F-4C21-B9CA-F2C0AE804246}">
  <ds:schemaRefs/>
</ds:datastoreItem>
</file>

<file path=customXml/itemProps12.xml><?xml version="1.0" encoding="utf-8"?>
<ds:datastoreItem xmlns:ds="http://schemas.openxmlformats.org/officeDocument/2006/customXml" ds:itemID="{098E4327-974B-4B0D-91F5-162E9D75323A}">
  <ds:schemaRefs/>
</ds:datastoreItem>
</file>

<file path=customXml/itemProps13.xml><?xml version="1.0" encoding="utf-8"?>
<ds:datastoreItem xmlns:ds="http://schemas.openxmlformats.org/officeDocument/2006/customXml" ds:itemID="{BACC00BD-3502-47AC-941E-7A1E8D4D2542}">
  <ds:schemaRefs/>
</ds:datastoreItem>
</file>

<file path=customXml/itemProps14.xml><?xml version="1.0" encoding="utf-8"?>
<ds:datastoreItem xmlns:ds="http://schemas.openxmlformats.org/officeDocument/2006/customXml" ds:itemID="{0273519C-5AC7-438A-B694-B7289B2A0A85}">
  <ds:schemaRefs/>
</ds:datastoreItem>
</file>

<file path=customXml/itemProps15.xml><?xml version="1.0" encoding="utf-8"?>
<ds:datastoreItem xmlns:ds="http://schemas.openxmlformats.org/officeDocument/2006/customXml" ds:itemID="{E729E5B4-3199-402D-9306-A1EF872D8670}">
  <ds:schemaRefs/>
</ds:datastoreItem>
</file>

<file path=customXml/itemProps16.xml><?xml version="1.0" encoding="utf-8"?>
<ds:datastoreItem xmlns:ds="http://schemas.openxmlformats.org/officeDocument/2006/customXml" ds:itemID="{F2A3DC5C-6093-401B-8EA5-9F82CEB9947E}">
  <ds:schemaRefs/>
</ds:datastoreItem>
</file>

<file path=customXml/itemProps17.xml><?xml version="1.0" encoding="utf-8"?>
<ds:datastoreItem xmlns:ds="http://schemas.openxmlformats.org/officeDocument/2006/customXml" ds:itemID="{AFCE4F4F-8B07-4A23-9CE3-B3362828CA16}">
  <ds:schemaRefs/>
</ds:datastoreItem>
</file>

<file path=customXml/itemProps18.xml><?xml version="1.0" encoding="utf-8"?>
<ds:datastoreItem xmlns:ds="http://schemas.openxmlformats.org/officeDocument/2006/customXml" ds:itemID="{5860C6CF-4CB1-4FDA-BEF5-4420D3F068A8}">
  <ds:schemaRefs/>
</ds:datastoreItem>
</file>

<file path=customXml/itemProps19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sales</vt:lpstr>
      <vt:lpstr>facturas</vt:lpstr>
      <vt:lpstr>transacciones_NOMINA</vt:lpstr>
      <vt:lpstr>transacciones_PATRI-SERVICIOS</vt:lpstr>
      <vt:lpstr>transacciones_GASTOS</vt:lpstr>
      <vt:lpstr>transacciones_EGRESO</vt:lpstr>
      <vt:lpstr>inf_Libro Auxiliar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2026-04-11T05:03:34Z</dcterms:modified>
</cp:coreProperties>
</file>