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8_{D916B6F9-8BF7-4361-861A-012EF3F3E288}" xr6:coauthVersionLast="37" xr6:coauthVersionMax="37" xr10:uidLastSave="{00000000-0000-0000-0000-000000000000}"/>
  <bookViews>
    <workbookView xWindow="0" yWindow="0" windowWidth="23040" windowHeight="8424" firstSheet="5" activeTab="13" xr2:uid="{00000000-000D-0000-FFFF-FFFF00000000}"/>
  </bookViews>
  <sheets>
    <sheet name="SDT Nº1" sheetId="1" r:id="rId1"/>
    <sheet name="SDT Nº2" sheetId="4" r:id="rId2"/>
    <sheet name="SDT Nº3" sheetId="5" r:id="rId3"/>
    <sheet name="SDT Nº4" sheetId="6" r:id="rId4"/>
    <sheet name="SDT Nº5" sheetId="7" r:id="rId5"/>
    <sheet name="SDT Nº6" sheetId="8" r:id="rId6"/>
    <sheet name="SDT Nº7" sheetId="12" r:id="rId7"/>
    <sheet name="SDT Nº8" sheetId="13" r:id="rId8"/>
    <sheet name="SDT Nº9" sheetId="11" r:id="rId9"/>
    <sheet name="SDT Nº10" sheetId="14" r:id="rId10"/>
    <sheet name="SDT Nº11" sheetId="15" r:id="rId11"/>
    <sheet name="SDT Nº12" sheetId="16" r:id="rId12"/>
    <sheet name="SDT Nº13" sheetId="17" r:id="rId13"/>
    <sheet name="SDT Nº14" sheetId="18" r:id="rId14"/>
    <sheet name="Pagos" sheetId="3" r:id="rId15"/>
  </sheets>
  <definedNames>
    <definedName name="_xlnm.Print_Titles" localSheetId="0">'SDT Nº1'!$9:$9</definedName>
    <definedName name="_xlnm.Print_Titles" localSheetId="9">'SDT Nº10'!$9:$9</definedName>
    <definedName name="_xlnm.Print_Titles" localSheetId="10">'SDT Nº11'!$9:$9</definedName>
    <definedName name="_xlnm.Print_Titles" localSheetId="11">'SDT Nº12'!$9:$9</definedName>
    <definedName name="_xlnm.Print_Titles" localSheetId="12">'SDT Nº13'!$9:$9</definedName>
    <definedName name="_xlnm.Print_Titles" localSheetId="13">'SDT Nº14'!$9:$9</definedName>
    <definedName name="_xlnm.Print_Titles" localSheetId="1">'SDT Nº2'!$9:$9</definedName>
    <definedName name="_xlnm.Print_Titles" localSheetId="2">'SDT Nº3'!$9:$9</definedName>
    <definedName name="_xlnm.Print_Titles" localSheetId="3">'SDT Nº4'!$9:$9</definedName>
    <definedName name="_xlnm.Print_Titles" localSheetId="4">'SDT Nº5'!$9:$9</definedName>
    <definedName name="_xlnm.Print_Titles" localSheetId="5">'SDT Nº6'!$9:$9</definedName>
    <definedName name="_xlnm.Print_Titles" localSheetId="6">'SDT Nº7'!$9:$9</definedName>
    <definedName name="_xlnm.Print_Titles" localSheetId="7">'SDT Nº8'!$9:$9</definedName>
    <definedName name="_xlnm.Print_Titles" localSheetId="8">'SDT Nº9'!$9:$9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8" l="1"/>
  <c r="G15" i="18"/>
  <c r="G14" i="18"/>
  <c r="G19" i="18"/>
  <c r="G13" i="18"/>
  <c r="G12" i="18"/>
  <c r="G35" i="18"/>
  <c r="G34" i="18"/>
  <c r="G22" i="18"/>
  <c r="G27" i="18"/>
  <c r="G21" i="18"/>
  <c r="G33" i="18"/>
  <c r="G28" i="18"/>
  <c r="G18" i="18"/>
  <c r="G39" i="18"/>
  <c r="G38" i="18"/>
  <c r="G37" i="18"/>
  <c r="G11" i="18"/>
  <c r="G16" i="18"/>
  <c r="G26" i="18"/>
  <c r="G30" i="18"/>
  <c r="G32" i="18"/>
  <c r="G31" i="18"/>
  <c r="G25" i="18"/>
  <c r="G29" i="18"/>
  <c r="G24" i="18"/>
  <c r="G10" i="18"/>
  <c r="G42" i="17" l="1"/>
  <c r="G41" i="17"/>
  <c r="G40" i="17"/>
  <c r="G38" i="17"/>
  <c r="G37" i="17"/>
  <c r="G36" i="17"/>
  <c r="G35" i="17"/>
  <c r="G34" i="17"/>
  <c r="G33" i="17"/>
  <c r="G32" i="17"/>
  <c r="G30" i="17"/>
  <c r="G29" i="17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H23" i="3" l="1"/>
  <c r="C37" i="3"/>
  <c r="G51" i="16"/>
  <c r="G50" i="16"/>
  <c r="G49" i="16"/>
  <c r="G47" i="16"/>
  <c r="G46" i="16"/>
  <c r="G45" i="16"/>
  <c r="G44" i="16"/>
  <c r="G43" i="16"/>
  <c r="G42" i="16"/>
  <c r="G41" i="16"/>
  <c r="G40" i="16"/>
  <c r="G39" i="16"/>
  <c r="G38" i="16"/>
  <c r="G37" i="16"/>
  <c r="G35" i="16"/>
  <c r="G34" i="16"/>
  <c r="G33" i="16"/>
  <c r="G32" i="16"/>
  <c r="G31" i="16"/>
  <c r="G30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32" i="15"/>
  <c r="G19" i="15" l="1"/>
  <c r="G12" i="15"/>
  <c r="G51" i="15"/>
  <c r="G50" i="15"/>
  <c r="G49" i="15"/>
  <c r="G47" i="15"/>
  <c r="G46" i="15"/>
  <c r="G45" i="15"/>
  <c r="G44" i="15"/>
  <c r="G43" i="15"/>
  <c r="G42" i="15"/>
  <c r="G41" i="15"/>
  <c r="G40" i="15"/>
  <c r="G39" i="15"/>
  <c r="G38" i="15"/>
  <c r="G37" i="15"/>
  <c r="G35" i="15"/>
  <c r="G34" i="15"/>
  <c r="G33" i="15"/>
  <c r="G31" i="15"/>
  <c r="G30" i="15"/>
  <c r="G27" i="15"/>
  <c r="G26" i="15"/>
  <c r="G25" i="15"/>
  <c r="G24" i="15"/>
  <c r="G23" i="15"/>
  <c r="G22" i="15"/>
  <c r="G21" i="15"/>
  <c r="G20" i="15"/>
  <c r="G18" i="15"/>
  <c r="G17" i="15"/>
  <c r="G16" i="15"/>
  <c r="G15" i="15"/>
  <c r="G14" i="15"/>
  <c r="G13" i="15"/>
  <c r="G11" i="15"/>
  <c r="G10" i="15"/>
  <c r="G53" i="14" l="1"/>
  <c r="G14" i="14"/>
  <c r="G33" i="14"/>
  <c r="G43" i="14"/>
  <c r="G39" i="14"/>
  <c r="G32" i="14"/>
  <c r="G25" i="14"/>
  <c r="G21" i="14"/>
  <c r="G19" i="14"/>
  <c r="G13" i="14"/>
  <c r="G17" i="14"/>
  <c r="G28" i="14"/>
  <c r="G51" i="14"/>
  <c r="G49" i="14"/>
  <c r="G48" i="14"/>
  <c r="G47" i="14"/>
  <c r="G46" i="14"/>
  <c r="G45" i="14"/>
  <c r="G44" i="14"/>
  <c r="G42" i="14"/>
  <c r="G41" i="14"/>
  <c r="G40" i="14"/>
  <c r="G38" i="14"/>
  <c r="G37" i="14"/>
  <c r="G36" i="14"/>
  <c r="G52" i="14"/>
  <c r="G34" i="14"/>
  <c r="G30" i="14"/>
  <c r="G29" i="14"/>
  <c r="G31" i="14"/>
  <c r="G26" i="14"/>
  <c r="G24" i="14"/>
  <c r="G23" i="14"/>
  <c r="G22" i="14"/>
  <c r="G54" i="14"/>
  <c r="G27" i="14"/>
  <c r="G20" i="14"/>
  <c r="G18" i="14"/>
  <c r="G15" i="14"/>
  <c r="G12" i="14"/>
  <c r="G11" i="14"/>
  <c r="G10" i="14"/>
  <c r="G11" i="11" l="1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0" i="13"/>
  <c r="G29" i="13"/>
  <c r="G28" i="13"/>
  <c r="G27" i="13"/>
  <c r="G26" i="13"/>
  <c r="G25" i="13"/>
  <c r="G24" i="13"/>
  <c r="G23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0" i="12"/>
  <c r="G19" i="12"/>
  <c r="G18" i="12"/>
  <c r="G17" i="12"/>
  <c r="G16" i="12"/>
  <c r="G14" i="12"/>
  <c r="G13" i="12"/>
  <c r="G12" i="12"/>
  <c r="G11" i="12"/>
  <c r="G10" i="12"/>
  <c r="G61" i="11" l="1"/>
  <c r="G60" i="11"/>
  <c r="G39" i="11"/>
  <c r="G35" i="11"/>
  <c r="G34" i="11"/>
  <c r="G13" i="11"/>
  <c r="G30" i="11"/>
  <c r="G14" i="11"/>
  <c r="G17" i="11"/>
  <c r="G46" i="11"/>
  <c r="G18" i="11"/>
  <c r="G47" i="11"/>
  <c r="G58" i="11" l="1"/>
  <c r="G57" i="11"/>
  <c r="G56" i="11"/>
  <c r="G55" i="11"/>
  <c r="G54" i="11"/>
  <c r="G53" i="11"/>
  <c r="G52" i="11"/>
  <c r="G29" i="11"/>
  <c r="G24" i="11"/>
  <c r="G23" i="11"/>
  <c r="G45" i="11"/>
  <c r="G51" i="11"/>
  <c r="G50" i="11"/>
  <c r="G28" i="11"/>
  <c r="G21" i="11"/>
  <c r="G20" i="11"/>
  <c r="G27" i="11"/>
  <c r="G49" i="11"/>
  <c r="G26" i="11"/>
  <c r="G25" i="11"/>
  <c r="G22" i="11"/>
  <c r="G40" i="11"/>
  <c r="G48" i="11"/>
  <c r="G19" i="11"/>
  <c r="G15" i="11"/>
  <c r="G42" i="11"/>
  <c r="G38" i="11"/>
  <c r="G37" i="11"/>
  <c r="G36" i="11"/>
  <c r="G33" i="11"/>
  <c r="G32" i="11"/>
  <c r="G31" i="11"/>
  <c r="G44" i="11"/>
  <c r="G43" i="11"/>
  <c r="G12" i="11"/>
  <c r="G10" i="11"/>
  <c r="G35" i="8" l="1"/>
  <c r="G27" i="8"/>
  <c r="G26" i="8"/>
  <c r="G23" i="8"/>
  <c r="G24" i="8"/>
  <c r="G34" i="8"/>
  <c r="G33" i="8"/>
  <c r="G32" i="8"/>
  <c r="G31" i="8"/>
  <c r="G30" i="8"/>
  <c r="G29" i="8"/>
  <c r="G28" i="8"/>
  <c r="G25" i="8"/>
  <c r="G22" i="8"/>
  <c r="G20" i="8"/>
  <c r="G19" i="8"/>
  <c r="G18" i="8"/>
  <c r="G17" i="8"/>
  <c r="G16" i="8"/>
  <c r="G14" i="8"/>
  <c r="G13" i="8"/>
  <c r="G12" i="8"/>
  <c r="G11" i="8"/>
  <c r="G10" i="8"/>
  <c r="G33" i="7"/>
  <c r="G32" i="7"/>
  <c r="G31" i="7"/>
  <c r="G30" i="7"/>
  <c r="G29" i="7"/>
  <c r="G28" i="7"/>
  <c r="G27" i="7"/>
  <c r="G26" i="7"/>
  <c r="G25" i="7"/>
  <c r="G24" i="7"/>
  <c r="G23" i="7"/>
  <c r="G22" i="7"/>
  <c r="G20" i="7"/>
  <c r="G19" i="7"/>
  <c r="G18" i="7"/>
  <c r="G17" i="7"/>
  <c r="G16" i="7"/>
  <c r="G14" i="7"/>
  <c r="G13" i="7"/>
  <c r="G12" i="7"/>
  <c r="G11" i="7"/>
  <c r="G10" i="7"/>
  <c r="G19" i="6"/>
  <c r="G13" i="6"/>
  <c r="G34" i="6"/>
  <c r="G33" i="6"/>
  <c r="G32" i="6"/>
  <c r="G31" i="6"/>
  <c r="G30" i="6"/>
  <c r="G29" i="6"/>
  <c r="G28" i="6"/>
  <c r="G27" i="6"/>
  <c r="G26" i="6"/>
  <c r="G25" i="6"/>
  <c r="G24" i="6"/>
  <c r="G23" i="6"/>
  <c r="G21" i="6"/>
  <c r="G20" i="6"/>
  <c r="G18" i="6"/>
  <c r="G17" i="6"/>
  <c r="G14" i="6"/>
  <c r="G16" i="6"/>
  <c r="G12" i="6"/>
  <c r="G11" i="6"/>
  <c r="G10" i="6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19" i="5"/>
  <c r="G18" i="5"/>
  <c r="G17" i="5"/>
  <c r="G16" i="5"/>
  <c r="G15" i="5"/>
  <c r="G14" i="5"/>
  <c r="G13" i="5"/>
  <c r="G12" i="5"/>
  <c r="G10" i="5"/>
  <c r="G38" i="4"/>
  <c r="G37" i="4"/>
  <c r="G36" i="1"/>
  <c r="G36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35" i="4"/>
  <c r="G20" i="4"/>
  <c r="G19" i="4"/>
  <c r="G18" i="4"/>
  <c r="G17" i="4"/>
  <c r="G16" i="4"/>
  <c r="G15" i="4"/>
  <c r="G14" i="4"/>
  <c r="G13" i="4"/>
  <c r="G12" i="4"/>
  <c r="G11" i="4"/>
  <c r="G42" i="1"/>
  <c r="G41" i="1"/>
  <c r="G40" i="1"/>
  <c r="G39" i="1"/>
  <c r="G38" i="1"/>
  <c r="G37" i="1"/>
  <c r="G35" i="1"/>
  <c r="G34" i="1"/>
  <c r="G33" i="1"/>
  <c r="G31" i="1"/>
  <c r="G32" i="1"/>
  <c r="G30" i="1"/>
  <c r="G29" i="1"/>
  <c r="G23" i="1"/>
  <c r="G22" i="1"/>
  <c r="G19" i="1"/>
  <c r="G18" i="1"/>
  <c r="G17" i="1"/>
  <c r="G16" i="1"/>
  <c r="G15" i="1"/>
  <c r="G14" i="1"/>
  <c r="G13" i="1"/>
  <c r="G12" i="1"/>
  <c r="G28" i="1"/>
  <c r="G27" i="1"/>
  <c r="G26" i="1"/>
  <c r="G25" i="1"/>
  <c r="G11" i="1"/>
  <c r="G21" i="1"/>
  <c r="G20" i="1"/>
</calcChain>
</file>

<file path=xl/sharedStrings.xml><?xml version="1.0" encoding="utf-8"?>
<sst xmlns="http://schemas.openxmlformats.org/spreadsheetml/2006/main" count="1722" uniqueCount="539">
  <si>
    <t>FECHA DE VENCIMIENTO</t>
  </si>
  <si>
    <t>% COMPLETADO</t>
  </si>
  <si>
    <t>LISTO</t>
  </si>
  <si>
    <t>NOTAS</t>
  </si>
  <si>
    <t>FECHA DE COMIENZO</t>
  </si>
  <si>
    <t>Semana del 21 al 26 de mayo /2018</t>
  </si>
  <si>
    <t>TAREAS</t>
  </si>
  <si>
    <t>RESPONSABLE</t>
  </si>
  <si>
    <t>PROYECTOS</t>
  </si>
  <si>
    <t>SEGUIMIENTO DE TAREAS</t>
  </si>
  <si>
    <t>SDT SEMANAL Nº 1</t>
  </si>
  <si>
    <t>Marielen Lopez</t>
  </si>
  <si>
    <t>ADMINISTRACION</t>
  </si>
  <si>
    <t>COMERCIAL</t>
  </si>
  <si>
    <t>Marielen Lopez - Catherine Moor</t>
  </si>
  <si>
    <t xml:space="preserve">Promotora Fayetteville:  Presidente: Carlos Andres Echeverri, Secretario: Catherine Moor, Tesorero: Juan David Guerrero.  Rep Legal:  Andres y Cathy.  </t>
  </si>
  <si>
    <t>Cambio de Sociedad en  PROMOTORA FAYETTEVILLE</t>
  </si>
  <si>
    <t>Cambio de Sociedad en  DESARROLLADORA TURISTICA</t>
  </si>
  <si>
    <t>Sales &amp; Marketing:  Presidente: Catherine Moor; Secretario Dalys Jimenez; tesorero: Javier Villalba</t>
  </si>
  <si>
    <t>Traspaso Vehículos</t>
  </si>
  <si>
    <t>Hacer traspaso de Urvan a Desarrolladora y l Tucson a Fayetteville</t>
  </si>
  <si>
    <t>Marielen Lopez - Eliecer Lopez</t>
  </si>
  <si>
    <t>Transferencia Finca de Alttum a la Desarrolladora Turistica</t>
  </si>
  <si>
    <t>Gillian Carrington - Catherine Moor</t>
  </si>
  <si>
    <t>Cathy debe hacer la Minuta y Gillian el seguimiento</t>
  </si>
  <si>
    <t>Yesenia Kerekes</t>
  </si>
  <si>
    <t>Andres Echeverri - Javier Villalba - Marielen Lopez - Gillian Carrington</t>
  </si>
  <si>
    <t>Se determina que el Cuadro de cartera incluirá una columna para "Otros" que determina Javier y Marina alimenta con el fin de que al cierre de mes coincida el cuadro con los ingresos reales</t>
  </si>
  <si>
    <t>Javier Villalba -     Marina Escobar</t>
  </si>
  <si>
    <t>Cambio de cuadro de Cartera</t>
  </si>
  <si>
    <t>Documentos de Cierre de Mes</t>
  </si>
  <si>
    <t>El 5 de cada mes deben estar listos los siguientes documentos: -Proyección y cierre de Presupuesto - Proyección y Cierre de Nomina - de las 2 empresas</t>
  </si>
  <si>
    <t>EL CAFETTIN:  Adecuación</t>
  </si>
  <si>
    <t>Andrés Echeverri  -  Alejandro Echeverry</t>
  </si>
  <si>
    <t>Pago Seguro Social de Sales &amp; Marketing</t>
  </si>
  <si>
    <t>Pago de Alquiler</t>
  </si>
  <si>
    <t>Acuerdo de pago de Alquiler</t>
  </si>
  <si>
    <t xml:space="preserve">Andrés Echeverri </t>
  </si>
  <si>
    <t>Se hará acuerdo de pago de alquiler asi:  LAND paga mes vencido de Edal, Mes vencido de Casval y $7000 del mes corriente y PF y Alttum pagan $4731 / 10 de cada mes</t>
  </si>
  <si>
    <t>Deudas Empresas al 15 de abrl</t>
  </si>
  <si>
    <t xml:space="preserve">Javier Villalba  </t>
  </si>
  <si>
    <t>Se deben determinar las deudas totales al 15 de abril de 2018 de todas las empresas para repartir la deuda</t>
  </si>
  <si>
    <t>Canjes</t>
  </si>
  <si>
    <t>Andrés Echeverri - Catherine Moor</t>
  </si>
  <si>
    <t>Hacer listado de canjes y determinar de quien es la cartera para hacer reunion con LAND</t>
  </si>
  <si>
    <t>Pago Administración Alttum a Miramar</t>
  </si>
  <si>
    <t xml:space="preserve">Gillian Carrington  </t>
  </si>
  <si>
    <t>Pago deuda en concepto de Comisiones a LAND</t>
  </si>
  <si>
    <t>7 All in One de LAND</t>
  </si>
  <si>
    <t>Se determinó que se van a pagar los 7 All in One de LAND a $2000 dolares y se abonarán al pago de la Obra de nuestra recepcón</t>
  </si>
  <si>
    <t>Obra Recepción Fayetteville</t>
  </si>
  <si>
    <t>Andrés Eceverri - Marielen Lopez</t>
  </si>
  <si>
    <t>La obra de abajo se pagará a razón de 60% LAND y 40% PF y DTI, aparte de los $2000 de los computadores.</t>
  </si>
  <si>
    <t xml:space="preserve">Contratos entre PF y S&amp;M </t>
  </si>
  <si>
    <t>Apertura de Cuentas Banco General</t>
  </si>
  <si>
    <t>Llamar a Earl de Banco General para abrir cuentas de Promotora Fayetteville, Sales &amp; Marketing y DTI</t>
  </si>
  <si>
    <t>Funciones de Gilliam Carrington</t>
  </si>
  <si>
    <t>Deuda Monterey</t>
  </si>
  <si>
    <t>Andrés Echeverri - Gilliam Carrington</t>
  </si>
  <si>
    <t>Funciones de Yessenia Kerekes</t>
  </si>
  <si>
    <t>Funciones de Marielen Lopez</t>
  </si>
  <si>
    <t>Funciones de Javier Villalba</t>
  </si>
  <si>
    <t>Provicapital</t>
  </si>
  <si>
    <t>Hoy se paga Provicapital $10,000</t>
  </si>
  <si>
    <t>Averiguar con abogados y/auditores la mejor forma de hacer que S&amp;M facture o solicite reembolso de gastos. Pendiente Razon de George B.</t>
  </si>
  <si>
    <t>Cambios de Correo electrónico</t>
  </si>
  <si>
    <t>Solicitar a Karen Paez y/o Sandra Burgos los cambios de correo de Marielen, Marina, Johnatan, Javier, Johnatan, Rogelio, entre otros</t>
  </si>
  <si>
    <t>Cambio de Sociedad en SALES &amp; MARKETING</t>
  </si>
  <si>
    <t>Causaciones de DTI, Cobro de Cartera Monterey, Ingreso de recibos de Alttum sistema, Liquidación de Comisiones semanales de Alttum, Cotización y compra de pasajes aéreos y hoteles, Compras de DTI y colaboración en compras de PF, Cierres mensuales y elaboración de presupuestos mensuales y proyección y cierre de nómina</t>
  </si>
  <si>
    <t>Revisión Adendas de Fayetteville</t>
  </si>
  <si>
    <t>Revisar todas las adendas de Fayetteville y hacerlas en un formato definitivo como las de Alttum.  Marina me debe pasar todas las que usa</t>
  </si>
  <si>
    <t>Atención a clientes, Cobranza de Fayetteville, Regularizacion, Actualización de datos, Manejo de Expedientes de Clientes, Archivo de recibos en folder de clientes, Entrega de papelería a Postventas para eventos comerciales, Manejo de secuencia de contratos y recibos, Enviar comunicaciones digitales a Clientes.</t>
  </si>
  <si>
    <t>Crear Hoja de Seguimiento de Cientes</t>
  </si>
  <si>
    <t>Buscar la forma de crear un sistema de seguimiento a clientes que pueda ser verificado por todos los involucrados</t>
  </si>
  <si>
    <t>Recepción, Auxiliar de TH, Radicación de Nuevos negocios, asistente de administración, pago de Qs, Organización de Carpetas de Colaboradores, Manejo de Caja Menuda, Archivo de planillas diarias, Atención a clientes, Diligencias en CSS y en Mitradel, HAcer SIPE oportunamente, Estar pendiente de los pagos oportunos de CSS.</t>
  </si>
  <si>
    <t xml:space="preserve">Gerencia administrativa de Promotora Fayetteville y Desarrolladora Turística, Supervisión de los procesos de Talento Humano, Compras, Tesorería, Aprobación de Causaciones, Confección de cheques, Pagos de Nómina, Montar presupuestos mensuales y hacer cierre al ppto anterior. Velar por el pago oportuino a proveedores y obligaciones fijas mensuales, </t>
  </si>
  <si>
    <t>Pagos de Alttum a El Poblado</t>
  </si>
  <si>
    <t>Identificar los pagos de los clientes que han pagado en El Poblado cuotas de Alttum a partir del 15 de abril:  Pedro Herrera $465, los primeros dias de mayo en Credicorp y Gilberto Campaz $110 el 16 de abril y el 15 de mayo otros $110.  Causar como Cuentas por Cobrar Land</t>
  </si>
  <si>
    <t>Se debe pagar en concepto de Administación a Miramar la suma de $700 dolares a LAND por mayo y $700 en junio.  Ahí se reevaluará</t>
  </si>
  <si>
    <t>Determinar que deuda y Status tenemos con Monterey y que de eso es de Aquamar y que es de Alttum</t>
  </si>
  <si>
    <t>El pago de comisiones se hará cada sábado por $2000 dolares, pero las cuentas por pagar se cruzarán hasta la fecha que de.  Se mandará comiunicación a LAND</t>
  </si>
  <si>
    <t>Andrés Echeverri - Yesenia Kerekes</t>
  </si>
  <si>
    <t>Funciones de Marina Escobar</t>
  </si>
  <si>
    <t>Andrés Echeverri - Marina Escobar</t>
  </si>
  <si>
    <t>Andrés Echeverri - Marielen Lopez</t>
  </si>
  <si>
    <t>Andrés Echeverri - Javier Villalba</t>
  </si>
  <si>
    <t>Responsable de la contabilidad de Promotora Fayetteville y Desarroladora Turística, Cuentas por pagar y Cobrar entre las sociedades, Causacion y Estado de Cuenta de CxP a Proveedores, Programación de pagos mensual, Cierres y Proyecciones financieras mensuales, INfomres de Proyección deCartera, Radiografía Proyectos , COnciliacion diaria, Supervision de los cierres de caja, Planilla diaria, cierres diarios, manejo de Bancos, TI</t>
  </si>
  <si>
    <t>Se pagará Alquiler de Mayo a razon de $4731.00 y ese es el monto definitivo a partir de mayo 29</t>
  </si>
  <si>
    <t>Desarrolladora Turística del Istmo:  Presidente:  Carlos Andres Echeverri, Secretario: Marielen Lopez, Tesorero: Eliecer Lopez</t>
  </si>
  <si>
    <t>Ya está inscrita la empresa en CSS. Yesenia debe tener la clave esta semana y se debe inscribir a todos los empleados</t>
  </si>
  <si>
    <t>Inscribir a Fayetteville en Seguro Social y colaboradores</t>
  </si>
  <si>
    <t>Adendas a Contratos de Trabajo y Sellos de Mitradel</t>
  </si>
  <si>
    <t>Dirección redacta las adendas y Yesenia las hace sellar en MITRADEL, no les sirvió, Catherine lo va a hacer.</t>
  </si>
  <si>
    <t>Andres Echeverri - Yesenia Kerekes - Catherine Moor</t>
  </si>
  <si>
    <t>Andrés Echeverri  -  Alejandro Echeverry - Javier Perez - Johnatan Navas - Rogelio Kowalesky</t>
  </si>
  <si>
    <t>Vamos a diseñar un lugar de integrción, descanso, comida que sea agradable y Punto de reunión para todos los colaboradores.</t>
  </si>
  <si>
    <t xml:space="preserve">A la fecha se deben 3 seguros sociales que debieron entrar a la deuda de la división de empresas.  Mas un pago que nos corresponde a nosotros vamos a pagar febrero y marzo para que nos den la ficha.  </t>
  </si>
  <si>
    <t>Aclarar condiciones laborales de Eliecer Lopez</t>
  </si>
  <si>
    <t>Alejandro Echeverry - Marielen Lopez</t>
  </si>
  <si>
    <t>Definir contrato laboral, trabajo los domingos, Dias de descanso y uso del carro</t>
  </si>
  <si>
    <t>Pagar $4731 el día 29 de mayo</t>
  </si>
  <si>
    <t>Pago de Alquiler Mayo</t>
  </si>
  <si>
    <t>Hacer listado de canjes y determinar de quien es la cartera para hacer reunion con LAND.  REUNION CATHERINE MARTES 9 AM</t>
  </si>
  <si>
    <t>Una vez se determine el dinero que se ha pagado de las deudas anteriores se mandará correo a LAND sobnre el pago de Comisiones a razon de $2000 por semana</t>
  </si>
  <si>
    <t>Determinar que deuda y Status tenemos con Monterey y que de eso es de Aquamar y que es de Alttum. Reun ion martes 29 mayo con Gilian</t>
  </si>
  <si>
    <t>Funciones de Gilliam, Marielen, Javier, Marina, Yesenia</t>
  </si>
  <si>
    <t>Hacer carta de funiones a cada uno para que repose en Expediente firmado por el colaborador.</t>
  </si>
  <si>
    <t>Pagos recibidos por El Poblado de Alttum</t>
  </si>
  <si>
    <t>Se debe aun un seguro social de sales &amp; Marketing correspondiente a Noviembr para estar al dia y que les entreguen ficha</t>
  </si>
  <si>
    <t>Programación de pagos semanal</t>
  </si>
  <si>
    <t>Cada semana se debe hacer la programación de pagos para no hacer pagos fuera de lo previsto.</t>
  </si>
  <si>
    <t>Hacer relación de carpetas para LAND y entregar.</t>
  </si>
  <si>
    <t>Entrega Carpetas Dirección General a LAND</t>
  </si>
  <si>
    <t>CONCEPTO</t>
  </si>
  <si>
    <t>VALOR</t>
  </si>
  <si>
    <t>Movilización</t>
  </si>
  <si>
    <t>TOTAL</t>
  </si>
  <si>
    <t>Día</t>
  </si>
  <si>
    <t>Martes</t>
  </si>
  <si>
    <t>jueves</t>
  </si>
  <si>
    <t>Promotora Fayetteville:  Presidente: Carlos Andres Echeverri, Secretario: Catherine Moor, Tesorero: Juan David Guerrero.  Rep Legal:  Andres y Cathy.  Catherine debe entregar esta minuta en RP martes 5</t>
  </si>
  <si>
    <t>El 5 se revisan todos los documentos de cierre de mes de las 2 empresas</t>
  </si>
  <si>
    <t>Gillian pidió Status a Monterey y estamos esperando para reunbirnos y determinar que es de cada empresa.</t>
  </si>
  <si>
    <t>Solicitar a Marina todos los formatos de adendas para cambiarlos como los de Alttum</t>
  </si>
  <si>
    <t>Habilitar el sistema de cartera que teniamos antes</t>
  </si>
  <si>
    <t xml:space="preserve">PROMOTORA FAYETTEVILLE Cambio de Sociedad en  </t>
  </si>
  <si>
    <t>DESARROLLADORA TURISTICA Cambio de Sociedad</t>
  </si>
  <si>
    <t>SALES &amp; MARKETING Cambio de Sociedad</t>
  </si>
  <si>
    <t>Hacer traspaso de Urvan a Desarrolladora y la Tucson a Fayetteville.  Eliecer ya fue.  Lira firma traspasos</t>
  </si>
  <si>
    <t>Crear Hoja de Seguimiento de Clientes</t>
  </si>
  <si>
    <t>SDT SEMANAL Nº 4</t>
  </si>
  <si>
    <t>Semana del 18 al 23 de junio /2018</t>
  </si>
  <si>
    <t>Se debe cambiar  TCD Corp a TTREE PANAMA S.A. que sertá la dueña de las promotoras.</t>
  </si>
  <si>
    <t>Llenar los documentos y esperar que salga de Registro Publico.</t>
  </si>
  <si>
    <t>Se firmo el traspaso, Esperando que hagan la vuelta</t>
  </si>
  <si>
    <t xml:space="preserve">PROMOTORA FAYETTEVILLE Cambio de Sociedad </t>
  </si>
  <si>
    <t>Se esta cambiando el Agente Residente para ingresar a RP</t>
  </si>
  <si>
    <t>TTREE PANAMA:  Crear Sociedad</t>
  </si>
  <si>
    <t>Falta recoger las firmas del personal. Y llevarlos a sellar</t>
  </si>
  <si>
    <t>Reglamento Interno de Trabajo</t>
  </si>
  <si>
    <t>Catherine debe pasar el Reglamento Interno de Trabajo a Marielen paraque Rogelio lo diseñe y monte en una cartelera</t>
  </si>
  <si>
    <t>Vamos a diseñar un lugar de integrción, descanso, comida que sea agradable y Punto de reunión para todos los colaboradores.  Pendiente hasta segunda orden, esperando a ver si nos mudamos</t>
  </si>
  <si>
    <t>Se debe concretar con un documento formal el alcance del pago de administracion con Angelica</t>
  </si>
  <si>
    <t>Adenda de pago de intereses terreno Fayetteville</t>
  </si>
  <si>
    <t>Revisar Adenda enviada por Pastor Caballero con respecto a la congelación de los intereses.  Firma con Pastor Caballero</t>
  </si>
  <si>
    <t>PROGRAMACIÓN DE PAGOS FAYETTEVILLE</t>
  </si>
  <si>
    <t>PROGRAMACIÓN DE PAGOS DESARROLLADORA</t>
  </si>
  <si>
    <t>Semana del 23 al 30 de junio /2018</t>
  </si>
  <si>
    <t>Catherine Moor</t>
  </si>
  <si>
    <t>Las trae Catherine el jueves para firma y se radica en Registro Publico el viernes.</t>
  </si>
  <si>
    <t>Mandar a sellar a Mitradel los que están firmados y hacer inventario total de contratos del personal</t>
  </si>
  <si>
    <t>Andrés Echeverri - Rogelio Kowaleski</t>
  </si>
  <si>
    <t>Rogelio está cambiando los nombres de la empresa en l nuevo formato para imprimirlo en la nueva oficna.</t>
  </si>
  <si>
    <t>Se solicita el folder del cierre completo de abril consolidado desde enero</t>
  </si>
  <si>
    <t>Nueva Oficina</t>
  </si>
  <si>
    <t xml:space="preserve">Andres Echeverri - Javier Villalba - Marielen Lopez </t>
  </si>
  <si>
    <t>Para la nueva oficna debemos dejar una partida para decuaciones, alquiler, deposito, contrtos nuevos de internet, etc</t>
  </si>
  <si>
    <t>Deudas Empresas al 15 de abril</t>
  </si>
  <si>
    <t>Javier me va a entregar el cuadro el viernes 29 de junio</t>
  </si>
  <si>
    <t>hacer pago de admin el sabado entrante</t>
  </si>
  <si>
    <t>Pagar $2000 de comisiones, descontando la parte de ellos de C&amp;W y el sabado les pagamos $4000</t>
  </si>
  <si>
    <t>Laentregan el sabado, Marina tiene que subir, se ubicará en la of de Marielen.</t>
  </si>
  <si>
    <t>Se hizo la adenda.  Revisar por parte de Andres</t>
  </si>
  <si>
    <t>Portugal</t>
  </si>
  <si>
    <t>DocuSolution</t>
  </si>
  <si>
    <t>Pacifico Martinez</t>
  </si>
  <si>
    <t>Llenar los documentos y esperar que salga de Registro Publico.  Hoy debe estar dando respuesta Earl</t>
  </si>
  <si>
    <t>Javier me va a entregar el cuadro el martes  3 de julio</t>
  </si>
  <si>
    <t>hacer pago de admin esta semana</t>
  </si>
  <si>
    <t>Pagar $2000 de comisiones, descontando la parte de ellos de Sthephanie.  Pâsar cuenta de cobro</t>
  </si>
  <si>
    <t xml:space="preserve">Laentregan el sabado, Marina tiene que subir, se ubicará en la of de Marielen.  </t>
  </si>
  <si>
    <t>info de Mudanza a Clientes</t>
  </si>
  <si>
    <t>Andres Echeverri - Rogelio Kowaleski</t>
  </si>
  <si>
    <t>Rogelio debe hacer volantes de "Nos Mudamos" … porque estamos creciendo.</t>
  </si>
  <si>
    <t>Uniforme</t>
  </si>
  <si>
    <t>Hacer cotización de Camisas para todo el personal con Rafar</t>
  </si>
  <si>
    <t>Hacer carta de funciones a cada uno para que repose en Expediente firmado por el colaborador.</t>
  </si>
  <si>
    <t>Pasar a Rogelio para que las monte en PDF como las de Alttum</t>
  </si>
  <si>
    <t>Se hizo la adenda.  Esperando revisión de Pastor Caballero y entregar con el pago.</t>
  </si>
  <si>
    <t>Cambio Contrato Compra Venta terreno Fayetteville</t>
  </si>
  <si>
    <t>Buscar la forma de cambiar el Contrato de Compra Venta de terreno de Fayetteville</t>
  </si>
  <si>
    <t xml:space="preserve">Buscar miercoles en notaria, cierre jueves y registro publico Viernes. Pres, secre  Andres E. Juan David tesorero. Alfredo, vocal </t>
  </si>
  <si>
    <t>Se cambia de TCD a TTREE PANAMA S.A., Presidente Catherine Mor, Secretario Teresa y Tesorero Dalys</t>
  </si>
  <si>
    <t>No se puede hacer hsta que LAND pague los impuestos</t>
  </si>
  <si>
    <t>SDT SEMANAL Nº 7</t>
  </si>
  <si>
    <t>Falta Eliecer, Marina, Javier y Marielen</t>
  </si>
  <si>
    <t>Catherine lo va a llevar a Min Trabajo para sellar esta semana</t>
  </si>
  <si>
    <t>Consolidados Empresa</t>
  </si>
  <si>
    <t>Hoy entregan libro al dia</t>
  </si>
  <si>
    <t>Mudanza Oficina</t>
  </si>
  <si>
    <t>Se paga a Canal Bank</t>
  </si>
  <si>
    <t>Todos estos pagos se depositan en Canal Bank</t>
  </si>
  <si>
    <t>Ya se hizo volante de mudanza, esta semana se debe mandar un mensaje de correo para informar la mudanza</t>
  </si>
  <si>
    <t>Gorras</t>
  </si>
  <si>
    <t>28 juil</t>
  </si>
  <si>
    <t>Debemos terminar las gorras para el jueves</t>
  </si>
  <si>
    <t>Caja Fuerte</t>
  </si>
  <si>
    <t>Cotizar e instalar caja fuerte en oficina nueva</t>
  </si>
  <si>
    <t>Necesitamos coordinar la gente, que empiece a empacar sus cosas para la mudanza, conseguir cajas e ir llevando para la oficina</t>
  </si>
  <si>
    <t>APC</t>
  </si>
  <si>
    <t>30 juil</t>
  </si>
  <si>
    <t>Averiguar afiliación de APC</t>
  </si>
  <si>
    <t>Contratos de Asesores Comerciuales</t>
  </si>
  <si>
    <t>Revisar todos los contratosde los asesores, todos deben tener su contrato laboral al dia, tanto de Alttum como de P. Fayetteville</t>
  </si>
  <si>
    <t>Eventos Comerciales</t>
  </si>
  <si>
    <t>Esta semana hay eventos el mercoles y el domingo</t>
  </si>
  <si>
    <t>Revisión Cuntas por Cobrar Ttree Colombia</t>
  </si>
  <si>
    <t>Miercoles en la mañana revisamos las cuentas por cobrar a Ttree Colombia</t>
  </si>
  <si>
    <t>Lista Minuta, Registrar en RP</t>
  </si>
  <si>
    <t>Terminamos de revisar martes 11 AM</t>
  </si>
  <si>
    <t>Hacer listado de canjes y determinar de quien es la cartera para hacer reunion con LAND.  REUNION CATHERINE MIERCOLES 9 AM</t>
  </si>
  <si>
    <t>TAREAS / COMPROMISOS</t>
  </si>
  <si>
    <t>Compromiso</t>
  </si>
  <si>
    <t>TODOS</t>
  </si>
  <si>
    <t>Semana del 13 al 18 de agosto /2018</t>
  </si>
  <si>
    <t>Se establece que todos los involucrados en este comité somos los responsables de la operación de la empresa y asimismo se establece el compromiso entre todos</t>
  </si>
  <si>
    <t>Estacionamientos</t>
  </si>
  <si>
    <t>Desocupar Oficina Vieja</t>
  </si>
  <si>
    <t>Buscar estacionamientos en el Hotel. Ya se sorteo el uso de estacionamientos.  Se adjunta cuadro de sorteo estacionamientos.</t>
  </si>
  <si>
    <t xml:space="preserve">Javier, Marielen, Andres R., Gillian van y deciden que se trae.  </t>
  </si>
  <si>
    <t xml:space="preserve">Inventario Equipos Oficna </t>
  </si>
  <si>
    <t>Andres Rico hace inventario equipos oficna vieja, Marielen hace inventario oficna nueva</t>
  </si>
  <si>
    <t>Seguro Contra todo riesgo ofcina</t>
  </si>
  <si>
    <t>Contratar seguro contra todo riesgo oficina Banco Delta y entregar a Herlin S.A.</t>
  </si>
  <si>
    <t>Cierres Mensuales</t>
  </si>
  <si>
    <t>Evidelia Espinosa, Javier Villalba</t>
  </si>
  <si>
    <t>Deben entregar cierres de mes, presupuesto</t>
  </si>
  <si>
    <t>Renuncia como Rep Legal</t>
  </si>
  <si>
    <t>Tener listos documentos para renuncia de Rep Legal.</t>
  </si>
  <si>
    <t>Esperando pago de Tasa Unica</t>
  </si>
  <si>
    <t>Desarrolladora Turística:  Aviso de Operación</t>
  </si>
  <si>
    <t>Aiso de operación con direccion en San Carlos y como actividad solo venta de paquetes turisticos</t>
  </si>
  <si>
    <t>ATP - Hoteleria</t>
  </si>
  <si>
    <t>Catherine Moor - Gillian Carrington</t>
  </si>
  <si>
    <t>IR a ATP a ver que permisos necesitamos para los Guest House</t>
  </si>
  <si>
    <t>Preguntar a Earl con que sucursal quedamos cuando nos abran la cuenta.</t>
  </si>
  <si>
    <t>Eventos Semana</t>
  </si>
  <si>
    <t>No se puede hacer hsta que LAND pague los impuestos.  Preguntar cuando los van a pagar</t>
  </si>
  <si>
    <t>Hay eventos todos  miercoles en oficina, se necesita adecuar la sala, comprar las mesas y hacer los wall tour, Video Beam, decirle a la gente que no dejenada en los escritorios de afuera y mandar a cambiar cilindros y poner cerraduras en las que no tienen llave.  Domingo evento normal</t>
  </si>
  <si>
    <t>Horarios de Trabajo</t>
  </si>
  <si>
    <t>Pagos Fijos Semanales</t>
  </si>
  <si>
    <t xml:space="preserve">Se establecen los pagos fijos semanales:  Buses, Baños, Eventuales domingos, Gustavo Moor, Insumos eventos, Montaje y Desmntaje de evento, </t>
  </si>
  <si>
    <t>Marielen Lopez,          Javier Villalba,       Evidelia Espinosa</t>
  </si>
  <si>
    <t>Mueble Contabilidad</t>
  </si>
  <si>
    <t>Alejandro Echeverry - Andrés Rico</t>
  </si>
  <si>
    <t>Se mandará a negociar mueble de contabilidad con Heyder y ejecutar</t>
  </si>
  <si>
    <t>Funciones de Marielen y Evidelia</t>
  </si>
  <si>
    <t>Marielen Lopez - Evidelia Espinosa</t>
  </si>
  <si>
    <t>Se termina de revisar hoy</t>
  </si>
  <si>
    <t>Andrés Echeverri - Catherine Moor - Alejandro Echeverry - Andres Rico</t>
  </si>
  <si>
    <t>Reunion de Canjes martes 9 AM</t>
  </si>
  <si>
    <t>E mails corporativos</t>
  </si>
  <si>
    <t>Rogelio se encarga de activar todos los correos hoy y mañana.  Se instala con Thunderird</t>
  </si>
  <si>
    <t xml:space="preserve">Alejandro Echeverry - Johnatan Navas </t>
  </si>
  <si>
    <t>3923231:  No funciona.  3821902 / 03:  Estan en la central.  Urgente arreglar el 3923231</t>
  </si>
  <si>
    <t xml:space="preserve">Andres Echeverri - Rogelio Kowaleski </t>
  </si>
  <si>
    <t>Rogelio se encarga de comunicarse con Sandra Burgos, para que nos de las claves de la migracion tanto de correos como de pagona web</t>
  </si>
  <si>
    <t>Alejandro Echeverry - Rogelio Kowalesky</t>
  </si>
  <si>
    <t>Adecuar oficnas de Servicio al cliente y salones de ventas, con colores y wall tours</t>
  </si>
  <si>
    <t>Oficinas de Atencion al Clientes y Salas de Ventas</t>
  </si>
  <si>
    <t>Wall Tour Sala de Ventas Fayetteville</t>
  </si>
  <si>
    <t>Cambiar Wall Tour de Contenedor en sala de ventas de Fayetteville</t>
  </si>
  <si>
    <t>Editar Videos Corporativos</t>
  </si>
  <si>
    <t>Rogelio edita losvideos donde esta todo lo de land y despues buscamos la voz de alguien</t>
  </si>
  <si>
    <t xml:space="preserve">MARIELEN: Talento Humano, Coordinacion de operaciones, Compras, Servicios Generales, Insumos, Coordinacion Administrativa y operaciones, Manejo de Cuentas de Alarma, Internet, Claves, Tarjetas de Acceso, EVIDELIA: Tesoreria, Nomina, Cuentas por pagar, Causaciones. Sipe, </t>
  </si>
  <si>
    <t>Teléfono oficina</t>
  </si>
  <si>
    <t>Migracion de Alttum Land a Alttum.com</t>
  </si>
  <si>
    <t>Caroline debe empezar aactualizar la base de datos de Fayetteville y enviar correo diseñado por Rogelio de Mudanza esta semana y la proxima de rebiras un regalo (expectativa)</t>
  </si>
  <si>
    <t>Marielen Lopez - Rogelio Kowaleski</t>
  </si>
  <si>
    <t>Redactar documento que firme Hector Briceño autorizando el cambio de Contrato suscrito con los caballero a nombre de Promotora Fayetteville</t>
  </si>
  <si>
    <t>Contratos de Asesores Comerciales</t>
  </si>
  <si>
    <t>Actualización Sistema de Alttum</t>
  </si>
  <si>
    <t xml:space="preserve">Cambios necesarios en el programa de Alttum:  Status del cliente, agregar penalidad, </t>
  </si>
  <si>
    <t>Creacion de Agencia de Viajes</t>
  </si>
  <si>
    <t>Ya tenemos Cert Reg Publico, malana que va a ATP ven los nuevos requerimientos y se averigua la cuota de la poliza</t>
  </si>
  <si>
    <t>SDT SEMANAL Nº 8</t>
  </si>
  <si>
    <t>Comité se hará todos los lunes a las 7:00AM, quien no llegue a tiempo y sin causa justificada, será considerado como falta grave.</t>
  </si>
  <si>
    <t>Marielen, Evidelia, Javier, Gilian y Andres E. Se encargan de desocupar la oficina lunes 20 de agosto.  Andres E. Habla con Sr Hurtado a ver si nos alquila una oficina ahi mismo.  Cuadrar con Brian el arreglo.</t>
  </si>
  <si>
    <t>Hoy se deben entregar.  Si no, se considerará falta grave.</t>
  </si>
  <si>
    <t>Evidelia Espinosa, Javier Villalba, Marielen Lopez</t>
  </si>
  <si>
    <t>Ya tenemos los requisitos de Hotel, comenzar a organizarlos</t>
  </si>
  <si>
    <t>Continuar dando ejemplo con horas de llegada, el liderazgo se construye dando ejemplo.</t>
  </si>
  <si>
    <t>Semana del 20 al 27 de agosto /2018</t>
  </si>
  <si>
    <t>SDT SEMANAL Nº 9</t>
  </si>
  <si>
    <t>Se abonó el mueble de contabilidad, esta semana lo entrega.</t>
  </si>
  <si>
    <t xml:space="preserve">MARIELEN: Talento Humano, Coordinacion de operaciones, Compras, Servicios Generales, Insumos, Coordinacion Administrativa y operaciones, Manejo de Cuentas de Alarma, Internet, Claves, Tarjetas de Acceso, llaves, EVIDELIA: Tesoreria, Nomina, Cuentas por pagar, Causaciones. Sipe, </t>
  </si>
  <si>
    <t>Andres Echeverri</t>
  </si>
  <si>
    <t>Pasar a Land listado definitivo</t>
  </si>
  <si>
    <t>YA se hizo reunion de canjes, podemos usar Papeleria con ZM Impresores, Material Selecto con Trasportes Ladra, Articulos promocionalers con Rafar.</t>
  </si>
  <si>
    <t>Hacer revision de todos los correos corporativos el dia de hoy.</t>
  </si>
  <si>
    <t>Hacer que se pague la factura y como tenemos q esperar 2 meses para la desactivacion, el wi fi para los invitados será ese.  Javier solicitará el manejo de las claves de internet a Johnatan.</t>
  </si>
  <si>
    <t>Se envió correo el dia de hoy a Sandra Burgos con copia a Camilo y a Rogelio para proceder esta semana ya que eso tarda unos meses</t>
  </si>
  <si>
    <t>Transportes de empleados a Proyecto</t>
  </si>
  <si>
    <t>Solicitar a los proveedores de transporte los documentos de los buses o busitos y copias de los seguros de cada vehiculo.</t>
  </si>
  <si>
    <t>Rogelio edita losvideos donde esta todo lo de land y despues buscamos la voz de alguien.  (Tarea Repetida)</t>
  </si>
  <si>
    <t>Pagos a Land a Canal Bank</t>
  </si>
  <si>
    <t>Andres Echeverri - Javier Villalba</t>
  </si>
  <si>
    <t>Determinar los pagos de junio, julio y agosto a Land para pagar a Canal Bank.</t>
  </si>
  <si>
    <t>Capacitación a Evidelia</t>
  </si>
  <si>
    <t>Javier debe capacitar a Evidelia en sistema esta semana.</t>
  </si>
  <si>
    <t>Caroline debe terminar de actualizar la base de datos de Fayetteville y enviar correo diseñado por Rogelio de Mudanza esta semana y la proxima de rebiras un regalo (expectativa)</t>
  </si>
  <si>
    <t>Puesto de trabajo de Evidelia</t>
  </si>
  <si>
    <t>Poner a Brian a arreglar puesto de Evidelia. Reorganizar oficina del departamento.</t>
  </si>
  <si>
    <t>Andres Echeverri -  Alejandro Echeverri</t>
  </si>
  <si>
    <t>Terminada la reunion de Comite se hará la programacion de pagos semanal.</t>
  </si>
  <si>
    <t>Andres Echeverri - Marielen Lopez</t>
  </si>
  <si>
    <t>Planillas diarias</t>
  </si>
  <si>
    <t>Javier Villalba  -  Evidelia Espinosa</t>
  </si>
  <si>
    <t>Las planillas diarias a partir de hoy deben ser entregadas a Direción General diariamente.</t>
  </si>
  <si>
    <t>Pago Fayetteville</t>
  </si>
  <si>
    <t>Programar pago esta semana y entregar adenda</t>
  </si>
  <si>
    <t>Hablar co Pastor para cambio de contrato de compra venta de terreno</t>
  </si>
  <si>
    <t>Andres Echeverri - Catherine Moor</t>
  </si>
  <si>
    <t>Ya tenemos Cert Reg Publico, mañana que va a ATP ven los nuevos requerimientos y se averigua la cuota de la poliza</t>
  </si>
  <si>
    <t>Comités Semanales</t>
  </si>
  <si>
    <t>Comité Primario Pais:  Lunes 7 AM;   Comité Administración y operaciones: Lunes 8:30 AM;  Proyectos:  Lunes 10:30 AM;  Comercial: Lunes 2:00 PM;  Cartera:  Lunes 2:00 PM</t>
  </si>
  <si>
    <t>Entrega Hotel de Coronado</t>
  </si>
  <si>
    <t>Andres Echeverri - Alejandro Echeverry</t>
  </si>
  <si>
    <t>Martes 21 agosto entregan Hotel de Coronado y van a   hacer el avaluo.  Recibir</t>
  </si>
  <si>
    <t>Revisión Cuentas por Cobrar Ttree Colombia</t>
  </si>
  <si>
    <t>Cableonda</t>
  </si>
  <si>
    <t>Arreglar Oficna de Cespedes</t>
  </si>
  <si>
    <t xml:space="preserve">Andres Rico - Brian </t>
  </si>
  <si>
    <t>Arreglar Gypsum oficina de abajo que se daño con la inundación de la semana pasada.</t>
  </si>
  <si>
    <t>Evento Miercoles y domingo.   Comprar bebidas, hacer maqueta, manteles listos, etc</t>
  </si>
  <si>
    <t xml:space="preserve">TTREE PANAMA: </t>
  </si>
  <si>
    <t>Contabilidad Sales &amp; Marketing</t>
  </si>
  <si>
    <t>Abrir contabilidad de Sales &amp; Marketing, sacarla de PF. Ver la manera de hacer un contrato sn que cobre itbms</t>
  </si>
  <si>
    <t>Aviso de operación con direccion en San Carlos y como actividad solo venta de paquetes turisticos</t>
  </si>
  <si>
    <t>Contratos de Trabajo</t>
  </si>
  <si>
    <t>Catherine Moor- Marielen Lopez</t>
  </si>
  <si>
    <t>Revisar todos los contratosde los asesores, todos deben tener su contrato laboral al dia, tanto de Alttum como de P. Fayetteville, adendas de cambio fecha de pago</t>
  </si>
  <si>
    <t>No se puede hacer hasta que LAND pague los impuestos.  Preguntar cuando los van a pagar</t>
  </si>
  <si>
    <t>Seguro Contra todo riesgo oficina</t>
  </si>
  <si>
    <t>Revisar todos los contratos de los asesores, todos deben tener su contrato laboral al dia, tanto de Alttum como de P. Fayetteville</t>
  </si>
  <si>
    <t>Martes 9 AM</t>
  </si>
  <si>
    <t>Modulos de Cartera</t>
  </si>
  <si>
    <t>Actualizar en los sistemas de cartera que tenga un estatus acodeco y penalidades</t>
  </si>
  <si>
    <t>Apertura de Cuenta en Canal Bank S&amp;M</t>
  </si>
  <si>
    <t xml:space="preserve">Cambiar Dignatarios y abrir cuenta de S&amp;M.  Hacer contrato de prestacion de servicios de Compras y de Telemercadeo;  abrir cuenta y pagar todo por ahi. </t>
  </si>
  <si>
    <t>Status Clientes Acodeco y Demandas</t>
  </si>
  <si>
    <t>Pasar a Javier Villalba listado de Clientes en Acodeco y demandas para cambiar status en sistema.  De las 2 empresas (DT y PF)</t>
  </si>
  <si>
    <t>Arreglos Oficina - Herlin</t>
  </si>
  <si>
    <t>Hacer Cuenta de Cobro a Herlin por arreglos oficina (Pintura, Pulir Muebles, etc)</t>
  </si>
  <si>
    <t>Jueves</t>
  </si>
  <si>
    <t>Sabado</t>
  </si>
  <si>
    <t>Gustavo Moor</t>
  </si>
  <si>
    <t>Topper Color</t>
  </si>
  <si>
    <t>Baños portátiles Fayetteville</t>
  </si>
  <si>
    <t>Cambiar de Provedor baños portatiles de Tucanes por Juan Pablo Garci (Canje)</t>
  </si>
  <si>
    <t>Quality Toner</t>
  </si>
  <si>
    <t>Tasas Unicas</t>
  </si>
  <si>
    <t>Revisar Tasas Unicas de:  Ttree Panama, Promotora Fayetteville, Desarrolladora Turistica, Comercializadora Hotelera, Sales &amp; Marketing.</t>
  </si>
  <si>
    <t>Tecsan</t>
  </si>
  <si>
    <t>SDT SEMANAL Nº 10</t>
  </si>
  <si>
    <t>Semana del 27 Agosto al 1 Septiembre /2018</t>
  </si>
  <si>
    <t>Ultimo intento con Jaime de Lima o sino buscar deposito de minimo 24 metros en almacenajes</t>
  </si>
  <si>
    <t>Programacion de Brian en la semana</t>
  </si>
  <si>
    <t>Andres Rico -      Marielen Lopez</t>
  </si>
  <si>
    <t>Lunes: Terminar de recojer papeleria en oficina vieja.  Martes:  Mudanza con Eliecer.  Miercoles:  Pintura;  Jueves:  arreglar y entregar oficina.  Viernes:  Pintar techo oficina de direccion general.  Sabado:  Mtto oficina nueva</t>
  </si>
  <si>
    <t>Entregado, pendiente hacer el tramite de la luz;  Ya tenemos contrato de alquiler, falta certificacion de Reg Publico de Sociedad, Copia de Cedula y carta de autorizacion a Andres Rico.</t>
  </si>
  <si>
    <t>Alttum Coronado / Energia Electrica</t>
  </si>
  <si>
    <t>Andres Rico -         Gillian Carrington</t>
  </si>
  <si>
    <t>Instalado, Falta terminarlo</t>
  </si>
  <si>
    <t>Adecuar oficinas de Servicio al cliente y salones de ventas, con colores y wall tours</t>
  </si>
  <si>
    <t>Cronograma Semanal Rogelio Kowaleski</t>
  </si>
  <si>
    <t>Andres Echeverri -  Rogelio Kowaleski</t>
  </si>
  <si>
    <t>Resultados Comerciales</t>
  </si>
  <si>
    <t>Alejandro Echeverri</t>
  </si>
  <si>
    <t>Se vendieron 5 lotes y 5 semanas.  Recaudo $8,637.50 y de Alttum:</t>
  </si>
  <si>
    <t>Pago Fayetteville a Señores Caballero</t>
  </si>
  <si>
    <t>En proceso.</t>
  </si>
  <si>
    <t>Programar pago esta semana y entregar adenda y regularizar pagos semanales.  Hablar con Pastor para cambiar contrato de CV</t>
  </si>
  <si>
    <t>Ya tenemos los requisitos de Hotel, comenzar a organizarlos.  Falta permiso de ocupacion para Alttum Miramar.</t>
  </si>
  <si>
    <t>Abrir contabilidad de Sales &amp; Marketing, sacarla de PF. Ver la manera de hacer un contrato sin que cobre itbms</t>
  </si>
  <si>
    <t>Nuevos Status de Cartera</t>
  </si>
  <si>
    <t>Debe abrir Status nuevos en Cartera:  Acodeco / Demandas y Penalizaciones tanto en Alttum como en Promotora Fayetteville.</t>
  </si>
  <si>
    <t>Revisar todos los contratos de los asesores, todos deben tener su contrato laboral al dia, tanto de Alttum como de P. Fayetteville, adendas de cambio fecha de pago</t>
  </si>
  <si>
    <t>Pendiente respuesta de Earl sobre que sucursal nos asignan y cuando la tenemos abierta.</t>
  </si>
  <si>
    <t xml:space="preserve">Inventario Equipos Oficina </t>
  </si>
  <si>
    <t>Pasar a Herlin S.A.</t>
  </si>
  <si>
    <t>Cuadro de pagos diarios</t>
  </si>
  <si>
    <t>Evidelia Espinosa</t>
  </si>
  <si>
    <t>Hoy direccion General entrega a Evidelia el cuadro de pagos para que lo siga pasando todos los dias cada pago en el grupo de pagos de Whatsapp</t>
  </si>
  <si>
    <t>Se pagó la factura y como tenemos q esperar 2 meses para la desactivacion, el wi fi para los invitados será ese.  Javier solicitará el manejo de las claves de internet a Johnatan.</t>
  </si>
  <si>
    <t>Energía Electrica Oficina</t>
  </si>
  <si>
    <t>Solicitar Factura de energia electrica, pagar y cambiar a nombre de Promotora Fayetteville S.A.</t>
  </si>
  <si>
    <t>Hoy pasan los formularios para Firmas</t>
  </si>
  <si>
    <t>Adicionar Codigos de semanas media y preferente de $3,500 y $4,250</t>
  </si>
  <si>
    <t>Javier lo va a crear como C4</t>
  </si>
  <si>
    <t>Agencia de viajes no se puede pq tenemos que estar en PB.  Averiguar si podemos ser Tour Operador.</t>
  </si>
  <si>
    <t>Hacer Cuenta de Cobro a Herlin por arreglos oficina (Pintura, Pulir Muebles, resanes, Arreglo Gypsum, etc)</t>
  </si>
  <si>
    <t>Andres Echeverri - Alejandro Ercheverry - Andres Rico</t>
  </si>
  <si>
    <t>Hacer programacion de Obra de los 2 Alttum para esta semana</t>
  </si>
  <si>
    <t>Alttum  / Programacion de Obra</t>
  </si>
  <si>
    <t>RSE - TTREE</t>
  </si>
  <si>
    <t>Vamos a hacer una campaña interna para ayudar a los niños pobres. Buscar un hogar para visitar con la empresa y llevarles regalitos, comida, etc..</t>
  </si>
  <si>
    <t>Eric Lopez</t>
  </si>
  <si>
    <t xml:space="preserve">Planilla  </t>
  </si>
  <si>
    <t>Spiff</t>
  </si>
  <si>
    <t>sabado</t>
  </si>
  <si>
    <t>Planilla</t>
  </si>
  <si>
    <t>Andres Rico - Bryan</t>
  </si>
  <si>
    <t>Evento Miercoles</t>
  </si>
  <si>
    <t>Continuar con la migracion de Correo y Pagina web de Alttum.    Lunes: Comenzar edicion de videos de Land.  Martes: Diseño de Oficinas de Atencion a clientes. Miercoles: Diseño de vallas de puntos estrategicos de Fayetteville. Jueves:  Avances en pagina web. Viernes:  Revision de todos los correos.  Sabado: revision de todos los temas</t>
  </si>
  <si>
    <t>Tems Legales</t>
  </si>
  <si>
    <t>Al tener pendientes muchos temas legales pendientes que ameritan un comité aparte de Comité primario País y teniendo en cuenta que son temas n competentes a todos los miembros de este comité se decide que se hará un acta aparte para temas como Creacion y Cambios en Sociedades, Transferencias de propiedades, etc..</t>
  </si>
  <si>
    <t>Catherine Moor - Marielen Lopez</t>
  </si>
  <si>
    <t>SDT SEMANAL Nº 11</t>
  </si>
  <si>
    <t>Semana del 3 Septiembre al 8 Septiembre /2018</t>
  </si>
  <si>
    <t>Arreglar Oficina de Cespedes</t>
  </si>
  <si>
    <t>Gillian ira a Panama Emprende a corregir la razon social para que salga en documento. Pendiente el cambio de dirección.</t>
  </si>
  <si>
    <t>Listo Contratos TMK pendiente de firma Sra. Cathy para enviar a Sellar. Pendiente Reunión con el Sr. Alejandro para contratos de Asesores y Administración.</t>
  </si>
  <si>
    <t xml:space="preserve">Listo ambos inventarios. Se colocarán los inventarios en carpeta, para tener un registro. </t>
  </si>
  <si>
    <t>Listo, solo pendiente de definir los rangos en comercial</t>
  </si>
  <si>
    <t>Caroline debe terminar de actualizar la base de datos de Fayetteville. Proceso. Diariamente debe enviar información status.</t>
  </si>
  <si>
    <t>En espera de entrega Office Depot.</t>
  </si>
  <si>
    <t>Hoy se debe mudar todo y esta semana terminar e entregar la oficina de La Cresta</t>
  </si>
  <si>
    <t>Retainer Roger Lao</t>
  </si>
  <si>
    <t>Catherine debe cudrar el Retainer en $1000 + ITBM y con acuerdo bien claro firmado por las dos partes con todo lo que incluye</t>
  </si>
  <si>
    <t>Terminar de pintar oficna vieja y mudanza</t>
  </si>
  <si>
    <t>Gilian va a ir hoy a Edemet a averiguar si legalemente se puedfe poner la luz en Alttum Miramar</t>
  </si>
  <si>
    <t>Alttum Coronado:  Jardineria, limpieza y poner la luz.    Cuadrar el paisajismo de Alttum Miramar.</t>
  </si>
  <si>
    <t>Medir Caja fuierte en el ultimo rincon de ese mueble</t>
  </si>
  <si>
    <t>Osman Jaramillo</t>
  </si>
  <si>
    <t>Alejandro Echeverry</t>
  </si>
  <si>
    <t>En el mes de Agosto se le pagaron facturas por valor de $2192.  En julio $1818Alejandro va a evaluar contratarlo permanentemete por valor de $1300 aprox</t>
  </si>
  <si>
    <t>Se vendió 1 lote y 3 semanas.  Recaudo $1,500.00 y de Alttum $825</t>
  </si>
  <si>
    <t>Se les pagó $4,000.  Esta semana vienen por mas.  Direccion general se reune con ellos.</t>
  </si>
  <si>
    <t>Catherine Moor -     Gillian Carrington</t>
  </si>
  <si>
    <t>Evidelia Espinosa -  Javier Villalba -  Marielen Lopez</t>
  </si>
  <si>
    <t>Desarrolladora Turísrtica:  Debe $300;  TTREE Panama:  Debe $600 (verificar acrteditación);  Promotora Fayetteville: Verificar.  No tiene Clave. Esta semana me pasa el estado de cuenta de las 3.</t>
  </si>
  <si>
    <t>Definir Venta de Bonos</t>
  </si>
  <si>
    <t>Andrés Echeverri</t>
  </si>
  <si>
    <t>Andrés E, Alejandro E y Camilo deben cambiar o disfraar la venta de bonos con venta de hospedaje y ver si se saca de Promotora Turística.</t>
  </si>
  <si>
    <t>Afiliacion de Dalys y Theresa a CSS</t>
  </si>
  <si>
    <t>Hoy Marielen hace que los contratos de Theresa y Dalys se firmen y se envien a Min trabajo</t>
  </si>
  <si>
    <t>Ya paso el segundo filtro de aprobación, esta semana daran respuesta.</t>
  </si>
  <si>
    <t>Obligación enviarlo al final e cada dia.</t>
  </si>
  <si>
    <t>Verificar semanalmente que buses se mandan dependiendo de la cantidad de gente.</t>
  </si>
  <si>
    <t>Cableonda - Vocelia</t>
  </si>
  <si>
    <t>Pendiente de cumplir el tiempo para desactivar los servicios Wifi y Tv.   Gilian manda factura a Vocelia para que nos hagan la portabilidad. Pasar Menu a Vocelia para que nos graben la contestadora</t>
  </si>
  <si>
    <t>Entregar todos los dias</t>
  </si>
  <si>
    <t>Debemos hacer pago desde la entrega de la oficina el 1 de julio.</t>
  </si>
  <si>
    <t>Se crea Comité de RSE: Catherine lo preside y se hará la primera reunion el miercoles en la mañana. Escoger el hogar y solicitar la lista de niños para hacer regalos, ropa, juguetes, etc...</t>
  </si>
  <si>
    <t>Semana del 10 al 15 de  Septiembre /2018</t>
  </si>
  <si>
    <t>SDT SEMANAL Nº 12</t>
  </si>
  <si>
    <t>Columna1</t>
  </si>
  <si>
    <t>Jornales Proyecto</t>
  </si>
  <si>
    <t>Jardineria Coronado</t>
  </si>
  <si>
    <t>Herlin</t>
  </si>
  <si>
    <t>Lunes</t>
  </si>
  <si>
    <t>Dagoberto Cosio</t>
  </si>
  <si>
    <t>Jardineria Noel</t>
  </si>
  <si>
    <t>Union Fenosa / Herlin</t>
  </si>
  <si>
    <t>ZM Impresores</t>
  </si>
  <si>
    <t>Claro</t>
  </si>
  <si>
    <t>Miercoles</t>
  </si>
  <si>
    <t>Qs</t>
  </si>
  <si>
    <t>Sábado</t>
  </si>
  <si>
    <t>Reembolso CAE</t>
  </si>
  <si>
    <t>Alquiler</t>
  </si>
  <si>
    <t>Comisiones Socios</t>
  </si>
  <si>
    <t>Municipio Capira</t>
  </si>
  <si>
    <t>Vocelia</t>
  </si>
  <si>
    <t>Tasa Unica</t>
  </si>
  <si>
    <t>Señores Caballero</t>
  </si>
  <si>
    <t>Olga´s Corp</t>
  </si>
  <si>
    <t>Global Bank / Coronado</t>
  </si>
  <si>
    <t>Francesca Trippa</t>
  </si>
  <si>
    <t>10 - 15 sept</t>
  </si>
  <si>
    <t>Alfredo Jaen</t>
  </si>
  <si>
    <t>Admin Alttum a Miramar</t>
  </si>
  <si>
    <t>Recpompra Conelio Almanza</t>
  </si>
  <si>
    <t>Clean Out</t>
  </si>
  <si>
    <t>Avaluo</t>
  </si>
  <si>
    <t>Lucinda Canto</t>
  </si>
  <si>
    <t>Semana del 24 al 30 de septiembre</t>
  </si>
  <si>
    <t>Comité Primario País</t>
  </si>
  <si>
    <t>Entregar pintada y sin aires el viernes 28 de sept</t>
  </si>
  <si>
    <t>Se termina Relación con Roger Lao.  Pendientes reuniones de Direccion General para determinar nuevo retainer.  Primera reunion Elias Solano / Estudio Jurídico</t>
  </si>
  <si>
    <t>Visitar Oficina de Grupo Cespedes para ver cuando se hace el arreglo.</t>
  </si>
  <si>
    <t>Terminar de pintar oficna vieja y mudanza hasta miercoles.  Jueves y viernes mantenimiento en Delta.</t>
  </si>
  <si>
    <t>Alttum Coronado:  Pagar la luz, programar obra contratistas, Comprar pasajes y enviar $500, adecuar casa para contratistas.  Tener todo listo para que lleguen el lunes.    Cuadrar el paisajismo de Alttum Miramar.  Comprar los 500 limoncillos con proveedor que consiguió Andres E.</t>
  </si>
  <si>
    <t>*Pagina web de Alttum.  *Edicion de videos de Land.  *Diseño de vallas de puntos estrategicos de Fayetteville. *Terminar pagina web Ttree.</t>
  </si>
  <si>
    <t>Se vendió 2 lotes y 2 semanas.  Recaudo $2000.00 y de Alttum $300</t>
  </si>
  <si>
    <t>Pagar esta semana $4000</t>
  </si>
  <si>
    <t>Verificar que ya todo se migró y comenzar pagina web</t>
  </si>
  <si>
    <t xml:space="preserve">Pagos a Land </t>
  </si>
  <si>
    <t>Determinar total de la deuda y abonar.  Hacer estado de cuenta</t>
  </si>
  <si>
    <t>ALTTUM Coronado</t>
  </si>
  <si>
    <t>Hacer esta semana la propuesta a Coronado y averiguar cambio de uso de suelo</t>
  </si>
  <si>
    <t>Comprar Bonos TSP</t>
  </si>
  <si>
    <t>Hablar con Carlos Gongora a ver si se pueden comprar o hacerla por medio de Ricardo Cerda</t>
  </si>
  <si>
    <t>Avisos de Operación y tasas unicas</t>
  </si>
  <si>
    <t>Desarrolladora Turísrtica:  Debe $300;  TTREE Panama:  Debe $600 (verificar acrteditación);  Promotora Fayetteville: Verificar.  No tiene Clave. Esta semana me pasa el estado de cuenta de las 3.  Reuniopn con Catherine</t>
  </si>
  <si>
    <t>Entregar todos los dias - Obligatorio</t>
  </si>
  <si>
    <t>Contratos listos, afiliarlas a CSS</t>
  </si>
  <si>
    <t>24 seop</t>
  </si>
  <si>
    <t>Faltan Dalys, Gilian. Evidelia, Andres R</t>
  </si>
  <si>
    <t>Ya paso el segundo filtro de aprobación, esta semana daran respuesta.  Ir a Sucursal con todos los documentos</t>
  </si>
  <si>
    <t>Imprimr y archivar</t>
  </si>
  <si>
    <t>Obligación enviarlo al final de cada dia.</t>
  </si>
  <si>
    <t>Terminar Contrato de Cableonda</t>
  </si>
  <si>
    <t>E mail de Promocion Casa Linda Alttum</t>
  </si>
  <si>
    <t>Rogelio Kowaleski</t>
  </si>
  <si>
    <t>Rogelio debe enviar el e mail esta semana a clientes de Alttum</t>
  </si>
  <si>
    <t>Revisar contratos</t>
  </si>
  <si>
    <t>Lunes 2 PM</t>
  </si>
  <si>
    <t>Enviar Cuenta de Cobro</t>
  </si>
  <si>
    <t>Establecido para todos los lunes a las 8:30 AM</t>
  </si>
  <si>
    <t>Andres Echeverri - Alejandro Echeverry - Andres Rico</t>
  </si>
  <si>
    <t>Semana del 8 al 14 de octubre</t>
  </si>
  <si>
    <t>SDT SEMANAL Nº 14</t>
  </si>
  <si>
    <t>SDT SEMANAL Nº 13</t>
  </si>
  <si>
    <t>Relación Elias Solano</t>
  </si>
  <si>
    <t>Se firma Retainer con Elias Solano por $1000 por empresa por mes mas $2000 repartido en 4 meses de revision total de documentos.  Este mes empezamos con Promotora Fayetteville y el proximo con Desarrolladora Turistica.</t>
  </si>
  <si>
    <t>Sales &amp; Marketing</t>
  </si>
  <si>
    <t>Debemos tener un Portafolio con todas las sociedades que contenga escritura, Aviso de operacion, ultimo recibo de tasa unica, Registro Publico, y el resto de documentos</t>
  </si>
  <si>
    <t>Debemos tener un Portafolio con todas las Escrituras de Propiedades y Registro Publico de cada una.</t>
  </si>
  <si>
    <t>Faltan Gilian, Andres R</t>
  </si>
  <si>
    <t>Portafolio de Sociedades</t>
  </si>
  <si>
    <t>Portafolio de Propiedades</t>
  </si>
  <si>
    <t>Albrook</t>
  </si>
  <si>
    <t xml:space="preserve">Se vendieron 4 lotes y 4 semanas </t>
  </si>
  <si>
    <t>Permisos de Alttum Bomberos y de EOT en MIVI</t>
  </si>
  <si>
    <t>Esta semana necesitamos tener avances definitivos.</t>
  </si>
  <si>
    <t>Debe haber Regamento Interno de trabajo de P. Fayetteville</t>
  </si>
  <si>
    <t>Averiguar cambio de uso de suelo de Casa de Albrook Coronado</t>
  </si>
  <si>
    <t>Revisar contratos para afiliación</t>
  </si>
  <si>
    <t>Este mes se esta haciendo recolecta para Fundacancer y Hospital Oncologico</t>
  </si>
  <si>
    <t>Afiliacion de Dalys CSS</t>
  </si>
  <si>
    <t>Stats Acodeco en Cartera</t>
  </si>
  <si>
    <t>Catherine Moor -     Javier Villalba</t>
  </si>
  <si>
    <t>Reunirse para aclarar que clientes estan en Acodeco</t>
  </si>
  <si>
    <t>Pago Arreglos Oficina - Herlin</t>
  </si>
  <si>
    <t>Alttum Coronado:   Se sigue obra de demolición, reembolsar caja menuda;  Alttum Mramar: Poner sobre de Snack Bar y de Villa 1.  Cotizar Amoblamiento de terraza. Llevar Agua a Snack Bar Tapar Varillas de Alttum.  QUE SE VEA CAMBIO EN MIRAMAR</t>
  </si>
  <si>
    <t xml:space="preserve">Esperar pago de $1935 esta semana esta semana nos envian el cheque </t>
  </si>
  <si>
    <t xml:space="preserve">Sacar Aires, recepcion y entregar. Solo falta dos compresores por llevar a los depositos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</si>
</sst>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\-yy;@"/>
    <numFmt numFmtId="165" formatCode="[$$-240A]#,##0.00"/>
  </numFmts>
  <fonts count="25" x14ac:knownFonts="1">
    <font>
      <sz val="13"/>
      <color theme="4" tint="0.39991454817346722"/>
      <name val="Calibri"/>
      <family val="2"/>
      <scheme val="minor"/>
    </font>
    <font>
      <sz val="13"/>
      <color theme="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13"/>
      <color theme="4" tint="0.39991454817346722"/>
      <name val="Century Gothic"/>
      <family val="1"/>
    </font>
    <font>
      <b/>
      <sz val="13"/>
      <color theme="4" tint="0.39991454817346722"/>
      <name val="Century Gothic"/>
      <family val="1"/>
    </font>
    <font>
      <sz val="13"/>
      <color theme="1" tint="0.34998626667073579"/>
      <name val="Century Gothic"/>
      <family val="1"/>
    </font>
    <font>
      <b/>
      <sz val="13"/>
      <color theme="1" tint="0.34998626667073579"/>
      <name val="Century Gothic"/>
      <family val="1"/>
    </font>
    <font>
      <b/>
      <sz val="13"/>
      <color theme="2"/>
      <name val="Century Gothic"/>
      <family val="1"/>
    </font>
    <font>
      <sz val="13"/>
      <color theme="2"/>
      <name val="Century Gothic"/>
      <family val="1"/>
    </font>
    <font>
      <b/>
      <sz val="10"/>
      <color rgb="FF01B5E6"/>
      <name val="Century Gothic"/>
      <family val="1"/>
    </font>
    <font>
      <b/>
      <sz val="22"/>
      <color theme="1" tint="0.34998626667073579"/>
      <name val="Century Gothic"/>
      <family val="1"/>
    </font>
    <font>
      <b/>
      <sz val="12"/>
      <color theme="0"/>
      <name val="Century Gothic"/>
      <family val="1"/>
    </font>
    <font>
      <b/>
      <sz val="12"/>
      <color theme="0" tint="-0.14999847407452621"/>
      <name val="Century Gothic"/>
      <family val="1"/>
    </font>
    <font>
      <b/>
      <sz val="22"/>
      <color theme="0" tint="-0.34998626667073579"/>
      <name val="Century Gothic"/>
      <family val="1"/>
    </font>
    <font>
      <sz val="13"/>
      <color theme="0" tint="-0.499984740745262"/>
      <name val="Century Gothic"/>
      <family val="1"/>
    </font>
    <font>
      <sz val="13"/>
      <color theme="1"/>
      <name val="Century Gothic"/>
      <family val="1"/>
    </font>
    <font>
      <sz val="13"/>
      <color theme="1" tint="0.499984740745262"/>
      <name val="Century Gothic"/>
      <family val="1"/>
    </font>
    <font>
      <b/>
      <sz val="13"/>
      <color theme="3"/>
      <name val="Calibri"/>
      <family val="2"/>
      <scheme val="minor"/>
    </font>
    <font>
      <sz val="13"/>
      <color theme="1" tint="0.499984740745262"/>
      <name val="Calibri"/>
      <family val="2"/>
      <scheme val="minor"/>
    </font>
    <font>
      <b/>
      <sz val="13"/>
      <color theme="1" tint="0.499984740745262"/>
      <name val="Calibri"/>
      <family val="2"/>
      <scheme val="minor"/>
    </font>
    <font>
      <b/>
      <sz val="13"/>
      <color theme="4" tint="0.39991454817346722"/>
      <name val="Calibri"/>
      <family val="2"/>
      <scheme val="minor"/>
    </font>
    <font>
      <sz val="10"/>
      <color rgb="FF01B5E6"/>
      <name val="Century Gothic"/>
      <family val="1"/>
    </font>
    <font>
      <sz val="13"/>
      <color rgb="FFFF0000"/>
      <name val="Century Gothic"/>
      <family val="1"/>
    </font>
    <font>
      <sz val="13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3" fillId="0" borderId="1" applyNumberFormat="0" applyFill="0" applyProtection="0">
      <alignment horizontal="left" vertical="center"/>
    </xf>
    <xf numFmtId="0" fontId="18" fillId="0" borderId="4" applyNumberFormat="0" applyFill="0" applyAlignment="0" applyProtection="0"/>
  </cellStyleXfs>
  <cellXfs count="58">
    <xf numFmtId="0" fontId="0" fillId="0" borderId="0" xfId="0">
      <alignment vertical="center"/>
    </xf>
    <xf numFmtId="0" fontId="0" fillId="0" borderId="0" xfId="0" applyFont="1">
      <alignment vertical="center"/>
    </xf>
    <xf numFmtId="164" fontId="4" fillId="0" borderId="0" xfId="0" applyNumberFormat="1" applyFont="1" applyBorder="1" applyAlignment="1">
      <alignment horizontal="center" vertical="center"/>
    </xf>
    <xf numFmtId="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horizontal="center" vertical="center"/>
    </xf>
    <xf numFmtId="9" fontId="7" fillId="0" borderId="0" xfId="0" applyNumberFormat="1" applyFont="1" applyBorder="1" applyAlignment="1">
      <alignment horizontal="center" vertical="center"/>
    </xf>
    <xf numFmtId="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164" fontId="10" fillId="0" borderId="1" xfId="2" applyNumberFormat="1" applyFont="1" applyAlignment="1">
      <alignment horizontal="center" vertical="center"/>
    </xf>
    <xf numFmtId="0" fontId="10" fillId="0" borderId="1" xfId="2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11" fillId="0" borderId="3" xfId="0" applyNumberFormat="1" applyFont="1" applyBorder="1" applyAlignment="1">
      <alignment vertical="center"/>
    </xf>
    <xf numFmtId="164" fontId="12" fillId="2" borderId="0" xfId="0" applyNumberFormat="1" applyFont="1" applyFill="1" applyBorder="1" applyAlignment="1">
      <alignment horizontal="center" vertical="center"/>
    </xf>
    <xf numFmtId="164" fontId="13" fillId="3" borderId="0" xfId="0" applyNumberFormat="1" applyFont="1" applyFill="1" applyBorder="1" applyAlignment="1">
      <alignment horizontal="center" vertical="center"/>
    </xf>
    <xf numFmtId="0" fontId="1" fillId="0" borderId="0" xfId="1" applyFont="1" applyFill="1">
      <alignment horizontal="left"/>
    </xf>
    <xf numFmtId="0" fontId="9" fillId="2" borderId="0" xfId="1" applyFont="1" applyFill="1" applyAlignment="1">
      <alignment horizontal="center"/>
    </xf>
    <xf numFmtId="0" fontId="10" fillId="0" borderId="1" xfId="2" applyFont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 shrinkToFit="1"/>
    </xf>
    <xf numFmtId="0" fontId="8" fillId="4" borderId="0" xfId="1" applyFont="1" applyFill="1" applyAlignment="1">
      <alignment horizontal="center" vertical="center" wrapText="1"/>
    </xf>
    <xf numFmtId="0" fontId="1" fillId="4" borderId="0" xfId="1" applyFont="1" applyFill="1">
      <alignment horizontal="left"/>
    </xf>
    <xf numFmtId="9" fontId="9" fillId="4" borderId="0" xfId="1" applyNumberFormat="1" applyFont="1" applyFill="1" applyAlignment="1">
      <alignment vertical="center"/>
    </xf>
    <xf numFmtId="164" fontId="9" fillId="4" borderId="2" xfId="1" applyNumberFormat="1" applyFont="1" applyFill="1" applyBorder="1" applyAlignment="1">
      <alignment vertical="center"/>
    </xf>
    <xf numFmtId="0" fontId="15" fillId="0" borderId="0" xfId="0" applyFont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 shrinkToFit="1"/>
    </xf>
    <xf numFmtId="0" fontId="17" fillId="0" borderId="0" xfId="0" applyFont="1" applyAlignment="1">
      <alignment vertical="center" wrapText="1"/>
    </xf>
    <xf numFmtId="164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>
      <alignment vertical="center"/>
    </xf>
    <xf numFmtId="9" fontId="4" fillId="0" borderId="0" xfId="0" applyNumberFormat="1" applyFont="1" applyBorder="1" applyAlignment="1">
      <alignment horizontal="center" vertical="center"/>
    </xf>
    <xf numFmtId="0" fontId="22" fillId="0" borderId="1" xfId="2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4" fillId="0" borderId="0" xfId="0" applyFont="1" applyAlignment="1">
      <alignment vertical="center"/>
    </xf>
    <xf numFmtId="164" fontId="14" fillId="0" borderId="0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3" applyFont="1" applyBorder="1" applyAlignment="1">
      <alignment horizontal="center" vertical="center"/>
    </xf>
  </cellXfs>
  <cellStyles count="4">
    <cellStyle name="Encabezado 1" xfId="2" builtinId="16" customBuiltin="1"/>
    <cellStyle name="Normal" xfId="0" builtinId="0" customBuiltin="1"/>
    <cellStyle name="Título" xfId="1" builtinId="15" customBuiltin="1"/>
    <cellStyle name="Título 2" xfId="3" builtinId="17"/>
  </cellStyles>
  <dxfs count="135">
    <dxf>
      <alignment horizontal="center" vertical="center" textRotation="0" wrapText="0" indent="0" justifyLastLine="0" shrinkToFit="0" readingOrder="0"/>
    </dxf>
    <dxf>
      <numFmt numFmtId="165" formatCode="[$$-240A]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 tint="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Century Gothic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entury Gothic"/>
        <scheme val="none"/>
      </font>
      <numFmt numFmtId="164" formatCode="[$-409]d\-mmm\-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[$-409]d\-mmm\-yy;@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[$-409]d\-mmm\-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font>
        <strike val="0"/>
        <outline val="0"/>
        <shadow val="0"/>
        <u val="none"/>
        <vertAlign val="baseline"/>
        <sz val="10"/>
        <color rgb="FF01B5E6"/>
        <name val="Century Gothic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Century Gothic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entury Gothic"/>
        <scheme val="none"/>
      </font>
      <numFmt numFmtId="164" formatCode="[$-409]d\-mmm\-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[$-409]d\-mmm\-yy;@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[$-409]d\-mmm\-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font>
        <strike val="0"/>
        <outline val="0"/>
        <shadow val="0"/>
        <u val="none"/>
        <vertAlign val="baseline"/>
        <sz val="10"/>
        <color rgb="FF01B5E6"/>
        <name val="Century Gothic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Century Gothic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entury Gothic"/>
        <scheme val="none"/>
      </font>
      <numFmt numFmtId="164" formatCode="[$-409]d\-mmm\-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[$-409]d\-mmm\-yy;@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[$-409]d\-mmm\-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font>
        <strike val="0"/>
        <outline val="0"/>
        <shadow val="0"/>
        <u val="none"/>
        <vertAlign val="baseline"/>
        <sz val="10"/>
        <color rgb="FF01B5E6"/>
        <name val="Century Gothic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Century Gothic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entury Gothic"/>
        <scheme val="none"/>
      </font>
      <numFmt numFmtId="164" formatCode="[$-409]d\-mmm\-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[$-409]d\-mmm\-yy;@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[$-409]d\-mmm\-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font>
        <strike val="0"/>
        <outline val="0"/>
        <shadow val="0"/>
        <u val="none"/>
        <vertAlign val="baseline"/>
        <sz val="10"/>
        <color rgb="FF01B5E6"/>
        <name val="Century Gothic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Century Gothic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entury Gothic"/>
        <scheme val="none"/>
      </font>
      <numFmt numFmtId="164" formatCode="[$-409]d\-mmm\-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[$-409]d\-mmm\-yy;@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[$-409]d\-mmm\-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font>
        <strike val="0"/>
        <outline val="0"/>
        <shadow val="0"/>
        <u val="none"/>
        <vertAlign val="baseline"/>
        <sz val="10"/>
        <color rgb="FF01B5E6"/>
        <name val="Century Gothic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Century Gothic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entury Gothic"/>
        <scheme val="none"/>
      </font>
      <numFmt numFmtId="164" formatCode="[$-409]d\-mmm\-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[$-409]d\-mmm\-yy;@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[$-409]d\-mmm\-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font>
        <strike val="0"/>
        <outline val="0"/>
        <shadow val="0"/>
        <u val="none"/>
        <vertAlign val="baseline"/>
        <sz val="10"/>
        <color rgb="FF01B5E6"/>
        <name val="Century Gothic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Century Gothic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entury Gothic"/>
        <scheme val="none"/>
      </font>
      <numFmt numFmtId="164" formatCode="[$-409]d\-mmm\-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[$-409]d\-mmm\-yy;@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[$-409]d\-mmm\-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font>
        <strike val="0"/>
        <outline val="0"/>
        <shadow val="0"/>
        <u val="none"/>
        <vertAlign val="baseline"/>
        <sz val="10"/>
        <color rgb="FF01B5E6"/>
        <name val="Century Gothic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Century Gothic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entury Gothic"/>
        <scheme val="none"/>
      </font>
      <numFmt numFmtId="164" formatCode="[$-409]d\-mmm\-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[$-409]d\-mmm\-yy;@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[$-409]d\-mmm\-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font>
        <strike val="0"/>
        <outline val="0"/>
        <shadow val="0"/>
        <u val="none"/>
        <vertAlign val="baseline"/>
        <sz val="10"/>
        <color rgb="FF01B5E6"/>
        <name val="Century Gothic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Century Gothic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entury Gothic"/>
        <scheme val="none"/>
      </font>
      <numFmt numFmtId="164" formatCode="[$-409]d\-mmm\-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[$-409]d\-mmm\-yy;@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[$-409]d\-mmm\-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font>
        <strike val="0"/>
        <outline val="0"/>
        <shadow val="0"/>
        <u val="none"/>
        <vertAlign val="baseline"/>
        <sz val="10"/>
        <color rgb="FF01B5E6"/>
        <name val="Century Gothic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Century Gothic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entury Gothic"/>
        <scheme val="none"/>
      </font>
      <numFmt numFmtId="164" formatCode="[$-409]d\-mmm\-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[$-409]d\-mmm\-yy;@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[$-409]d\-mmm\-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font>
        <strike val="0"/>
        <outline val="0"/>
        <shadow val="0"/>
        <u val="none"/>
        <vertAlign val="baseline"/>
        <sz val="10"/>
        <color rgb="FF01B5E6"/>
        <name val="Century Gothic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Century Gothic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entury Gothic"/>
        <scheme val="none"/>
      </font>
      <numFmt numFmtId="164" formatCode="[$-409]d\-mmm\-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[$-409]d\-mmm\-yy;@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[$-409]d\-mmm\-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font>
        <strike val="0"/>
        <outline val="0"/>
        <shadow val="0"/>
        <u val="none"/>
        <vertAlign val="baseline"/>
        <sz val="10"/>
        <color rgb="FF01B5E6"/>
        <name val="Century Gothic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Century Gothic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entury Gothic"/>
        <scheme val="none"/>
      </font>
      <numFmt numFmtId="164" formatCode="[$-409]d\-mmm\-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[$-409]d\-mmm\-yy;@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[$-409]d\-mmm\-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font>
        <strike val="0"/>
        <outline val="0"/>
        <shadow val="0"/>
        <u val="none"/>
        <vertAlign val="baseline"/>
        <sz val="10"/>
        <color rgb="FF01B5E6"/>
        <name val="Century Gothic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Century Gothic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entury Gothic"/>
        <scheme val="none"/>
      </font>
      <numFmt numFmtId="164" formatCode="[$-409]d\-mmm\-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[$-409]d\-mmm\-yy;@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[$-409]d\-mmm\-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font>
        <strike val="0"/>
        <outline val="0"/>
        <shadow val="0"/>
        <u val="none"/>
        <vertAlign val="baseline"/>
        <sz val="10"/>
        <color rgb="FF01B5E6"/>
        <name val="Century Gothic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Century Gothic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entury Gothic"/>
        <scheme val="none"/>
      </font>
      <numFmt numFmtId="164" formatCode="[$-409]d\-mmm\-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[$-409]d\-mmm\-yy;@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[$-409]d\-mmm\-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font>
        <strike val="0"/>
        <outline val="0"/>
        <shadow val="0"/>
        <u val="none"/>
        <vertAlign val="baseline"/>
        <sz val="10"/>
        <color rgb="FF01B5E6"/>
        <name val="Century Gothic"/>
        <scheme val="none"/>
      </font>
      <alignment horizontal="center" vertical="center" textRotation="0" indent="0" justifyLastLine="0" shrinkToFit="0" readingOrder="0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134"/>
      <tableStyleElement type="headerRow" dxfId="133"/>
      <tableStyleElement type="totalRow" dxfId="132"/>
      <tableStyleElement type="firstColumn" dxfId="131"/>
    </tableStyle>
  </tableStyles>
  <colors>
    <mruColors>
      <color rgb="FF01B5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if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if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if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if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if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294640</xdr:colOff>
      <xdr:row>1</xdr:row>
      <xdr:rowOff>152400</xdr:rowOff>
    </xdr:from>
    <xdr:to>
      <xdr:col>2</xdr:col>
      <xdr:colOff>254000</xdr:colOff>
      <xdr:row>5</xdr:row>
      <xdr:rowOff>9111</xdr:rowOff>
    </xdr:to>
    <xdr:pic>
      <xdr:nvPicPr>
        <xdr:cNvPr id="2" name="Imagen 1" descr="page1image1798016">
          <a:extLst>
            <a:ext uri="{FF2B5EF4-FFF2-40B4-BE49-F238E27FC236}">
              <a16:creationId xmlns:a16="http://schemas.microsoft.com/office/drawing/2014/main" id="{9899E172-8FD9-D742-95E7-906DCC146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640" y="396240"/>
          <a:ext cx="4013200" cy="832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918418</xdr:colOff>
      <xdr:row>0</xdr:row>
      <xdr:rowOff>50226</xdr:rowOff>
    </xdr:from>
    <xdr:to>
      <xdr:col>1</xdr:col>
      <xdr:colOff>2951938</xdr:colOff>
      <xdr:row>6</xdr:row>
      <xdr:rowOff>157853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A118D53-3384-CF4F-B9EB-C2FE5CB04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9118" y="50226"/>
          <a:ext cx="2033520" cy="155542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918418</xdr:colOff>
      <xdr:row>0</xdr:row>
      <xdr:rowOff>50226</xdr:rowOff>
    </xdr:from>
    <xdr:to>
      <xdr:col>1</xdr:col>
      <xdr:colOff>2951938</xdr:colOff>
      <xdr:row>6</xdr:row>
      <xdr:rowOff>157853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CAA4AA-88BF-6C4A-8F9E-E9D9D9BA2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9118" y="50226"/>
          <a:ext cx="2033520" cy="155542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918418</xdr:colOff>
      <xdr:row>0</xdr:row>
      <xdr:rowOff>50226</xdr:rowOff>
    </xdr:from>
    <xdr:to>
      <xdr:col>1</xdr:col>
      <xdr:colOff>2951938</xdr:colOff>
      <xdr:row>6</xdr:row>
      <xdr:rowOff>157853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54A52B-55F3-854B-A9CC-ACD8B07CE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9118" y="50226"/>
          <a:ext cx="2033520" cy="155542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918418</xdr:colOff>
      <xdr:row>0</xdr:row>
      <xdr:rowOff>50226</xdr:rowOff>
    </xdr:from>
    <xdr:to>
      <xdr:col>1</xdr:col>
      <xdr:colOff>2951938</xdr:colOff>
      <xdr:row>6</xdr:row>
      <xdr:rowOff>157853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BF9FED-E82E-2847-B931-2642A6360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9118" y="50226"/>
          <a:ext cx="2033520" cy="155542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918418</xdr:colOff>
      <xdr:row>0</xdr:row>
      <xdr:rowOff>50226</xdr:rowOff>
    </xdr:from>
    <xdr:to>
      <xdr:col>1</xdr:col>
      <xdr:colOff>2951938</xdr:colOff>
      <xdr:row>6</xdr:row>
      <xdr:rowOff>157853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BE4AE7E-FEEF-2847-9808-45CB009FA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9118" y="50226"/>
          <a:ext cx="2033520" cy="15554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294640</xdr:colOff>
      <xdr:row>1</xdr:row>
      <xdr:rowOff>152400</xdr:rowOff>
    </xdr:from>
    <xdr:to>
      <xdr:col>2</xdr:col>
      <xdr:colOff>254000</xdr:colOff>
      <xdr:row>5</xdr:row>
      <xdr:rowOff>9111</xdr:rowOff>
    </xdr:to>
    <xdr:pic>
      <xdr:nvPicPr>
        <xdr:cNvPr id="2" name="Imagen 1" descr="page1image1798016">
          <a:extLst>
            <a:ext uri="{FF2B5EF4-FFF2-40B4-BE49-F238E27FC236}">
              <a16:creationId xmlns:a16="http://schemas.microsoft.com/office/drawing/2014/main" id="{591130DE-7279-ED40-850F-F65934D79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640" y="393700"/>
          <a:ext cx="4010660" cy="821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294640</xdr:colOff>
      <xdr:row>1</xdr:row>
      <xdr:rowOff>152400</xdr:rowOff>
    </xdr:from>
    <xdr:to>
      <xdr:col>2</xdr:col>
      <xdr:colOff>254000</xdr:colOff>
      <xdr:row>5</xdr:row>
      <xdr:rowOff>9111</xdr:rowOff>
    </xdr:to>
    <xdr:pic>
      <xdr:nvPicPr>
        <xdr:cNvPr id="2" name="Imagen 1" descr="page1image1798016">
          <a:extLst>
            <a:ext uri="{FF2B5EF4-FFF2-40B4-BE49-F238E27FC236}">
              <a16:creationId xmlns:a16="http://schemas.microsoft.com/office/drawing/2014/main" id="{D70F3CDA-1DA7-6A4C-BD98-60AD36498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640" y="393700"/>
          <a:ext cx="4010660" cy="821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294640</xdr:colOff>
      <xdr:row>1</xdr:row>
      <xdr:rowOff>152400</xdr:rowOff>
    </xdr:from>
    <xdr:to>
      <xdr:col>2</xdr:col>
      <xdr:colOff>254000</xdr:colOff>
      <xdr:row>5</xdr:row>
      <xdr:rowOff>9111</xdr:rowOff>
    </xdr:to>
    <xdr:pic>
      <xdr:nvPicPr>
        <xdr:cNvPr id="2" name="Imagen 1" descr="page1image1798016">
          <a:extLst>
            <a:ext uri="{FF2B5EF4-FFF2-40B4-BE49-F238E27FC236}">
              <a16:creationId xmlns:a16="http://schemas.microsoft.com/office/drawing/2014/main" id="{9ECC93BD-CB76-FF48-AF3A-B35A3ABA9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640" y="393700"/>
          <a:ext cx="4010660" cy="821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294640</xdr:colOff>
      <xdr:row>1</xdr:row>
      <xdr:rowOff>152400</xdr:rowOff>
    </xdr:from>
    <xdr:to>
      <xdr:col>2</xdr:col>
      <xdr:colOff>254000</xdr:colOff>
      <xdr:row>5</xdr:row>
      <xdr:rowOff>9111</xdr:rowOff>
    </xdr:to>
    <xdr:pic>
      <xdr:nvPicPr>
        <xdr:cNvPr id="2" name="Imagen 1" descr="page1image1798016">
          <a:extLst>
            <a:ext uri="{FF2B5EF4-FFF2-40B4-BE49-F238E27FC236}">
              <a16:creationId xmlns:a16="http://schemas.microsoft.com/office/drawing/2014/main" id="{EA5D1563-32FC-D543-8B62-AD440191A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640" y="393700"/>
          <a:ext cx="4010660" cy="821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294640</xdr:colOff>
      <xdr:row>1</xdr:row>
      <xdr:rowOff>152400</xdr:rowOff>
    </xdr:from>
    <xdr:to>
      <xdr:col>2</xdr:col>
      <xdr:colOff>254000</xdr:colOff>
      <xdr:row>5</xdr:row>
      <xdr:rowOff>9111</xdr:rowOff>
    </xdr:to>
    <xdr:pic>
      <xdr:nvPicPr>
        <xdr:cNvPr id="2" name="Imagen 1" descr="page1image1798016">
          <a:extLst>
            <a:ext uri="{FF2B5EF4-FFF2-40B4-BE49-F238E27FC236}">
              <a16:creationId xmlns:a16="http://schemas.microsoft.com/office/drawing/2014/main" id="{5C203AFB-DAB0-CC4A-A43B-0E242929C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640" y="393700"/>
          <a:ext cx="4010660" cy="821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294640</xdr:colOff>
      <xdr:row>1</xdr:row>
      <xdr:rowOff>152400</xdr:rowOff>
    </xdr:from>
    <xdr:to>
      <xdr:col>2</xdr:col>
      <xdr:colOff>254000</xdr:colOff>
      <xdr:row>5</xdr:row>
      <xdr:rowOff>9111</xdr:rowOff>
    </xdr:to>
    <xdr:pic>
      <xdr:nvPicPr>
        <xdr:cNvPr id="2" name="Imagen 1" descr="page1image1798016">
          <a:extLst>
            <a:ext uri="{FF2B5EF4-FFF2-40B4-BE49-F238E27FC236}">
              <a16:creationId xmlns:a16="http://schemas.microsoft.com/office/drawing/2014/main" id="{DBE2B711-EF4E-234C-A518-150E27220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640" y="393700"/>
          <a:ext cx="4010660" cy="821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918418</xdr:colOff>
      <xdr:row>0</xdr:row>
      <xdr:rowOff>50226</xdr:rowOff>
    </xdr:from>
    <xdr:to>
      <xdr:col>1</xdr:col>
      <xdr:colOff>2951938</xdr:colOff>
      <xdr:row>6</xdr:row>
      <xdr:rowOff>157853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B4DFDF-50CD-E140-AE47-BECE495C3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9118" y="50226"/>
          <a:ext cx="2033520" cy="155542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918418</xdr:colOff>
      <xdr:row>0</xdr:row>
      <xdr:rowOff>50226</xdr:rowOff>
    </xdr:from>
    <xdr:to>
      <xdr:col>1</xdr:col>
      <xdr:colOff>2951938</xdr:colOff>
      <xdr:row>6</xdr:row>
      <xdr:rowOff>157853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C42E428-1492-3240-A186-728B9F5FC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9118" y="50226"/>
          <a:ext cx="2033520" cy="155542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9:H42" totalsRowShown="0" headerRowDxfId="130" dataDxfId="129">
  <autoFilter ref="B9:H42" xr:uid="{00000000-0009-0000-0100-000001000000}"/>
  <tableColumns count="7">
    <tableColumn id="1" xr3:uid="{00000000-0010-0000-0000-000001000000}" name="TAREAS" dataDxfId="128"/>
    <tableColumn id="4" xr3:uid="{00000000-0010-0000-0000-000004000000}" name="FECHA DE COMIENZO" dataDxfId="127"/>
    <tableColumn id="5" xr3:uid="{00000000-0010-0000-0000-000005000000}" name="FECHA DE VENCIMIENTO" dataDxfId="126"/>
    <tableColumn id="2" xr3:uid="{00000000-0010-0000-0000-000002000000}" name="RESPONSABLE" dataDxfId="125"/>
    <tableColumn id="6" xr3:uid="{00000000-0010-0000-0000-000006000000}" name="% COMPLETADO" dataDxfId="124"/>
    <tableColumn id="7" xr3:uid="{00000000-0010-0000-0000-000007000000}" name="LISTO" dataDxfId="123">
      <calculatedColumnFormula>--(Table1[[#This Row],[% COMPLETADO]]&gt;=1)</calculatedColumnFormula>
    </tableColumn>
    <tableColumn id="8" xr3:uid="{00000000-0010-0000-0000-000008000000}" name="NOTAS" dataDxfId="122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Tabla de lista de tareas" altTextSummary="Indicar nombres de tareas, prioridad, estado, fecha de inicio y de fin, porcentaje completado y cualquier otra nota.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able13458910111210" displayName="Table13458910111210" ref="B9:H54" totalsRowShown="0" headerRowDxfId="49" dataDxfId="48">
  <autoFilter ref="B9:H54" xr:uid="{00000000-0009-0000-0100-000009000000}"/>
  <tableColumns count="7">
    <tableColumn id="1" xr3:uid="{00000000-0010-0000-0900-000001000000}" name="TAREAS / COMPROMISOS" dataDxfId="47"/>
    <tableColumn id="4" xr3:uid="{00000000-0010-0000-0900-000004000000}" name="FECHA DE COMIENZO" dataDxfId="46"/>
    <tableColumn id="5" xr3:uid="{00000000-0010-0000-0900-000005000000}" name="FECHA DE VENCIMIENTO" dataDxfId="45"/>
    <tableColumn id="2" xr3:uid="{00000000-0010-0000-0900-000002000000}" name="RESPONSABLE" dataDxfId="44"/>
    <tableColumn id="6" xr3:uid="{00000000-0010-0000-0900-000006000000}" name="% COMPLETADO" dataDxfId="43"/>
    <tableColumn id="7" xr3:uid="{00000000-0010-0000-0900-000007000000}" name="LISTO" dataDxfId="42">
      <calculatedColumnFormula>--(Table13458910111210[[#This Row],[% COMPLETADO]]&gt;=1)</calculatedColumnFormula>
    </tableColumn>
    <tableColumn id="8" xr3:uid="{00000000-0010-0000-0900-000008000000}" name="NOTAS" dataDxfId="41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Tabla de lista de tareas" altTextSummary="Indicar nombres de tareas, prioridad, estado, fecha de inicio y de fin, porcentaje completado y cualquier otra nota.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le1345891011121011" displayName="Table1345891011121011" ref="B9:H52" totalsRowShown="0" headerRowDxfId="40" dataDxfId="39">
  <autoFilter ref="B9:H52" xr:uid="{00000000-0009-0000-0100-00000A000000}"/>
  <tableColumns count="7">
    <tableColumn id="1" xr3:uid="{00000000-0010-0000-0A00-000001000000}" name="TAREAS / COMPROMISOS" dataDxfId="38"/>
    <tableColumn id="4" xr3:uid="{00000000-0010-0000-0A00-000004000000}" name="FECHA DE COMIENZO" dataDxfId="37"/>
    <tableColumn id="5" xr3:uid="{00000000-0010-0000-0A00-000005000000}" name="FECHA DE VENCIMIENTO" dataDxfId="36"/>
    <tableColumn id="2" xr3:uid="{00000000-0010-0000-0A00-000002000000}" name="RESPONSABLE" dataDxfId="35"/>
    <tableColumn id="6" xr3:uid="{00000000-0010-0000-0A00-000006000000}" name="% COMPLETADO" dataDxfId="34"/>
    <tableColumn id="7" xr3:uid="{00000000-0010-0000-0A00-000007000000}" name="LISTO" dataDxfId="33">
      <calculatedColumnFormula>--(Table1345891011121011[[#This Row],[% COMPLETADO]]&gt;=1)</calculatedColumnFormula>
    </tableColumn>
    <tableColumn id="8" xr3:uid="{00000000-0010-0000-0A00-000008000000}" name="NOTAS" dataDxfId="32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Tabla de lista de tareas" altTextSummary="Indicar nombres de tareas, prioridad, estado, fecha de inicio y de fin, porcentaje completado y cualquier otra nota.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134589101112101115" displayName="Table134589101112101115" ref="B9:H52" totalsRowShown="0" headerRowDxfId="31" dataDxfId="30">
  <autoFilter ref="B9:H52" xr:uid="{00000000-0009-0000-0100-00000E000000}"/>
  <tableColumns count="7">
    <tableColumn id="1" xr3:uid="{00000000-0010-0000-0B00-000001000000}" name="TAREAS / COMPROMISOS" dataDxfId="29"/>
    <tableColumn id="4" xr3:uid="{00000000-0010-0000-0B00-000004000000}" name="FECHA DE COMIENZO" dataDxfId="28"/>
    <tableColumn id="5" xr3:uid="{00000000-0010-0000-0B00-000005000000}" name="FECHA DE VENCIMIENTO" dataDxfId="27"/>
    <tableColumn id="2" xr3:uid="{00000000-0010-0000-0B00-000002000000}" name="RESPONSABLE" dataDxfId="26"/>
    <tableColumn id="6" xr3:uid="{00000000-0010-0000-0B00-000006000000}" name="% COMPLETADO" dataDxfId="25"/>
    <tableColumn id="7" xr3:uid="{00000000-0010-0000-0B00-000007000000}" name="LISTO" dataDxfId="24">
      <calculatedColumnFormula>--(Table134589101112101115[[#This Row],[% COMPLETADO]]&gt;=1)</calculatedColumnFormula>
    </tableColumn>
    <tableColumn id="8" xr3:uid="{00000000-0010-0000-0B00-000008000000}" name="NOTAS" dataDxfId="23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Tabla de lista de tareas" altTextSummary="Indicar nombres de tareas, prioridad, estado, fecha de inicio y de fin, porcentaje completado y cualquier otra nota.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A13F39-7E6C-8046-A97A-1FEAA6F6BAE0}" name="Table1345891011121011157" displayName="Table1345891011121011157" ref="B9:H43" totalsRowShown="0" headerRowDxfId="22" dataDxfId="21">
  <autoFilter ref="B9:H43" xr:uid="{00000000-0009-0000-0100-00000E000000}"/>
  <tableColumns count="7">
    <tableColumn id="1" xr3:uid="{9A0E2956-863E-8A43-8763-5A986FE129C8}" name="TAREAS / COMPROMISOS" dataDxfId="20"/>
    <tableColumn id="4" xr3:uid="{3A703BA1-7E9A-CA42-AEC5-5F0C86399E98}" name="FECHA DE COMIENZO" dataDxfId="19"/>
    <tableColumn id="5" xr3:uid="{D1BD6F6A-5FB8-4440-BF11-E5223F648AA5}" name="FECHA DE VENCIMIENTO" dataDxfId="18"/>
    <tableColumn id="2" xr3:uid="{32418C70-BABD-7E4E-8FD7-14800A9FF09C}" name="RESPONSABLE" dataDxfId="17"/>
    <tableColumn id="6" xr3:uid="{FB2C9E77-97A1-2243-AA82-AEF0AA133CD5}" name="% COMPLETADO" dataDxfId="16"/>
    <tableColumn id="7" xr3:uid="{1FE5F070-0EB8-0543-9601-342ECA6CA93E}" name="LISTO" dataDxfId="15">
      <calculatedColumnFormula>--(Table1345891011121011157[[#This Row],[% COMPLETADO]]&gt;=1)</calculatedColumnFormula>
    </tableColumn>
    <tableColumn id="8" xr3:uid="{380A83B1-0F05-894F-A335-70990EB007CB}" name="NOTAS" dataDxfId="14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Tabla de lista de tareas" altTextSummary="Indicar nombres de tareas, prioridad, estado, fecha de inicio y de fin, porcentaje completado y cualquier otra nota.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02FCDBF-CB5F-F34E-9792-90FF50DEF513}" name="Table134589101112101115716" displayName="Table134589101112101115716" ref="B9:H40" totalsRowShown="0" headerRowDxfId="13" dataDxfId="12">
  <autoFilter ref="B9:H40" xr:uid="{00000000-0009-0000-0100-00000E000000}"/>
  <tableColumns count="7">
    <tableColumn id="1" xr3:uid="{853E230E-F4A7-4448-886A-6A884449B01B}" name="TAREAS / COMPROMISOS" dataDxfId="11"/>
    <tableColumn id="4" xr3:uid="{B6CB9BEB-0D23-E24A-8A8E-8E8DFB260A04}" name="FECHA DE COMIENZO" dataDxfId="10"/>
    <tableColumn id="5" xr3:uid="{F452E050-2B93-7D42-AB2E-52700F7BF0BC}" name="FECHA DE VENCIMIENTO" dataDxfId="9"/>
    <tableColumn id="2" xr3:uid="{953838F2-9060-0D45-93F6-5C5C4C79DE62}" name="RESPONSABLE" dataDxfId="8"/>
    <tableColumn id="6" xr3:uid="{7B56EA4E-D6F9-C743-9B38-33D6B532CC78}" name="% COMPLETADO" dataDxfId="7"/>
    <tableColumn id="7" xr3:uid="{91DD22A3-0E30-734C-B71B-A2B4E950F529}" name="LISTO" dataDxfId="6">
      <calculatedColumnFormula>--(Table134589101112101115716[[#This Row],[% COMPLETADO]]&gt;=1)</calculatedColumnFormula>
    </tableColumn>
    <tableColumn id="8" xr3:uid="{E77ADEEB-21FE-C74E-9150-0B531BC5A1C8}" name="NOTAS" dataDxfId="5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Tabla de lista de tareas" altTextSummary="Indicar nombres de tareas, prioridad, estado, fecha de inicio y de fin, porcentaje completado y cualquier otra nota.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C000000}" name="Tabla5" displayName="Tabla5" ref="B4:D38" totalsRowShown="0" headerRowDxfId="4" dataDxfId="3">
  <autoFilter ref="B4:D38" xr:uid="{00000000-0009-0000-0100-000005000000}"/>
  <tableColumns count="3">
    <tableColumn id="1" xr3:uid="{00000000-0010-0000-0C00-000001000000}" name="CONCEPTO" dataDxfId="2"/>
    <tableColumn id="2" xr3:uid="{00000000-0010-0000-0C00-000002000000}" name="VALOR" dataDxfId="1"/>
    <tableColumn id="3" xr3:uid="{00000000-0010-0000-0C00-000003000000}" name="Día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B9:H38" totalsRowShown="0" headerRowDxfId="121" dataDxfId="120">
  <autoFilter ref="B9:H38" xr:uid="{00000000-0009-0000-0100-000002000000}"/>
  <tableColumns count="7">
    <tableColumn id="1" xr3:uid="{00000000-0010-0000-0100-000001000000}" name="TAREAS" dataDxfId="119"/>
    <tableColumn id="4" xr3:uid="{00000000-0010-0000-0100-000004000000}" name="FECHA DE COMIENZO" dataDxfId="118"/>
    <tableColumn id="5" xr3:uid="{00000000-0010-0000-0100-000005000000}" name="FECHA DE VENCIMIENTO" dataDxfId="117"/>
    <tableColumn id="2" xr3:uid="{00000000-0010-0000-0100-000002000000}" name="RESPONSABLE" dataDxfId="116"/>
    <tableColumn id="6" xr3:uid="{00000000-0010-0000-0100-000006000000}" name="% COMPLETADO" dataDxfId="115"/>
    <tableColumn id="7" xr3:uid="{00000000-0010-0000-0100-000007000000}" name="LISTO" dataDxfId="114">
      <calculatedColumnFormula>--(Table13[[#This Row],[% COMPLETADO]]&gt;=1)</calculatedColumnFormula>
    </tableColumn>
    <tableColumn id="8" xr3:uid="{00000000-0010-0000-0100-000008000000}" name="NOTAS" dataDxfId="113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Tabla de lista de tareas" altTextSummary="Indicar nombres de tareas, prioridad, estado, fecha de inicio y de fin, porcentaje completado y cualquier otra nota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4" displayName="Table134" ref="B9:H35" totalsRowShown="0" headerRowDxfId="112" dataDxfId="111">
  <autoFilter ref="B9:H35" xr:uid="{00000000-0009-0000-0100-000003000000}"/>
  <tableColumns count="7">
    <tableColumn id="1" xr3:uid="{00000000-0010-0000-0200-000001000000}" name="TAREAS" dataDxfId="110"/>
    <tableColumn id="4" xr3:uid="{00000000-0010-0000-0200-000004000000}" name="FECHA DE COMIENZO" dataDxfId="109"/>
    <tableColumn id="5" xr3:uid="{00000000-0010-0000-0200-000005000000}" name="FECHA DE VENCIMIENTO" dataDxfId="108"/>
    <tableColumn id="2" xr3:uid="{00000000-0010-0000-0200-000002000000}" name="RESPONSABLE" dataDxfId="107"/>
    <tableColumn id="6" xr3:uid="{00000000-0010-0000-0200-000006000000}" name="% COMPLETADO" dataDxfId="106"/>
    <tableColumn id="7" xr3:uid="{00000000-0010-0000-0200-000007000000}" name="LISTO" dataDxfId="105">
      <calculatedColumnFormula>--(Table134[[#This Row],[% COMPLETADO]]&gt;=1)</calculatedColumnFormula>
    </tableColumn>
    <tableColumn id="8" xr3:uid="{00000000-0010-0000-0200-000008000000}" name="NOTAS" dataDxfId="104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Tabla de lista de tareas" altTextSummary="Indicar nombres de tareas, prioridad, estado, fecha de inicio y de fin, porcentaje completado y cualquier otra nota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5" displayName="Table1345" ref="B9:H34" totalsRowShown="0" headerRowDxfId="103" dataDxfId="102">
  <autoFilter ref="B9:H34" xr:uid="{00000000-0009-0000-0100-000004000000}"/>
  <tableColumns count="7">
    <tableColumn id="1" xr3:uid="{00000000-0010-0000-0300-000001000000}" name="TAREAS" dataDxfId="101"/>
    <tableColumn id="4" xr3:uid="{00000000-0010-0000-0300-000004000000}" name="FECHA DE COMIENZO" dataDxfId="100"/>
    <tableColumn id="5" xr3:uid="{00000000-0010-0000-0300-000005000000}" name="FECHA DE VENCIMIENTO" dataDxfId="99"/>
    <tableColumn id="2" xr3:uid="{00000000-0010-0000-0300-000002000000}" name="RESPONSABLE" dataDxfId="98"/>
    <tableColumn id="6" xr3:uid="{00000000-0010-0000-0300-000006000000}" name="% COMPLETADO" dataDxfId="97"/>
    <tableColumn id="7" xr3:uid="{00000000-0010-0000-0300-000007000000}" name="LISTO" dataDxfId="96">
      <calculatedColumnFormula>--(Table1345[[#This Row],[% COMPLETADO]]&gt;=1)</calculatedColumnFormula>
    </tableColumn>
    <tableColumn id="8" xr3:uid="{00000000-0010-0000-0300-000008000000}" name="NOTAS" dataDxfId="95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Tabla de lista de tareas" altTextSummary="Indicar nombres de tareas, prioridad, estado, fecha de inicio y de fin, porcentaje completado y cualquier otra nota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13458" displayName="Table13458" ref="B9:H33" totalsRowShown="0" headerRowDxfId="94" dataDxfId="93">
  <autoFilter ref="B9:H33" xr:uid="{00000000-0009-0000-0100-000007000000}"/>
  <tableColumns count="7">
    <tableColumn id="1" xr3:uid="{00000000-0010-0000-0400-000001000000}" name="TAREAS" dataDxfId="92"/>
    <tableColumn id="4" xr3:uid="{00000000-0010-0000-0400-000004000000}" name="FECHA DE COMIENZO" dataDxfId="91"/>
    <tableColumn id="5" xr3:uid="{00000000-0010-0000-0400-000005000000}" name="FECHA DE VENCIMIENTO" dataDxfId="90"/>
    <tableColumn id="2" xr3:uid="{00000000-0010-0000-0400-000002000000}" name="RESPONSABLE" dataDxfId="89"/>
    <tableColumn id="6" xr3:uid="{00000000-0010-0000-0400-000006000000}" name="% COMPLETADO" dataDxfId="88"/>
    <tableColumn id="7" xr3:uid="{00000000-0010-0000-0400-000007000000}" name="LISTO" dataDxfId="87">
      <calculatedColumnFormula>--(Table13458[[#This Row],[% COMPLETADO]]&gt;=1)</calculatedColumnFormula>
    </tableColumn>
    <tableColumn id="8" xr3:uid="{00000000-0010-0000-0400-000008000000}" name="NOTAS" dataDxfId="86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Tabla de lista de tareas" altTextSummary="Indicar nombres de tareas, prioridad, estado, fecha de inicio y de fin, porcentaje completado y cualquier otra nota.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134589" displayName="Table134589" ref="B9:H35" totalsRowShown="0" headerRowDxfId="85" dataDxfId="84">
  <autoFilter ref="B9:H35" xr:uid="{00000000-0009-0000-0100-000008000000}"/>
  <tableColumns count="7">
    <tableColumn id="1" xr3:uid="{00000000-0010-0000-0500-000001000000}" name="TAREAS" dataDxfId="83"/>
    <tableColumn id="4" xr3:uid="{00000000-0010-0000-0500-000004000000}" name="FECHA DE COMIENZO" dataDxfId="82"/>
    <tableColumn id="5" xr3:uid="{00000000-0010-0000-0500-000005000000}" name="FECHA DE VENCIMIENTO" dataDxfId="81"/>
    <tableColumn id="2" xr3:uid="{00000000-0010-0000-0500-000002000000}" name="RESPONSABLE" dataDxfId="80"/>
    <tableColumn id="6" xr3:uid="{00000000-0010-0000-0500-000006000000}" name="% COMPLETADO" dataDxfId="79"/>
    <tableColumn id="7" xr3:uid="{00000000-0010-0000-0500-000007000000}" name="LISTO" dataDxfId="78">
      <calculatedColumnFormula>--(Table134589[[#This Row],[% COMPLETADO]]&gt;=1)</calculatedColumnFormula>
    </tableColumn>
    <tableColumn id="8" xr3:uid="{00000000-0010-0000-0500-000008000000}" name="NOTAS" dataDxfId="77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Tabla de lista de tareas" altTextSummary="Indicar nombres de tareas, prioridad, estado, fecha de inicio y de fin, porcentaje completado y cualquier otra nota.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able1345891013" displayName="Table1345891013" ref="B9:H40" totalsRowShown="0" headerRowDxfId="76" dataDxfId="75">
  <autoFilter ref="B9:H40" xr:uid="{00000000-0009-0000-0100-00000C000000}"/>
  <tableColumns count="7">
    <tableColumn id="1" xr3:uid="{00000000-0010-0000-0600-000001000000}" name="TAREAS" dataDxfId="74"/>
    <tableColumn id="4" xr3:uid="{00000000-0010-0000-0600-000004000000}" name="FECHA DE COMIENZO" dataDxfId="73"/>
    <tableColumn id="5" xr3:uid="{00000000-0010-0000-0600-000005000000}" name="FECHA DE VENCIMIENTO" dataDxfId="72"/>
    <tableColumn id="2" xr3:uid="{00000000-0010-0000-0600-000002000000}" name="RESPONSABLE" dataDxfId="71"/>
    <tableColumn id="6" xr3:uid="{00000000-0010-0000-0600-000006000000}" name="% COMPLETADO" dataDxfId="70"/>
    <tableColumn id="7" xr3:uid="{00000000-0010-0000-0600-000007000000}" name="LISTO" dataDxfId="69">
      <calculatedColumnFormula>--(Table1345891013[[#This Row],[% COMPLETADO]]&gt;=1)</calculatedColumnFormula>
    </tableColumn>
    <tableColumn id="8" xr3:uid="{00000000-0010-0000-0600-000008000000}" name="NOTAS" dataDxfId="68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Tabla de lista de tareas" altTextSummary="Indicar nombres de tareas, prioridad, estado, fecha de inicio y de fin, porcentaje completado y cualquier otra nota.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134589101114" displayName="Table134589101114" ref="B9:H53" totalsRowShown="0" headerRowDxfId="67" dataDxfId="66">
  <autoFilter ref="B9:H53" xr:uid="{00000000-0009-0000-0100-00000D000000}"/>
  <tableColumns count="7">
    <tableColumn id="1" xr3:uid="{00000000-0010-0000-0700-000001000000}" name="TAREAS / COMPROMISOS" dataDxfId="65"/>
    <tableColumn id="4" xr3:uid="{00000000-0010-0000-0700-000004000000}" name="FECHA DE COMIENZO" dataDxfId="64"/>
    <tableColumn id="5" xr3:uid="{00000000-0010-0000-0700-000005000000}" name="FECHA DE VENCIMIENTO" dataDxfId="63"/>
    <tableColumn id="2" xr3:uid="{00000000-0010-0000-0700-000002000000}" name="RESPONSABLE" dataDxfId="62"/>
    <tableColumn id="6" xr3:uid="{00000000-0010-0000-0700-000006000000}" name="% COMPLETADO" dataDxfId="61"/>
    <tableColumn id="7" xr3:uid="{00000000-0010-0000-0700-000007000000}" name="LISTO" dataDxfId="60">
      <calculatedColumnFormula>--(Table134589101114[[#This Row],[% COMPLETADO]]&gt;=1)</calculatedColumnFormula>
    </tableColumn>
    <tableColumn id="8" xr3:uid="{00000000-0010-0000-0700-000008000000}" name="NOTAS" dataDxfId="59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Tabla de lista de tareas" altTextSummary="Indicar nombres de tareas, prioridad, estado, fecha de inicio y de fin, porcentaje completado y cualquier otra nota.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134589101112" displayName="Table134589101112" ref="B9:H61" totalsRowShown="0" headerRowDxfId="58" dataDxfId="57">
  <autoFilter ref="B9:H61" xr:uid="{00000000-0009-0000-0100-00000B000000}"/>
  <tableColumns count="7">
    <tableColumn id="1" xr3:uid="{00000000-0010-0000-0800-000001000000}" name="TAREAS / COMPROMISOS" dataDxfId="56"/>
    <tableColumn id="4" xr3:uid="{00000000-0010-0000-0800-000004000000}" name="FECHA DE COMIENZO" dataDxfId="55"/>
    <tableColumn id="5" xr3:uid="{00000000-0010-0000-0800-000005000000}" name="FECHA DE VENCIMIENTO" dataDxfId="54"/>
    <tableColumn id="2" xr3:uid="{00000000-0010-0000-0800-000002000000}" name="RESPONSABLE" dataDxfId="53"/>
    <tableColumn id="6" xr3:uid="{00000000-0010-0000-0800-000006000000}" name="% COMPLETADO" dataDxfId="52"/>
    <tableColumn id="7" xr3:uid="{00000000-0010-0000-0800-000007000000}" name="LISTO" dataDxfId="51">
      <calculatedColumnFormula>--(Table134589101112[[#This Row],[% COMPLETADO]]&gt;=1)</calculatedColumnFormula>
    </tableColumn>
    <tableColumn id="8" xr3:uid="{00000000-0010-0000-0800-000008000000}" name="NOTAS" dataDxfId="50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Tabla de lista de tareas" altTextSummary="Indicar nombres de tareas, prioridad, estado, fecha de inicio y de fin, porcentaje completado y cualquier otra nota.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H42"/>
  <sheetViews>
    <sheetView showGridLines="0" topLeftCell="A35" zoomScaleNormal="125" zoomScalePageLayoutView="125" workbookViewId="0">
      <selection activeCell="G38" sqref="G38"/>
    </sheetView>
  </sheetViews>
  <sheetFormatPr baseColWidth="10" defaultColWidth="8.81640625" defaultRowHeight="33" customHeight="1" x14ac:dyDescent="0.35"/>
  <cols>
    <col min="1" max="1" width="5.81640625" style="11" customWidth="1"/>
    <col min="2" max="2" width="39.7265625" style="13" customWidth="1"/>
    <col min="3" max="3" width="20" style="14" customWidth="1"/>
    <col min="4" max="5" width="21.7265625" style="14" customWidth="1"/>
    <col min="6" max="6" width="20.81640625" style="12" customWidth="1"/>
    <col min="7" max="7" width="9.7265625" style="15" customWidth="1"/>
    <col min="8" max="8" width="42.453125" style="15" customWidth="1"/>
    <col min="9" max="9" width="2.453125" style="1" customWidth="1"/>
    <col min="10" max="16384" width="8.81640625" style="1"/>
  </cols>
  <sheetData>
    <row r="1" spans="1:8" ht="19.05" customHeight="1" x14ac:dyDescent="0.35">
      <c r="C1" s="53" t="s">
        <v>9</v>
      </c>
      <c r="D1" s="53"/>
      <c r="E1" s="53"/>
      <c r="F1" s="53"/>
      <c r="G1" s="1"/>
      <c r="H1" s="1"/>
    </row>
    <row r="2" spans="1:8" ht="19.05" customHeight="1" x14ac:dyDescent="0.35">
      <c r="C2" s="53"/>
      <c r="D2" s="53"/>
      <c r="E2" s="53"/>
      <c r="F2" s="53"/>
      <c r="G2" s="1"/>
      <c r="H2" s="1"/>
    </row>
    <row r="3" spans="1:8" ht="19.05" customHeight="1" x14ac:dyDescent="0.35">
      <c r="C3" s="53"/>
      <c r="D3" s="53"/>
      <c r="E3" s="53"/>
      <c r="F3" s="53"/>
      <c r="G3" s="1"/>
      <c r="H3" s="19" t="s">
        <v>12</v>
      </c>
    </row>
    <row r="4" spans="1:8" ht="19.05" customHeight="1" x14ac:dyDescent="0.35">
      <c r="C4" s="53"/>
      <c r="D4" s="53"/>
      <c r="E4" s="53"/>
      <c r="F4" s="53"/>
      <c r="G4" s="1"/>
      <c r="H4" s="20" t="s">
        <v>13</v>
      </c>
    </row>
    <row r="5" spans="1:8" ht="19.05" customHeight="1" x14ac:dyDescent="0.35">
      <c r="C5" s="53"/>
      <c r="D5" s="53"/>
      <c r="E5" s="53"/>
      <c r="F5" s="53"/>
      <c r="G5" s="1"/>
      <c r="H5" s="20" t="s">
        <v>8</v>
      </c>
    </row>
    <row r="6" spans="1:8" ht="19.05" customHeight="1" x14ac:dyDescent="0.35">
      <c r="C6" s="53"/>
      <c r="D6" s="53"/>
      <c r="E6" s="53"/>
      <c r="F6" s="53"/>
      <c r="G6" s="1"/>
      <c r="H6" s="1"/>
    </row>
    <row r="7" spans="1:8" ht="19.05" customHeight="1" x14ac:dyDescent="0.35">
      <c r="C7" s="18"/>
      <c r="D7" s="18"/>
      <c r="E7" s="18"/>
      <c r="F7" s="1"/>
      <c r="G7" s="1"/>
      <c r="H7" s="1"/>
    </row>
    <row r="8" spans="1:8" s="21" customFormat="1" ht="40.049999999999997" customHeight="1" x14ac:dyDescent="0.35">
      <c r="A8" s="22"/>
      <c r="B8" s="27" t="s">
        <v>10</v>
      </c>
      <c r="C8" s="28"/>
      <c r="D8" s="28"/>
      <c r="E8" s="28"/>
      <c r="F8" s="29"/>
      <c r="G8" s="29"/>
      <c r="H8" s="30" t="s">
        <v>5</v>
      </c>
    </row>
    <row r="9" spans="1:8" s="17" customFormat="1" ht="25.05" customHeight="1" x14ac:dyDescent="0.35">
      <c r="A9" s="11"/>
      <c r="B9" s="23" t="s">
        <v>6</v>
      </c>
      <c r="C9" s="9" t="s">
        <v>4</v>
      </c>
      <c r="D9" s="9" t="s">
        <v>0</v>
      </c>
      <c r="E9" s="9" t="s">
        <v>7</v>
      </c>
      <c r="F9" s="10" t="s">
        <v>1</v>
      </c>
      <c r="G9" s="10" t="s">
        <v>2</v>
      </c>
      <c r="H9" s="10" t="s">
        <v>3</v>
      </c>
    </row>
    <row r="10" spans="1:8" ht="70.95" customHeight="1" x14ac:dyDescent="0.35">
      <c r="A10" s="11">
        <v>1</v>
      </c>
      <c r="B10" s="26" t="s">
        <v>54</v>
      </c>
      <c r="C10" s="5">
        <v>43248</v>
      </c>
      <c r="D10" s="5">
        <v>43253</v>
      </c>
      <c r="E10" s="5" t="s">
        <v>11</v>
      </c>
      <c r="F10" s="6">
        <v>0.25</v>
      </c>
      <c r="G10" s="7"/>
      <c r="H10" s="8" t="s">
        <v>55</v>
      </c>
    </row>
    <row r="11" spans="1:8" ht="70.95" customHeight="1" x14ac:dyDescent="0.35">
      <c r="A11" s="11">
        <v>2</v>
      </c>
      <c r="B11" s="25" t="s">
        <v>16</v>
      </c>
      <c r="C11" s="2">
        <v>43248</v>
      </c>
      <c r="D11" s="2">
        <v>43261</v>
      </c>
      <c r="E11" s="24" t="s">
        <v>14</v>
      </c>
      <c r="F11" s="3">
        <v>0.25</v>
      </c>
      <c r="G11" s="11">
        <f>--(Table1[[#This Row],[% COMPLETADO]]&gt;=1)</f>
        <v>0</v>
      </c>
      <c r="H11" s="4" t="s">
        <v>15</v>
      </c>
    </row>
    <row r="12" spans="1:8" ht="70.95" customHeight="1" x14ac:dyDescent="0.35">
      <c r="A12" s="11">
        <v>3</v>
      </c>
      <c r="B12" s="25" t="s">
        <v>17</v>
      </c>
      <c r="C12" s="2">
        <v>43248</v>
      </c>
      <c r="D12" s="2">
        <v>43261</v>
      </c>
      <c r="E12" s="24" t="s">
        <v>14</v>
      </c>
      <c r="F12" s="3">
        <v>0.25</v>
      </c>
      <c r="G12" s="11">
        <f>--(Table1[[#This Row],[% COMPLETADO]]&gt;=1)</f>
        <v>0</v>
      </c>
      <c r="H12" s="4" t="s">
        <v>88</v>
      </c>
    </row>
    <row r="13" spans="1:8" ht="70.95" customHeight="1" x14ac:dyDescent="0.35">
      <c r="A13" s="11">
        <v>4</v>
      </c>
      <c r="B13" s="25" t="s">
        <v>67</v>
      </c>
      <c r="C13" s="2">
        <v>43248</v>
      </c>
      <c r="D13" s="2">
        <v>43261</v>
      </c>
      <c r="E13" s="24" t="s">
        <v>14</v>
      </c>
      <c r="F13" s="3">
        <v>0.25</v>
      </c>
      <c r="G13" s="11">
        <f>--(Table1[[#This Row],[% COMPLETADO]]&gt;=1)</f>
        <v>0</v>
      </c>
      <c r="H13" s="4" t="s">
        <v>18</v>
      </c>
    </row>
    <row r="14" spans="1:8" ht="70.95" customHeight="1" x14ac:dyDescent="0.35">
      <c r="A14" s="11">
        <v>5</v>
      </c>
      <c r="B14" s="25" t="s">
        <v>19</v>
      </c>
      <c r="C14" s="2">
        <v>43248</v>
      </c>
      <c r="D14" s="2">
        <v>43253</v>
      </c>
      <c r="E14" s="24" t="s">
        <v>21</v>
      </c>
      <c r="F14" s="3">
        <v>0</v>
      </c>
      <c r="G14" s="11">
        <f>--(Table1[[#This Row],[% COMPLETADO]]&gt;=1)</f>
        <v>0</v>
      </c>
      <c r="H14" s="4" t="s">
        <v>20</v>
      </c>
    </row>
    <row r="15" spans="1:8" ht="70.95" customHeight="1" x14ac:dyDescent="0.35">
      <c r="A15" s="11">
        <v>6</v>
      </c>
      <c r="B15" s="25" t="s">
        <v>22</v>
      </c>
      <c r="C15" s="2">
        <v>43248</v>
      </c>
      <c r="D15" s="2">
        <v>43271</v>
      </c>
      <c r="E15" s="24" t="s">
        <v>23</v>
      </c>
      <c r="F15" s="3">
        <v>0.25</v>
      </c>
      <c r="G15" s="11">
        <f>--(Table1[[#This Row],[% COMPLETADO]]&gt;=1)</f>
        <v>0</v>
      </c>
      <c r="H15" s="4" t="s">
        <v>24</v>
      </c>
    </row>
    <row r="16" spans="1:8" ht="70.95" customHeight="1" x14ac:dyDescent="0.35">
      <c r="A16" s="11">
        <v>7</v>
      </c>
      <c r="B16" s="25" t="s">
        <v>90</v>
      </c>
      <c r="C16" s="2">
        <v>43248</v>
      </c>
      <c r="D16" s="2">
        <v>43253</v>
      </c>
      <c r="E16" s="2" t="s">
        <v>25</v>
      </c>
      <c r="F16" s="3">
        <v>0.25</v>
      </c>
      <c r="G16" s="11">
        <f>--(Table1[[#This Row],[% COMPLETADO]]&gt;=1)</f>
        <v>0</v>
      </c>
      <c r="H16" s="4" t="s">
        <v>89</v>
      </c>
    </row>
    <row r="17" spans="1:8" ht="70.95" customHeight="1" x14ac:dyDescent="0.35">
      <c r="A17" s="11">
        <v>8</v>
      </c>
      <c r="B17" s="25" t="s">
        <v>91</v>
      </c>
      <c r="C17" s="2">
        <v>43248</v>
      </c>
      <c r="D17" s="2">
        <v>43253</v>
      </c>
      <c r="E17" s="24" t="s">
        <v>93</v>
      </c>
      <c r="F17" s="3">
        <v>0.25</v>
      </c>
      <c r="G17" s="11">
        <f>--(Table1[[#This Row],[% COMPLETADO]]&gt;=1)</f>
        <v>0</v>
      </c>
      <c r="H17" s="4" t="s">
        <v>92</v>
      </c>
    </row>
    <row r="18" spans="1:8" ht="127.95" customHeight="1" x14ac:dyDescent="0.35">
      <c r="A18" s="11">
        <v>9</v>
      </c>
      <c r="B18" s="25" t="s">
        <v>30</v>
      </c>
      <c r="C18" s="2">
        <v>43241</v>
      </c>
      <c r="D18" s="2">
        <v>43248</v>
      </c>
      <c r="E18" s="24" t="s">
        <v>26</v>
      </c>
      <c r="F18" s="3">
        <v>0.25</v>
      </c>
      <c r="G18" s="11">
        <f>--(Table1[[#This Row],[% COMPLETADO]]&gt;=1)</f>
        <v>0</v>
      </c>
      <c r="H18" s="4" t="s">
        <v>31</v>
      </c>
    </row>
    <row r="19" spans="1:8" ht="91.05" customHeight="1" x14ac:dyDescent="0.35">
      <c r="A19" s="11">
        <v>10</v>
      </c>
      <c r="B19" s="31" t="s">
        <v>29</v>
      </c>
      <c r="C19" s="2">
        <v>43241</v>
      </c>
      <c r="D19" s="2">
        <v>43243</v>
      </c>
      <c r="E19" s="24" t="s">
        <v>28</v>
      </c>
      <c r="F19" s="3">
        <v>1</v>
      </c>
      <c r="G19" s="11">
        <f>--(Table1[[#This Row],[% COMPLETADO]]&gt;=1)</f>
        <v>1</v>
      </c>
      <c r="H19" s="32" t="s">
        <v>27</v>
      </c>
    </row>
    <row r="20" spans="1:8" ht="96" customHeight="1" x14ac:dyDescent="0.35">
      <c r="A20" s="11">
        <v>11</v>
      </c>
      <c r="B20" s="33" t="s">
        <v>32</v>
      </c>
      <c r="C20" s="2">
        <v>43242</v>
      </c>
      <c r="D20" s="2">
        <v>43266</v>
      </c>
      <c r="E20" s="24" t="s">
        <v>94</v>
      </c>
      <c r="F20" s="12">
        <v>0</v>
      </c>
      <c r="G20" s="11">
        <f>--(Table1[[#This Row],[% COMPLETADO]]&gt;=1)</f>
        <v>0</v>
      </c>
      <c r="H20" s="13" t="s">
        <v>95</v>
      </c>
    </row>
    <row r="21" spans="1:8" ht="85.95" customHeight="1" x14ac:dyDescent="0.35">
      <c r="A21" s="11">
        <v>12</v>
      </c>
      <c r="B21" s="34" t="s">
        <v>34</v>
      </c>
      <c r="C21" s="14">
        <v>43242</v>
      </c>
      <c r="D21" s="14">
        <v>43244</v>
      </c>
      <c r="E21" s="14" t="s">
        <v>11</v>
      </c>
      <c r="F21" s="12">
        <v>1</v>
      </c>
      <c r="G21" s="11">
        <f>--(Table1[[#This Row],[% COMPLETADO]]&gt;=1)</f>
        <v>1</v>
      </c>
      <c r="H21" s="13" t="s">
        <v>96</v>
      </c>
    </row>
    <row r="22" spans="1:8" ht="70.95" customHeight="1" x14ac:dyDescent="0.35">
      <c r="A22" s="11">
        <v>13</v>
      </c>
      <c r="B22" s="34" t="s">
        <v>35</v>
      </c>
      <c r="C22" s="14">
        <v>43242</v>
      </c>
      <c r="D22" s="14">
        <v>43242</v>
      </c>
      <c r="E22" s="14" t="s">
        <v>11</v>
      </c>
      <c r="F22" s="12">
        <v>0</v>
      </c>
      <c r="G22" s="11">
        <f>--(Table1[[#This Row],[% COMPLETADO]]&gt;=1)</f>
        <v>0</v>
      </c>
      <c r="H22" s="13" t="s">
        <v>87</v>
      </c>
    </row>
    <row r="23" spans="1:8" ht="93" customHeight="1" x14ac:dyDescent="0.35">
      <c r="A23" s="11">
        <v>14</v>
      </c>
      <c r="B23" s="34" t="s">
        <v>36</v>
      </c>
      <c r="C23" s="14">
        <v>43242</v>
      </c>
      <c r="D23" s="14">
        <v>43242</v>
      </c>
      <c r="E23" s="14" t="s">
        <v>37</v>
      </c>
      <c r="F23" s="12">
        <v>0.5</v>
      </c>
      <c r="G23" s="11">
        <f>--(Table1[[#This Row],[% COMPLETADO]]&gt;=1)</f>
        <v>0</v>
      </c>
      <c r="H23" s="13" t="s">
        <v>38</v>
      </c>
    </row>
    <row r="24" spans="1:8" ht="70.95" customHeight="1" x14ac:dyDescent="0.35">
      <c r="A24" s="11">
        <v>15</v>
      </c>
      <c r="B24" s="34" t="s">
        <v>39</v>
      </c>
      <c r="C24" s="14">
        <v>43242</v>
      </c>
      <c r="D24" s="14">
        <v>43246</v>
      </c>
      <c r="E24" s="14" t="s">
        <v>40</v>
      </c>
      <c r="F24" s="12">
        <v>0</v>
      </c>
      <c r="G24" s="11"/>
      <c r="H24" s="13" t="s">
        <v>41</v>
      </c>
    </row>
    <row r="25" spans="1:8" ht="70.95" customHeight="1" x14ac:dyDescent="0.35">
      <c r="A25" s="11">
        <v>16</v>
      </c>
      <c r="B25" s="34" t="s">
        <v>42</v>
      </c>
      <c r="C25" s="14">
        <v>43242</v>
      </c>
      <c r="D25" s="14">
        <v>43243</v>
      </c>
      <c r="E25" s="35" t="s">
        <v>43</v>
      </c>
      <c r="F25" s="12">
        <v>0</v>
      </c>
      <c r="G25" s="11">
        <f>--(Table1[[#This Row],[% COMPLETADO]]&gt;=1)</f>
        <v>0</v>
      </c>
      <c r="H25" s="13" t="s">
        <v>44</v>
      </c>
    </row>
    <row r="26" spans="1:8" ht="70.95" customHeight="1" x14ac:dyDescent="0.35">
      <c r="A26" s="11">
        <v>17</v>
      </c>
      <c r="B26" s="34" t="s">
        <v>45</v>
      </c>
      <c r="C26" s="14">
        <v>43251</v>
      </c>
      <c r="D26" s="14">
        <v>43251</v>
      </c>
      <c r="E26" s="14" t="s">
        <v>46</v>
      </c>
      <c r="F26" s="12">
        <v>0</v>
      </c>
      <c r="G26" s="11">
        <f>--(Table1[[#This Row],[% COMPLETADO]]&gt;=1)</f>
        <v>0</v>
      </c>
      <c r="H26" s="13" t="s">
        <v>78</v>
      </c>
    </row>
    <row r="27" spans="1:8" ht="73.05" customHeight="1" x14ac:dyDescent="0.35">
      <c r="A27" s="11">
        <v>18</v>
      </c>
      <c r="B27" s="34" t="s">
        <v>47</v>
      </c>
      <c r="C27" s="14">
        <v>43242</v>
      </c>
      <c r="D27" s="14">
        <v>43251</v>
      </c>
      <c r="E27" s="14" t="s">
        <v>37</v>
      </c>
      <c r="F27" s="12">
        <v>0</v>
      </c>
      <c r="G27" s="11">
        <f>--(Table1[[#This Row],[% COMPLETADO]]&gt;=1)</f>
        <v>0</v>
      </c>
      <c r="H27" s="13" t="s">
        <v>80</v>
      </c>
    </row>
    <row r="28" spans="1:8" ht="73.05" customHeight="1" x14ac:dyDescent="0.35">
      <c r="A28" s="11">
        <v>19</v>
      </c>
      <c r="B28" s="34" t="s">
        <v>48</v>
      </c>
      <c r="C28" s="14">
        <v>43242</v>
      </c>
      <c r="D28" s="14">
        <v>43251</v>
      </c>
      <c r="E28" s="14" t="s">
        <v>37</v>
      </c>
      <c r="F28" s="12">
        <v>0.5</v>
      </c>
      <c r="G28" s="11">
        <f>--(Table1[[#This Row],[% COMPLETADO]]&gt;=1)</f>
        <v>0</v>
      </c>
      <c r="H28" s="13" t="s">
        <v>49</v>
      </c>
    </row>
    <row r="29" spans="1:8" ht="73.05" customHeight="1" x14ac:dyDescent="0.35">
      <c r="A29" s="11">
        <v>20</v>
      </c>
      <c r="B29" s="34" t="s">
        <v>50</v>
      </c>
      <c r="C29" s="14">
        <v>43242</v>
      </c>
      <c r="D29" s="14">
        <v>43254</v>
      </c>
      <c r="E29" s="35" t="s">
        <v>51</v>
      </c>
      <c r="F29" s="12">
        <v>0.5</v>
      </c>
      <c r="G29" s="11">
        <f>--(Table1[[#This Row],[% COMPLETADO]]&gt;=1)</f>
        <v>0</v>
      </c>
      <c r="H29" s="13" t="s">
        <v>52</v>
      </c>
    </row>
    <row r="30" spans="1:8" ht="73.05" customHeight="1" x14ac:dyDescent="0.35">
      <c r="A30" s="11">
        <v>21</v>
      </c>
      <c r="B30" s="34" t="s">
        <v>53</v>
      </c>
      <c r="C30" s="16">
        <v>43242</v>
      </c>
      <c r="D30" s="16">
        <v>43248</v>
      </c>
      <c r="E30" s="16" t="s">
        <v>37</v>
      </c>
      <c r="F30" s="12">
        <v>0.25</v>
      </c>
      <c r="G30" s="11">
        <f>--(Table1[[#This Row],[% COMPLETADO]]&gt;=1)</f>
        <v>0</v>
      </c>
      <c r="H30" s="13" t="s">
        <v>64</v>
      </c>
    </row>
    <row r="31" spans="1:8" ht="73.05" customHeight="1" x14ac:dyDescent="0.35">
      <c r="A31" s="11">
        <v>22</v>
      </c>
      <c r="B31" s="34" t="s">
        <v>57</v>
      </c>
      <c r="C31" s="16">
        <v>43242</v>
      </c>
      <c r="D31" s="16">
        <v>43248</v>
      </c>
      <c r="E31" s="35" t="s">
        <v>58</v>
      </c>
      <c r="F31" s="12">
        <v>0</v>
      </c>
      <c r="G31" s="11">
        <f>--(Table1[[#This Row],[% COMPLETADO]]&gt;=1)</f>
        <v>0</v>
      </c>
      <c r="H31" s="13" t="s">
        <v>79</v>
      </c>
    </row>
    <row r="32" spans="1:8" ht="174" customHeight="1" x14ac:dyDescent="0.35">
      <c r="A32" s="11">
        <v>23</v>
      </c>
      <c r="B32" s="34" t="s">
        <v>56</v>
      </c>
      <c r="C32" s="16">
        <v>43242</v>
      </c>
      <c r="D32" s="16"/>
      <c r="E32" s="35" t="s">
        <v>58</v>
      </c>
      <c r="F32" s="12">
        <v>0.5</v>
      </c>
      <c r="G32" s="11">
        <f>--(Table1[[#This Row],[% COMPLETADO]]&gt;=1)</f>
        <v>0</v>
      </c>
      <c r="H32" s="13" t="s">
        <v>68</v>
      </c>
    </row>
    <row r="33" spans="1:8" ht="118.95" customHeight="1" x14ac:dyDescent="0.35">
      <c r="A33" s="11">
        <v>24</v>
      </c>
      <c r="B33" s="34" t="s">
        <v>59</v>
      </c>
      <c r="C33" s="16">
        <v>43242</v>
      </c>
      <c r="D33" s="16"/>
      <c r="E33" s="35" t="s">
        <v>81</v>
      </c>
      <c r="F33" s="12">
        <v>1</v>
      </c>
      <c r="G33" s="11">
        <f>--(Table1[[#This Row],[% COMPLETADO]]&gt;=1)</f>
        <v>1</v>
      </c>
      <c r="H33" s="13" t="s">
        <v>74</v>
      </c>
    </row>
    <row r="34" spans="1:8" ht="136.05000000000001" customHeight="1" x14ac:dyDescent="0.35">
      <c r="A34" s="11">
        <v>25</v>
      </c>
      <c r="B34" s="34" t="s">
        <v>82</v>
      </c>
      <c r="C34" s="16">
        <v>43242</v>
      </c>
      <c r="D34" s="16"/>
      <c r="E34" s="35" t="s">
        <v>83</v>
      </c>
      <c r="F34" s="12">
        <v>1</v>
      </c>
      <c r="G34" s="11">
        <f>--(Table1[[#This Row],[% COMPLETADO]]&gt;=1)</f>
        <v>1</v>
      </c>
      <c r="H34" s="13" t="s">
        <v>71</v>
      </c>
    </row>
    <row r="35" spans="1:8" ht="178.95" customHeight="1" x14ac:dyDescent="0.35">
      <c r="A35" s="11">
        <v>26</v>
      </c>
      <c r="B35" s="34" t="s">
        <v>60</v>
      </c>
      <c r="C35" s="16">
        <v>43242</v>
      </c>
      <c r="D35" s="16"/>
      <c r="E35" s="35" t="s">
        <v>84</v>
      </c>
      <c r="F35" s="12">
        <v>1</v>
      </c>
      <c r="G35" s="11">
        <f>--(Table1[[#This Row],[% COMPLETADO]]&gt;=1)</f>
        <v>1</v>
      </c>
      <c r="H35" s="13" t="s">
        <v>75</v>
      </c>
    </row>
    <row r="36" spans="1:8" ht="190.95" customHeight="1" x14ac:dyDescent="0.35">
      <c r="A36" s="11">
        <v>27</v>
      </c>
      <c r="B36" s="34" t="s">
        <v>61</v>
      </c>
      <c r="C36" s="16">
        <v>43242</v>
      </c>
      <c r="D36" s="16"/>
      <c r="E36" s="35" t="s">
        <v>85</v>
      </c>
      <c r="F36" s="12">
        <v>1</v>
      </c>
      <c r="G36" s="11">
        <f>--(Table1[[#This Row],[% COMPLETADO]]&gt;=1)</f>
        <v>1</v>
      </c>
      <c r="H36" s="13" t="s">
        <v>86</v>
      </c>
    </row>
    <row r="37" spans="1:8" ht="33" customHeight="1" x14ac:dyDescent="0.35">
      <c r="A37" s="11">
        <v>28</v>
      </c>
      <c r="B37" s="34" t="s">
        <v>62</v>
      </c>
      <c r="C37" s="16">
        <v>43242</v>
      </c>
      <c r="D37" s="16">
        <v>43242</v>
      </c>
      <c r="E37" s="35" t="s">
        <v>33</v>
      </c>
      <c r="F37" s="12">
        <v>1</v>
      </c>
      <c r="G37" s="11">
        <f>--(Table1[[#This Row],[% COMPLETADO]]&gt;=1)</f>
        <v>1</v>
      </c>
      <c r="H37" s="13" t="s">
        <v>63</v>
      </c>
    </row>
    <row r="38" spans="1:8" ht="33" customHeight="1" x14ac:dyDescent="0.35">
      <c r="A38" s="11">
        <v>29</v>
      </c>
      <c r="B38" s="34" t="s">
        <v>65</v>
      </c>
      <c r="C38" s="16">
        <v>43242</v>
      </c>
      <c r="D38" s="16">
        <v>43246</v>
      </c>
      <c r="E38" s="16" t="s">
        <v>37</v>
      </c>
      <c r="F38" s="12">
        <v>0</v>
      </c>
      <c r="G38" s="11">
        <f>--(Table1[[#This Row],[% COMPLETADO]]&gt;=1)</f>
        <v>0</v>
      </c>
      <c r="H38" s="13" t="s">
        <v>66</v>
      </c>
    </row>
    <row r="39" spans="1:8" ht="82.05" customHeight="1" x14ac:dyDescent="0.35">
      <c r="A39" s="11">
        <v>30</v>
      </c>
      <c r="B39" s="34" t="s">
        <v>69</v>
      </c>
      <c r="C39" s="16">
        <v>43242</v>
      </c>
      <c r="D39" s="16">
        <v>43246</v>
      </c>
      <c r="E39" s="16" t="s">
        <v>37</v>
      </c>
      <c r="F39" s="12">
        <v>0.25</v>
      </c>
      <c r="G39" s="11">
        <f>--(Table1[[#This Row],[% COMPLETADO]]&gt;=1)</f>
        <v>0</v>
      </c>
      <c r="H39" s="13" t="s">
        <v>70</v>
      </c>
    </row>
    <row r="40" spans="1:8" ht="33" customHeight="1" x14ac:dyDescent="0.35">
      <c r="A40" s="11">
        <v>31</v>
      </c>
      <c r="B40" s="34" t="s">
        <v>72</v>
      </c>
      <c r="C40" s="16">
        <v>43242</v>
      </c>
      <c r="D40" s="16">
        <v>43248</v>
      </c>
      <c r="E40" s="16" t="s">
        <v>40</v>
      </c>
      <c r="F40" s="12">
        <v>0</v>
      </c>
      <c r="G40" s="11">
        <f>--(Table1[[#This Row],[% COMPLETADO]]&gt;=1)</f>
        <v>0</v>
      </c>
      <c r="H40" s="13" t="s">
        <v>73</v>
      </c>
    </row>
    <row r="41" spans="1:8" ht="127.05" customHeight="1" x14ac:dyDescent="0.35">
      <c r="A41" s="11">
        <v>32</v>
      </c>
      <c r="B41" s="34" t="s">
        <v>76</v>
      </c>
      <c r="C41" s="16">
        <v>43242</v>
      </c>
      <c r="D41" s="16">
        <v>43248</v>
      </c>
      <c r="E41" s="16" t="s">
        <v>40</v>
      </c>
      <c r="F41" s="12">
        <v>0</v>
      </c>
      <c r="G41" s="11">
        <f>--(Table1[[#This Row],[% COMPLETADO]]&gt;=1)</f>
        <v>0</v>
      </c>
      <c r="H41" s="13" t="s">
        <v>77</v>
      </c>
    </row>
    <row r="42" spans="1:8" ht="33" customHeight="1" x14ac:dyDescent="0.35">
      <c r="C42" s="16"/>
      <c r="D42" s="16"/>
      <c r="E42" s="16"/>
      <c r="G42" s="11">
        <f>--(Table1[[#This Row],[% COMPLETADO]]&gt;=1)</f>
        <v>0</v>
      </c>
      <c r="H42" s="13"/>
    </row>
  </sheetData>
  <mergeCells count="1">
    <mergeCell ref="C1:F6"/>
  </mergeCells>
  <conditionalFormatting sqref="F10:F42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count="2">
    <dataValidation type="decimal" allowBlank="1" showInputMessage="1" showErrorMessage="1" sqref="F9" xr:uid="{00000000-0002-0000-0000-000000000000}">
      <formula1>0</formula1>
      <formula2>100</formula2>
    </dataValidation>
    <dataValidation type="list" allowBlank="1" showErrorMessage="1" errorTitle="Este valor no está en la lista." error="Escoja uno de los valores en la lista." sqref="F10:F33" xr:uid="{00000000-0002-0000-0000-000001000000}">
      <formula1>"0%,25%,50%,75%,100%"</formula1>
    </dataValidation>
  </dataValidations>
  <printOptions horizontalCentered="1"/>
  <pageMargins left="0.4" right="0.4" top="0.4" bottom="0.4" header="0.25" footer="0.25"/>
  <pageSetup scale="43" fitToHeight="0" orientation="portrait" r:id="rId1"/>
  <headerFooter differentFirst="1">
    <oddFooter>&amp;CPage &amp;P of &amp;N</oddFooter>
  </headerFooter>
  <ignoredErrors>
    <ignoredError sqref="F9" listDataValidation="1"/>
  </ignoredError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F10:F42</xm:sqref>
        </x14:conditionalFormatting>
        <x14:conditionalFormatting xmlns:xm="http://schemas.microsoft.com/office/excel/2006/main">
          <x14:cfRule type="iconSet" priority="13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G10:G42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/>
    <pageSetUpPr autoPageBreaks="0" fitToPage="1"/>
  </sheetPr>
  <dimension ref="A1:H54"/>
  <sheetViews>
    <sheetView showGridLines="0" zoomScaleNormal="125" zoomScalePageLayoutView="125" workbookViewId="0">
      <selection activeCell="B55" sqref="B55"/>
    </sheetView>
  </sheetViews>
  <sheetFormatPr baseColWidth="10" defaultColWidth="8.81640625" defaultRowHeight="33" customHeight="1" x14ac:dyDescent="0.35"/>
  <cols>
    <col min="1" max="1" width="5.81640625" style="11" customWidth="1"/>
    <col min="2" max="2" width="39.7265625" style="13" customWidth="1"/>
    <col min="3" max="3" width="20" style="16" customWidth="1"/>
    <col min="4" max="5" width="21.7265625" style="16" customWidth="1"/>
    <col min="6" max="6" width="20.81640625" style="45" customWidth="1"/>
    <col min="7" max="7" width="9.7265625" style="15" customWidth="1"/>
    <col min="8" max="8" width="42.453125" style="15" customWidth="1"/>
    <col min="9" max="9" width="2.453125" style="1" customWidth="1"/>
    <col min="10" max="16384" width="8.81640625" style="1"/>
  </cols>
  <sheetData>
    <row r="1" spans="1:8" ht="19.05" customHeight="1" x14ac:dyDescent="0.35">
      <c r="C1" s="53" t="s">
        <v>9</v>
      </c>
      <c r="D1" s="53"/>
      <c r="E1" s="53"/>
      <c r="F1" s="53"/>
      <c r="G1" s="1"/>
      <c r="H1" s="1"/>
    </row>
    <row r="2" spans="1:8" ht="19.05" customHeight="1" x14ac:dyDescent="0.35">
      <c r="C2" s="53"/>
      <c r="D2" s="53"/>
      <c r="E2" s="53"/>
      <c r="F2" s="53"/>
      <c r="G2" s="1"/>
      <c r="H2" s="1"/>
    </row>
    <row r="3" spans="1:8" ht="19.05" customHeight="1" x14ac:dyDescent="0.35">
      <c r="C3" s="53"/>
      <c r="D3" s="53"/>
      <c r="E3" s="53"/>
      <c r="F3" s="53"/>
      <c r="G3" s="1"/>
      <c r="H3" s="19" t="s">
        <v>12</v>
      </c>
    </row>
    <row r="4" spans="1:8" ht="19.05" customHeight="1" x14ac:dyDescent="0.35">
      <c r="C4" s="53"/>
      <c r="D4" s="53"/>
      <c r="E4" s="53"/>
      <c r="F4" s="53"/>
      <c r="G4" s="1"/>
      <c r="H4" s="20" t="s">
        <v>13</v>
      </c>
    </row>
    <row r="5" spans="1:8" ht="19.05" customHeight="1" x14ac:dyDescent="0.35">
      <c r="C5" s="53"/>
      <c r="D5" s="53"/>
      <c r="E5" s="53"/>
      <c r="F5" s="53"/>
      <c r="G5" s="1"/>
      <c r="H5" s="20" t="s">
        <v>8</v>
      </c>
    </row>
    <row r="6" spans="1:8" ht="19.05" customHeight="1" x14ac:dyDescent="0.35">
      <c r="C6" s="53"/>
      <c r="D6" s="53"/>
      <c r="E6" s="53"/>
      <c r="F6" s="53"/>
      <c r="G6" s="1"/>
      <c r="H6" s="1"/>
    </row>
    <row r="7" spans="1:8" ht="19.05" customHeight="1" x14ac:dyDescent="0.35">
      <c r="C7" s="18"/>
      <c r="D7" s="18"/>
      <c r="E7" s="18"/>
      <c r="F7" s="1"/>
      <c r="G7" s="1"/>
      <c r="H7" s="1"/>
    </row>
    <row r="8" spans="1:8" s="21" customFormat="1" ht="40.049999999999997" customHeight="1" x14ac:dyDescent="0.35">
      <c r="A8" s="22"/>
      <c r="B8" s="27" t="s">
        <v>354</v>
      </c>
      <c r="C8" s="28"/>
      <c r="D8" s="28"/>
      <c r="E8" s="28"/>
      <c r="F8" s="29"/>
      <c r="G8" s="29"/>
      <c r="H8" s="30" t="s">
        <v>355</v>
      </c>
    </row>
    <row r="9" spans="1:8" s="17" customFormat="1" ht="25.05" customHeight="1" x14ac:dyDescent="0.35">
      <c r="A9" s="11"/>
      <c r="B9" s="23" t="s">
        <v>211</v>
      </c>
      <c r="C9" s="9" t="s">
        <v>4</v>
      </c>
      <c r="D9" s="9" t="s">
        <v>0</v>
      </c>
      <c r="E9" s="9" t="s">
        <v>7</v>
      </c>
      <c r="F9" s="44" t="s">
        <v>1</v>
      </c>
      <c r="G9" s="10" t="s">
        <v>2</v>
      </c>
      <c r="H9" s="10" t="s">
        <v>3</v>
      </c>
    </row>
    <row r="10" spans="1:8" ht="97.05" customHeight="1" x14ac:dyDescent="0.35">
      <c r="A10" s="11">
        <v>1</v>
      </c>
      <c r="B10" s="25" t="s">
        <v>314</v>
      </c>
      <c r="C10" s="2">
        <v>43339</v>
      </c>
      <c r="D10" s="2">
        <v>43344</v>
      </c>
      <c r="E10" s="2" t="s">
        <v>213</v>
      </c>
      <c r="F10" s="43">
        <v>1</v>
      </c>
      <c r="G10" s="11">
        <f>--(Table13458910111210[[#This Row],[% COMPLETADO]]&gt;=1)</f>
        <v>1</v>
      </c>
      <c r="H10" s="4" t="s">
        <v>315</v>
      </c>
    </row>
    <row r="11" spans="1:8" ht="97.05" customHeight="1" x14ac:dyDescent="0.35">
      <c r="A11" s="11">
        <v>2</v>
      </c>
      <c r="B11" s="25" t="s">
        <v>217</v>
      </c>
      <c r="C11" s="2">
        <v>43339</v>
      </c>
      <c r="D11" s="2">
        <v>43344</v>
      </c>
      <c r="E11" s="2" t="s">
        <v>213</v>
      </c>
      <c r="F11" s="43">
        <v>0.25</v>
      </c>
      <c r="G11" s="11">
        <f>--(Table13458910111210[[#This Row],[% COMPLETADO]]&gt;=1)</f>
        <v>0</v>
      </c>
      <c r="H11" s="4" t="s">
        <v>356</v>
      </c>
    </row>
    <row r="12" spans="1:8" ht="97.05" customHeight="1" x14ac:dyDescent="0.35">
      <c r="A12" s="11">
        <v>3</v>
      </c>
      <c r="B12" s="25" t="s">
        <v>321</v>
      </c>
      <c r="C12" s="2">
        <v>43339</v>
      </c>
      <c r="D12" s="2">
        <v>43344</v>
      </c>
      <c r="E12" s="2" t="s">
        <v>402</v>
      </c>
      <c r="F12" s="43">
        <v>0</v>
      </c>
      <c r="G12" s="11">
        <f>--(Table13458910111210[[#This Row],[% COMPLETADO]]&gt;=1)</f>
        <v>0</v>
      </c>
      <c r="H12" s="4" t="s">
        <v>323</v>
      </c>
    </row>
    <row r="13" spans="1:8" ht="97.05" customHeight="1" x14ac:dyDescent="0.35">
      <c r="A13" s="11">
        <v>4</v>
      </c>
      <c r="B13" s="25" t="s">
        <v>357</v>
      </c>
      <c r="C13" s="2">
        <v>43339</v>
      </c>
      <c r="D13" s="2">
        <v>43344</v>
      </c>
      <c r="E13" s="24" t="s">
        <v>358</v>
      </c>
      <c r="F13" s="43">
        <v>0.5</v>
      </c>
      <c r="G13" s="11">
        <f>--(Table13458910111210[[#This Row],[% COMPLETADO]]&gt;=1)</f>
        <v>0</v>
      </c>
      <c r="H13" s="4" t="s">
        <v>359</v>
      </c>
    </row>
    <row r="14" spans="1:8" ht="97.05" customHeight="1" x14ac:dyDescent="0.35">
      <c r="A14" s="11">
        <v>5</v>
      </c>
      <c r="B14" s="25" t="s">
        <v>394</v>
      </c>
      <c r="C14" s="2">
        <v>43339</v>
      </c>
      <c r="D14" s="2">
        <v>43344</v>
      </c>
      <c r="E14" s="24" t="s">
        <v>392</v>
      </c>
      <c r="F14" s="43">
        <v>0</v>
      </c>
      <c r="G14" s="11">
        <f>--(Table13458910111210[[#This Row],[% COMPLETADO]]&gt;=1)</f>
        <v>0</v>
      </c>
      <c r="H14" s="4" t="s">
        <v>393</v>
      </c>
    </row>
    <row r="15" spans="1:8" ht="115.05" customHeight="1" x14ac:dyDescent="0.35">
      <c r="A15" s="11">
        <v>6</v>
      </c>
      <c r="B15" s="25" t="s">
        <v>236</v>
      </c>
      <c r="C15" s="2">
        <v>43339</v>
      </c>
      <c r="D15" s="2">
        <v>43344</v>
      </c>
      <c r="E15" s="2" t="s">
        <v>213</v>
      </c>
      <c r="F15" s="43">
        <v>1</v>
      </c>
      <c r="G15" s="11">
        <f>--(Table13458910111210[[#This Row],[% COMPLETADO]]&gt;=1)</f>
        <v>1</v>
      </c>
      <c r="H15" s="4" t="s">
        <v>324</v>
      </c>
    </row>
    <row r="16" spans="1:8" ht="70.95" customHeight="1" x14ac:dyDescent="0.35">
      <c r="A16" s="11">
        <v>7</v>
      </c>
      <c r="B16" s="34" t="s">
        <v>157</v>
      </c>
      <c r="C16" s="16">
        <v>43339</v>
      </c>
      <c r="D16" s="16">
        <v>43339</v>
      </c>
      <c r="E16" s="16" t="s">
        <v>286</v>
      </c>
      <c r="F16" s="45">
        <v>1</v>
      </c>
      <c r="G16" s="11"/>
      <c r="H16" s="13" t="s">
        <v>287</v>
      </c>
    </row>
    <row r="17" spans="1:8" ht="88.05" customHeight="1" x14ac:dyDescent="0.35">
      <c r="A17" s="11">
        <v>8</v>
      </c>
      <c r="B17" s="34" t="s">
        <v>361</v>
      </c>
      <c r="C17" s="16">
        <v>43339</v>
      </c>
      <c r="D17" s="16">
        <v>43344</v>
      </c>
      <c r="E17" s="35" t="s">
        <v>362</v>
      </c>
      <c r="F17" s="45">
        <v>0.5</v>
      </c>
      <c r="G17" s="11">
        <f>--(Table13458910111210[[#This Row],[% COMPLETADO]]&gt;=1)</f>
        <v>0</v>
      </c>
      <c r="H17" s="13" t="s">
        <v>360</v>
      </c>
    </row>
    <row r="18" spans="1:8" ht="84" customHeight="1" x14ac:dyDescent="0.35">
      <c r="A18" s="11">
        <v>9</v>
      </c>
      <c r="B18" s="25" t="s">
        <v>243</v>
      </c>
      <c r="C18" s="2">
        <v>43339</v>
      </c>
      <c r="D18" s="2">
        <v>43344</v>
      </c>
      <c r="E18" s="24" t="s">
        <v>244</v>
      </c>
      <c r="F18" s="43">
        <v>0.75</v>
      </c>
      <c r="G18" s="11">
        <f>--(Table13458910111210[[#This Row],[% COMPLETADO]]&gt;=1)</f>
        <v>0</v>
      </c>
      <c r="H18" s="4" t="s">
        <v>363</v>
      </c>
    </row>
    <row r="19" spans="1:8" ht="118.95" customHeight="1" x14ac:dyDescent="0.35">
      <c r="A19" s="11">
        <v>10</v>
      </c>
      <c r="B19" s="25" t="s">
        <v>365</v>
      </c>
      <c r="C19" s="2">
        <v>43339</v>
      </c>
      <c r="D19" s="2">
        <v>43344</v>
      </c>
      <c r="E19" s="24" t="s">
        <v>366</v>
      </c>
      <c r="F19" s="43">
        <v>0.5</v>
      </c>
      <c r="G19" s="11">
        <f>--(Table13458910111210[[#This Row],[% COMPLETADO]]&gt;=1)</f>
        <v>0</v>
      </c>
      <c r="H19" s="4" t="s">
        <v>404</v>
      </c>
    </row>
    <row r="20" spans="1:8" ht="70.95" customHeight="1" x14ac:dyDescent="0.35">
      <c r="A20" s="11">
        <v>11</v>
      </c>
      <c r="B20" s="34" t="s">
        <v>259</v>
      </c>
      <c r="C20" s="16">
        <v>43339</v>
      </c>
      <c r="D20" s="16">
        <v>43344</v>
      </c>
      <c r="E20" s="35" t="s">
        <v>257</v>
      </c>
      <c r="F20" s="45">
        <v>0.5</v>
      </c>
      <c r="G20" s="11">
        <f>--(Table13458910111210[[#This Row],[% COMPLETADO]]&gt;=1)</f>
        <v>0</v>
      </c>
      <c r="H20" s="13" t="s">
        <v>364</v>
      </c>
    </row>
    <row r="21" spans="1:8" ht="70.95" customHeight="1" x14ac:dyDescent="0.35">
      <c r="A21" s="11">
        <v>12</v>
      </c>
      <c r="B21" s="34" t="s">
        <v>367</v>
      </c>
      <c r="C21" s="16">
        <v>43339</v>
      </c>
      <c r="D21" s="16">
        <v>43344</v>
      </c>
      <c r="E21" s="16" t="s">
        <v>368</v>
      </c>
      <c r="F21" s="45">
        <v>0.5</v>
      </c>
      <c r="G21" s="11">
        <f>--(Table13458910111210[[#This Row],[% COMPLETADO]]&gt;=1)</f>
        <v>0</v>
      </c>
      <c r="H21" s="13" t="s">
        <v>369</v>
      </c>
    </row>
    <row r="22" spans="1:8" ht="64.05" customHeight="1" x14ac:dyDescent="0.35">
      <c r="A22" s="11">
        <v>13</v>
      </c>
      <c r="B22" s="34" t="s">
        <v>370</v>
      </c>
      <c r="C22" s="16">
        <v>43339</v>
      </c>
      <c r="D22" s="16">
        <v>43344</v>
      </c>
      <c r="E22" s="35" t="s">
        <v>305</v>
      </c>
      <c r="F22" s="45">
        <v>0.25</v>
      </c>
      <c r="G22" s="11">
        <f>--(Table13458910111210[[#This Row],[% COMPLETADO]]&gt;=1)</f>
        <v>0</v>
      </c>
      <c r="H22" s="13" t="s">
        <v>372</v>
      </c>
    </row>
    <row r="23" spans="1:8" ht="70.95" customHeight="1" x14ac:dyDescent="0.35">
      <c r="A23" s="11">
        <v>14</v>
      </c>
      <c r="B23" s="34" t="s">
        <v>266</v>
      </c>
      <c r="C23" s="16">
        <v>43339</v>
      </c>
      <c r="D23" s="16">
        <v>43344</v>
      </c>
      <c r="E23" s="35" t="s">
        <v>255</v>
      </c>
      <c r="F23" s="45">
        <v>0.5</v>
      </c>
      <c r="G23" s="11">
        <f>--(Table13458910111210[[#This Row],[% COMPLETADO]]&gt;=1)</f>
        <v>0</v>
      </c>
      <c r="H23" s="13" t="s">
        <v>371</v>
      </c>
    </row>
    <row r="24" spans="1:8" ht="70.95" customHeight="1" x14ac:dyDescent="0.35">
      <c r="A24" s="11">
        <v>15</v>
      </c>
      <c r="B24" s="34" t="s">
        <v>295</v>
      </c>
      <c r="C24" s="16">
        <v>43339</v>
      </c>
      <c r="D24" s="16">
        <v>43344</v>
      </c>
      <c r="E24" s="35" t="s">
        <v>296</v>
      </c>
      <c r="F24" s="45">
        <v>0</v>
      </c>
      <c r="G24" s="11">
        <f>--(Table13458910111210[[#This Row],[% COMPLETADO]]&gt;=1)</f>
        <v>0</v>
      </c>
      <c r="H24" s="13" t="s">
        <v>297</v>
      </c>
    </row>
    <row r="25" spans="1:8" ht="70.95" customHeight="1" x14ac:dyDescent="0.35">
      <c r="A25" s="11">
        <v>16</v>
      </c>
      <c r="B25" s="25" t="s">
        <v>232</v>
      </c>
      <c r="C25" s="2">
        <v>43339</v>
      </c>
      <c r="D25" s="2">
        <v>43344</v>
      </c>
      <c r="E25" s="24" t="s">
        <v>233</v>
      </c>
      <c r="F25" s="43">
        <v>0.5</v>
      </c>
      <c r="G25" s="11">
        <f>--(Table13458910111210[[#This Row],[% COMPLETADO]]&gt;=1)</f>
        <v>0</v>
      </c>
      <c r="H25" s="4" t="s">
        <v>373</v>
      </c>
    </row>
    <row r="26" spans="1:8" ht="97.05" customHeight="1" x14ac:dyDescent="0.35">
      <c r="A26" s="11">
        <v>17</v>
      </c>
      <c r="B26" s="25" t="s">
        <v>224</v>
      </c>
      <c r="C26" s="2">
        <v>43339</v>
      </c>
      <c r="D26" s="2">
        <v>43344</v>
      </c>
      <c r="E26" s="24" t="s">
        <v>279</v>
      </c>
      <c r="F26" s="43">
        <v>0.25</v>
      </c>
      <c r="G26" s="11">
        <f>--(Table13458910111210[[#This Row],[% COMPLETADO]]&gt;=1)</f>
        <v>0</v>
      </c>
      <c r="H26" s="4" t="s">
        <v>278</v>
      </c>
    </row>
    <row r="27" spans="1:8" ht="147" customHeight="1" x14ac:dyDescent="0.35">
      <c r="A27" s="11">
        <v>18</v>
      </c>
      <c r="B27" s="48" t="s">
        <v>405</v>
      </c>
      <c r="C27" s="2">
        <v>43339</v>
      </c>
      <c r="D27" s="2">
        <v>43344</v>
      </c>
      <c r="E27" s="24" t="s">
        <v>151</v>
      </c>
      <c r="F27" s="43">
        <v>0.25</v>
      </c>
      <c r="G27" s="11">
        <f>--(Table13458910111210[[#This Row],[% COMPLETADO]]&gt;=1)</f>
        <v>0</v>
      </c>
      <c r="H27" s="4" t="s">
        <v>406</v>
      </c>
    </row>
    <row r="28" spans="1:8" ht="70.95" customHeight="1" x14ac:dyDescent="0.35">
      <c r="A28" s="11">
        <v>19</v>
      </c>
      <c r="B28" s="34" t="s">
        <v>351</v>
      </c>
      <c r="C28" s="16">
        <v>43332</v>
      </c>
      <c r="D28" s="16">
        <v>43339</v>
      </c>
      <c r="E28" s="35" t="s">
        <v>407</v>
      </c>
      <c r="F28" s="45">
        <v>0</v>
      </c>
      <c r="G28" s="11">
        <f>--(Table13458910111210[[#This Row],[% COMPLETADO]]&gt;=1)</f>
        <v>0</v>
      </c>
      <c r="H28" s="13" t="s">
        <v>352</v>
      </c>
    </row>
    <row r="29" spans="1:8" ht="70.95" customHeight="1" x14ac:dyDescent="0.35">
      <c r="A29" s="11">
        <v>20</v>
      </c>
      <c r="B29" s="48" t="s">
        <v>338</v>
      </c>
      <c r="C29" s="2">
        <v>43332</v>
      </c>
      <c r="D29" s="2">
        <v>43339</v>
      </c>
      <c r="E29" s="24" t="s">
        <v>330</v>
      </c>
      <c r="F29" s="43">
        <v>0</v>
      </c>
      <c r="G29" s="11">
        <f>--(Table13458910111210[[#This Row],[% COMPLETADO]]&gt;=1)</f>
        <v>0</v>
      </c>
      <c r="H29" s="4" t="s">
        <v>339</v>
      </c>
    </row>
    <row r="30" spans="1:8" ht="70.95" customHeight="1" x14ac:dyDescent="0.35">
      <c r="A30" s="11">
        <v>21</v>
      </c>
      <c r="B30" s="48" t="s">
        <v>230</v>
      </c>
      <c r="C30" s="2">
        <v>43325</v>
      </c>
      <c r="D30" s="2">
        <v>43339</v>
      </c>
      <c r="E30" s="24" t="s">
        <v>233</v>
      </c>
      <c r="F30" s="43">
        <v>0.25</v>
      </c>
      <c r="G30" s="11">
        <f>--(Table13458910111210[[#This Row],[% COMPLETADO]]&gt;=1)</f>
        <v>0</v>
      </c>
      <c r="H30" s="4" t="s">
        <v>328</v>
      </c>
    </row>
    <row r="31" spans="1:8" ht="70.95" customHeight="1" x14ac:dyDescent="0.35">
      <c r="A31" s="11">
        <v>22</v>
      </c>
      <c r="B31" s="48" t="s">
        <v>326</v>
      </c>
      <c r="C31" s="2">
        <v>43332</v>
      </c>
      <c r="D31" s="2">
        <v>43339</v>
      </c>
      <c r="E31" s="24" t="s">
        <v>296</v>
      </c>
      <c r="F31" s="43">
        <v>0</v>
      </c>
      <c r="G31" s="11">
        <f>--(Table13458910111210[[#This Row],[% COMPLETADO]]&gt;=1)</f>
        <v>0</v>
      </c>
      <c r="H31" s="4" t="s">
        <v>374</v>
      </c>
    </row>
    <row r="32" spans="1:8" ht="70.95" customHeight="1" x14ac:dyDescent="0.35">
      <c r="A32" s="11">
        <v>23</v>
      </c>
      <c r="B32" s="48" t="s">
        <v>375</v>
      </c>
      <c r="C32" s="2">
        <v>43339</v>
      </c>
      <c r="D32" s="2">
        <v>43344</v>
      </c>
      <c r="E32" s="2" t="s">
        <v>40</v>
      </c>
      <c r="F32" s="43">
        <v>0</v>
      </c>
      <c r="G32" s="11">
        <f>--(Table13458910111210[[#This Row],[% COMPLETADO]]&gt;=1)</f>
        <v>0</v>
      </c>
      <c r="H32" s="4" t="s">
        <v>376</v>
      </c>
    </row>
    <row r="33" spans="1:8" ht="70.95" customHeight="1" x14ac:dyDescent="0.35">
      <c r="A33" s="11">
        <v>24</v>
      </c>
      <c r="B33" s="48" t="s">
        <v>388</v>
      </c>
      <c r="C33" s="2">
        <v>43339</v>
      </c>
      <c r="D33" s="2">
        <v>43344</v>
      </c>
      <c r="E33" s="2" t="s">
        <v>40</v>
      </c>
      <c r="F33" s="43">
        <v>0</v>
      </c>
      <c r="G33" s="11">
        <f>--(Table13458910111210[[#This Row],[% COMPLETADO]]&gt;=1)</f>
        <v>0</v>
      </c>
      <c r="H33" s="4" t="s">
        <v>389</v>
      </c>
    </row>
    <row r="34" spans="1:8" ht="70.95" customHeight="1" x14ac:dyDescent="0.35">
      <c r="A34" s="11">
        <v>25</v>
      </c>
      <c r="B34" s="48" t="s">
        <v>329</v>
      </c>
      <c r="C34" s="2">
        <v>43325</v>
      </c>
      <c r="D34" s="2">
        <v>43342</v>
      </c>
      <c r="E34" s="24" t="s">
        <v>330</v>
      </c>
      <c r="F34" s="43">
        <v>0.5</v>
      </c>
      <c r="G34" s="11">
        <f>--(Table13458910111210[[#This Row],[% COMPLETADO]]&gt;=1)</f>
        <v>0</v>
      </c>
      <c r="H34" s="4" t="s">
        <v>377</v>
      </c>
    </row>
    <row r="35" spans="1:8" ht="70.95" customHeight="1" x14ac:dyDescent="0.35">
      <c r="A35" s="11">
        <v>26</v>
      </c>
      <c r="B35" s="33" t="s">
        <v>54</v>
      </c>
      <c r="C35" s="5">
        <v>43325</v>
      </c>
      <c r="D35" s="5">
        <v>43344</v>
      </c>
      <c r="E35" s="5" t="s">
        <v>11</v>
      </c>
      <c r="F35" s="7">
        <v>0.25</v>
      </c>
      <c r="G35" s="7"/>
      <c r="H35" s="8" t="s">
        <v>378</v>
      </c>
    </row>
    <row r="36" spans="1:8" ht="97.05" customHeight="1" x14ac:dyDescent="0.35">
      <c r="A36" s="11">
        <v>27</v>
      </c>
      <c r="B36" s="48" t="s">
        <v>379</v>
      </c>
      <c r="C36" s="2">
        <v>43325</v>
      </c>
      <c r="D36" s="2">
        <v>43327</v>
      </c>
      <c r="E36" s="2" t="s">
        <v>11</v>
      </c>
      <c r="F36" s="43">
        <v>1</v>
      </c>
      <c r="G36" s="11">
        <f>--(Table13458910111210[[#This Row],[% COMPLETADO]]&gt;=1)</f>
        <v>1</v>
      </c>
      <c r="H36" s="4" t="s">
        <v>221</v>
      </c>
    </row>
    <row r="37" spans="1:8" ht="97.05" customHeight="1" x14ac:dyDescent="0.35">
      <c r="A37" s="11">
        <v>28</v>
      </c>
      <c r="B37" s="48" t="s">
        <v>333</v>
      </c>
      <c r="C37" s="2">
        <v>43325</v>
      </c>
      <c r="D37" s="2">
        <v>43325</v>
      </c>
      <c r="E37" s="2" t="s">
        <v>11</v>
      </c>
      <c r="F37" s="43">
        <v>0.75</v>
      </c>
      <c r="G37" s="11">
        <f>--(Table13458910111210[[#This Row],[% COMPLETADO]]&gt;=1)</f>
        <v>0</v>
      </c>
      <c r="H37" s="4" t="s">
        <v>380</v>
      </c>
    </row>
    <row r="38" spans="1:8" ht="63" customHeight="1" x14ac:dyDescent="0.35">
      <c r="A38" s="11">
        <v>29</v>
      </c>
      <c r="B38" s="34" t="s">
        <v>129</v>
      </c>
      <c r="C38" s="16">
        <v>43325</v>
      </c>
      <c r="D38" s="16">
        <v>43335</v>
      </c>
      <c r="E38" s="16" t="s">
        <v>40</v>
      </c>
      <c r="F38" s="45">
        <v>0.25</v>
      </c>
      <c r="G38" s="11">
        <f>--(Table13458910111210[[#This Row],[% COMPLETADO]]&gt;=1)</f>
        <v>0</v>
      </c>
      <c r="H38" s="13" t="s">
        <v>124</v>
      </c>
    </row>
    <row r="39" spans="1:8" ht="70.95" customHeight="1" x14ac:dyDescent="0.35">
      <c r="A39" s="11">
        <v>30</v>
      </c>
      <c r="B39" s="34" t="s">
        <v>381</v>
      </c>
      <c r="C39" s="16">
        <v>43337</v>
      </c>
      <c r="D39" s="16">
        <v>43344</v>
      </c>
      <c r="E39" s="16" t="s">
        <v>382</v>
      </c>
      <c r="F39" s="45">
        <v>0.25</v>
      </c>
      <c r="G39" s="11">
        <f>--(Table13458910111210[[#This Row],[% COMPLETADO]]&gt;=1)</f>
        <v>0</v>
      </c>
      <c r="H39" s="13" t="s">
        <v>383</v>
      </c>
    </row>
    <row r="40" spans="1:8" ht="58.05" customHeight="1" x14ac:dyDescent="0.35">
      <c r="A40" s="11">
        <v>31</v>
      </c>
      <c r="B40" s="34" t="s">
        <v>306</v>
      </c>
      <c r="C40" s="16">
        <v>43332</v>
      </c>
      <c r="D40" s="16">
        <v>43319</v>
      </c>
      <c r="E40" s="35" t="s">
        <v>307</v>
      </c>
      <c r="F40" s="45">
        <v>0</v>
      </c>
      <c r="G40" s="11">
        <f>--(Table13458910111210[[#This Row],[% COMPLETADO]]&gt;=1)</f>
        <v>0</v>
      </c>
      <c r="H40" s="13" t="s">
        <v>308</v>
      </c>
    </row>
    <row r="41" spans="1:8" ht="70.95" customHeight="1" x14ac:dyDescent="0.35">
      <c r="A41" s="11">
        <v>32</v>
      </c>
      <c r="B41" s="34" t="s">
        <v>292</v>
      </c>
      <c r="C41" s="16">
        <v>43332</v>
      </c>
      <c r="D41" s="16">
        <v>43339</v>
      </c>
      <c r="E41" s="16" t="s">
        <v>11</v>
      </c>
      <c r="F41" s="45">
        <v>1</v>
      </c>
      <c r="G41" s="11">
        <f>--(Table13458910111210[[#This Row],[% COMPLETADO]]&gt;=1)</f>
        <v>1</v>
      </c>
      <c r="H41" s="13" t="s">
        <v>293</v>
      </c>
    </row>
    <row r="42" spans="1:8" ht="90" customHeight="1" x14ac:dyDescent="0.35">
      <c r="A42" s="11">
        <v>33</v>
      </c>
      <c r="B42" s="34" t="s">
        <v>320</v>
      </c>
      <c r="C42" s="16">
        <v>43332</v>
      </c>
      <c r="D42" s="16">
        <v>43339</v>
      </c>
      <c r="E42" s="35" t="s">
        <v>11</v>
      </c>
      <c r="F42" s="45">
        <v>0.25</v>
      </c>
      <c r="G42" s="11">
        <f>--(Table13458910111210[[#This Row],[% COMPLETADO]]&gt;=1)</f>
        <v>0</v>
      </c>
      <c r="H42" s="13" t="s">
        <v>384</v>
      </c>
    </row>
    <row r="43" spans="1:8" ht="90" customHeight="1" x14ac:dyDescent="0.35">
      <c r="A43" s="11">
        <v>34</v>
      </c>
      <c r="B43" s="34" t="s">
        <v>385</v>
      </c>
      <c r="C43" s="16">
        <v>43339</v>
      </c>
      <c r="D43" s="16">
        <v>43344</v>
      </c>
      <c r="E43" s="16" t="s">
        <v>11</v>
      </c>
      <c r="F43" s="45">
        <v>0</v>
      </c>
      <c r="G43" s="11">
        <f>--(Table13458910111210[[#This Row],[% COMPLETADO]]&gt;=1)</f>
        <v>0</v>
      </c>
      <c r="H43" s="13" t="s">
        <v>386</v>
      </c>
    </row>
    <row r="44" spans="1:8" ht="73.05" customHeight="1" x14ac:dyDescent="0.35">
      <c r="A44" s="11">
        <v>35</v>
      </c>
      <c r="B44" s="34" t="s">
        <v>298</v>
      </c>
      <c r="C44" s="16">
        <v>43332</v>
      </c>
      <c r="D44" s="16">
        <v>43339</v>
      </c>
      <c r="E44" s="16" t="s">
        <v>40</v>
      </c>
      <c r="F44" s="45">
        <v>1</v>
      </c>
      <c r="G44" s="11">
        <f>--(Table13458910111210[[#This Row],[% COMPLETADO]]&gt;=1)</f>
        <v>1</v>
      </c>
      <c r="H44" s="13" t="s">
        <v>299</v>
      </c>
    </row>
    <row r="45" spans="1:8" ht="87" customHeight="1" x14ac:dyDescent="0.35">
      <c r="A45" s="11">
        <v>36</v>
      </c>
      <c r="B45" s="34" t="s">
        <v>171</v>
      </c>
      <c r="C45" s="16">
        <v>43325</v>
      </c>
      <c r="D45" s="16">
        <v>43339</v>
      </c>
      <c r="E45" s="35" t="s">
        <v>268</v>
      </c>
      <c r="F45" s="45">
        <v>0.25</v>
      </c>
      <c r="G45" s="11">
        <f>--(Table13458910111210[[#This Row],[% COMPLETADO]]&gt;=1)</f>
        <v>0</v>
      </c>
      <c r="H45" s="13" t="s">
        <v>300</v>
      </c>
    </row>
    <row r="46" spans="1:8" ht="58.95" customHeight="1" x14ac:dyDescent="0.35">
      <c r="A46" s="11">
        <v>37</v>
      </c>
      <c r="B46" s="34" t="s">
        <v>196</v>
      </c>
      <c r="C46" s="16">
        <v>43325</v>
      </c>
      <c r="D46" s="16">
        <v>43342</v>
      </c>
      <c r="E46" s="16" t="s">
        <v>11</v>
      </c>
      <c r="F46" s="45">
        <v>0</v>
      </c>
      <c r="G46" s="11">
        <f>--(Table13458910111210[[#This Row],[% COMPLETADO]]&gt;=1)</f>
        <v>0</v>
      </c>
      <c r="H46" s="13" t="s">
        <v>197</v>
      </c>
    </row>
    <row r="47" spans="1:8" ht="58.95" customHeight="1" x14ac:dyDescent="0.35">
      <c r="A47" s="11">
        <v>38</v>
      </c>
      <c r="B47" s="34" t="s">
        <v>199</v>
      </c>
      <c r="C47" s="16">
        <v>43325</v>
      </c>
      <c r="D47" s="16">
        <v>43330</v>
      </c>
      <c r="E47" s="16" t="s">
        <v>11</v>
      </c>
      <c r="F47" s="45">
        <v>0</v>
      </c>
      <c r="G47" s="11">
        <f>--(Table13458910111210[[#This Row],[% COMPLETADO]]&gt;=1)</f>
        <v>0</v>
      </c>
      <c r="H47" s="13" t="s">
        <v>387</v>
      </c>
    </row>
    <row r="48" spans="1:8" ht="58.95" customHeight="1" x14ac:dyDescent="0.35">
      <c r="A48" s="11">
        <v>39</v>
      </c>
      <c r="B48" s="34" t="s">
        <v>319</v>
      </c>
      <c r="C48" s="16">
        <v>43339</v>
      </c>
      <c r="D48" s="16">
        <v>43340</v>
      </c>
      <c r="E48" s="16" t="s">
        <v>40</v>
      </c>
      <c r="F48" s="45">
        <v>0</v>
      </c>
      <c r="G48" s="11">
        <f>--(Table13458910111210[[#This Row],[% COMPLETADO]]&gt;=1)</f>
        <v>0</v>
      </c>
      <c r="H48" s="13" t="s">
        <v>335</v>
      </c>
    </row>
    <row r="49" spans="1:8" ht="58.95" customHeight="1" x14ac:dyDescent="0.35">
      <c r="A49" s="11">
        <v>40</v>
      </c>
      <c r="B49" s="34" t="s">
        <v>273</v>
      </c>
      <c r="C49" s="16">
        <v>43325</v>
      </c>
      <c r="D49" s="16">
        <v>43342</v>
      </c>
      <c r="E49" s="16" t="s">
        <v>46</v>
      </c>
      <c r="F49" s="45">
        <v>0</v>
      </c>
      <c r="G49" s="11">
        <f>--(Table13458910111210[[#This Row],[% COMPLETADO]]&gt;=1)</f>
        <v>0</v>
      </c>
      <c r="H49" s="13" t="s">
        <v>390</v>
      </c>
    </row>
    <row r="50" spans="1:8" ht="61.05" customHeight="1" x14ac:dyDescent="0.35">
      <c r="A50" s="11">
        <v>41</v>
      </c>
      <c r="B50" s="34" t="s">
        <v>342</v>
      </c>
      <c r="C50" s="16">
        <v>43339</v>
      </c>
      <c r="D50" s="16">
        <v>43339</v>
      </c>
      <c r="E50" s="16" t="s">
        <v>11</v>
      </c>
      <c r="F50" s="45">
        <v>0.25</v>
      </c>
      <c r="G50" s="11"/>
      <c r="H50" s="13" t="s">
        <v>391</v>
      </c>
    </row>
    <row r="51" spans="1:8" ht="33" customHeight="1" x14ac:dyDescent="0.35">
      <c r="A51" s="11">
        <v>42</v>
      </c>
      <c r="B51" s="34" t="s">
        <v>348</v>
      </c>
      <c r="C51" s="16">
        <v>43332</v>
      </c>
      <c r="D51" s="16">
        <v>43339</v>
      </c>
      <c r="E51" s="16" t="s">
        <v>11</v>
      </c>
      <c r="F51" s="45">
        <v>0</v>
      </c>
      <c r="G51" s="11">
        <f>--(Table13458910111210[[#This Row],[% COMPLETADO]]&gt;=1)</f>
        <v>0</v>
      </c>
      <c r="H51" s="13" t="s">
        <v>349</v>
      </c>
    </row>
    <row r="52" spans="1:8" ht="70.95" customHeight="1" x14ac:dyDescent="0.35">
      <c r="A52" s="11">
        <v>43</v>
      </c>
      <c r="B52" s="48" t="s">
        <v>19</v>
      </c>
      <c r="C52" s="2">
        <v>43325</v>
      </c>
      <c r="D52" s="2">
        <v>43342</v>
      </c>
      <c r="E52" s="24" t="s">
        <v>21</v>
      </c>
      <c r="F52" s="43">
        <v>0.5</v>
      </c>
      <c r="G52" s="11">
        <f>--(Table13458910111210[[#This Row],[% COMPLETADO]]&gt;=1)</f>
        <v>0</v>
      </c>
      <c r="H52" s="4" t="s">
        <v>332</v>
      </c>
    </row>
    <row r="53" spans="1:8" ht="70.95" customHeight="1" x14ac:dyDescent="0.35">
      <c r="A53" s="11">
        <v>44</v>
      </c>
      <c r="B53" s="48" t="s">
        <v>395</v>
      </c>
      <c r="C53" s="2">
        <v>43339</v>
      </c>
      <c r="D53" s="2">
        <v>43344</v>
      </c>
      <c r="E53" s="2" t="s">
        <v>213</v>
      </c>
      <c r="F53" s="43">
        <v>0</v>
      </c>
      <c r="G53" s="11">
        <f>--(Table13458910111210[[#This Row],[% COMPLETADO]]&gt;=1)</f>
        <v>0</v>
      </c>
      <c r="H53" s="4" t="s">
        <v>396</v>
      </c>
    </row>
    <row r="54" spans="1:8" ht="58.05" customHeight="1" x14ac:dyDescent="0.35">
      <c r="A54" s="11">
        <v>45</v>
      </c>
      <c r="B54" s="34" t="s">
        <v>109</v>
      </c>
      <c r="C54" s="16">
        <v>43269</v>
      </c>
      <c r="D54" s="16">
        <v>43276</v>
      </c>
      <c r="E54" s="35" t="s">
        <v>305</v>
      </c>
      <c r="F54" s="45">
        <v>0</v>
      </c>
      <c r="G54" s="11">
        <f>--(Table13458910111210[[#This Row],[% COMPLETADO]]&gt;=1)</f>
        <v>0</v>
      </c>
      <c r="H54" s="13" t="s">
        <v>304</v>
      </c>
    </row>
  </sheetData>
  <mergeCells count="1">
    <mergeCell ref="C1:F6"/>
  </mergeCells>
  <conditionalFormatting sqref="F10:F54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{1F4E1B07-AD73-014A-823B-30950D108505}</x14:id>
        </ext>
      </extLst>
    </cfRule>
  </conditionalFormatting>
  <conditionalFormatting sqref="F25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{DCCC7574-7228-564B-8274-D429BB57DC7C}</x14:id>
        </ext>
      </extLst>
    </cfRule>
  </conditionalFormatting>
  <dataValidations count="2">
    <dataValidation type="list" allowBlank="1" showErrorMessage="1" errorTitle="Este valor no está en la lista." error="Escoja uno de los valores en la lista." sqref="F52:F54 F10:F45" xr:uid="{00000000-0002-0000-0900-000000000000}">
      <formula1>"0%,25%,50%,75%,100%"</formula1>
    </dataValidation>
    <dataValidation type="decimal" allowBlank="1" showInputMessage="1" showErrorMessage="1" sqref="F52:F54 F9:F37" xr:uid="{00000000-0002-0000-0900-000001000000}">
      <formula1>0</formula1>
      <formula2>100</formula2>
    </dataValidation>
  </dataValidations>
  <printOptions horizontalCentered="1"/>
  <pageMargins left="0.4" right="0.4" top="0.4" bottom="0.4" header="0.25" footer="0.25"/>
  <pageSetup paperSize="9" scale="60" fitToHeight="0" orientation="landscape" r:id="rId1"/>
  <headerFooter differentFirst="1">
    <oddFooter>&amp;CPage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4E1B07-AD73-014A-823B-30950D10850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F10:F54</xm:sqref>
        </x14:conditionalFormatting>
        <x14:conditionalFormatting xmlns:xm="http://schemas.microsoft.com/office/excel/2006/main">
          <x14:cfRule type="dataBar" id="{DCCC7574-7228-564B-8274-D429BB57DC7C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iconSet" priority="2" id="{FD4F276F-D478-7044-96F8-AC97796FAC8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1" id="{525426E5-CC2F-214A-B922-52AC41461D0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G25</xm:sqref>
        </x14:conditionalFormatting>
        <x14:conditionalFormatting xmlns:xm="http://schemas.microsoft.com/office/excel/2006/main">
          <x14:cfRule type="iconSet" priority="121" id="{308BF7A3-E2A9-2C49-AF5D-3E7A0700FE3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G52:G54 G18:G24 G26:G27 G29:G49 G10:G16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/>
    <pageSetUpPr autoPageBreaks="0" fitToPage="1"/>
  </sheetPr>
  <dimension ref="A1:H52"/>
  <sheetViews>
    <sheetView showGridLines="0" topLeftCell="C1" zoomScale="171" zoomScaleNormal="125" zoomScalePageLayoutView="125" workbookViewId="0">
      <selection activeCell="H8" sqref="H8"/>
    </sheetView>
  </sheetViews>
  <sheetFormatPr baseColWidth="10" defaultColWidth="8.81640625" defaultRowHeight="33" customHeight="1" x14ac:dyDescent="0.35"/>
  <cols>
    <col min="1" max="1" width="5.81640625" style="11" customWidth="1"/>
    <col min="2" max="2" width="39.7265625" style="13" customWidth="1"/>
    <col min="3" max="3" width="20" style="16" customWidth="1"/>
    <col min="4" max="5" width="21.7265625" style="16" customWidth="1"/>
    <col min="6" max="6" width="20.81640625" style="45" customWidth="1"/>
    <col min="7" max="7" width="9.7265625" style="15" customWidth="1"/>
    <col min="8" max="8" width="42.453125" style="15" customWidth="1"/>
    <col min="9" max="9" width="2.453125" style="1" customWidth="1"/>
    <col min="10" max="16384" width="8.81640625" style="1"/>
  </cols>
  <sheetData>
    <row r="1" spans="1:8" ht="19.05" customHeight="1" x14ac:dyDescent="0.35">
      <c r="C1" s="53" t="s">
        <v>9</v>
      </c>
      <c r="D1" s="53"/>
      <c r="E1" s="53"/>
      <c r="F1" s="53"/>
      <c r="G1" s="1"/>
      <c r="H1" s="1"/>
    </row>
    <row r="2" spans="1:8" ht="19.05" customHeight="1" x14ac:dyDescent="0.35">
      <c r="C2" s="53"/>
      <c r="D2" s="53"/>
      <c r="E2" s="53"/>
      <c r="F2" s="53"/>
      <c r="G2" s="1"/>
      <c r="H2" s="1"/>
    </row>
    <row r="3" spans="1:8" ht="19.05" customHeight="1" x14ac:dyDescent="0.35">
      <c r="C3" s="53"/>
      <c r="D3" s="53"/>
      <c r="E3" s="53"/>
      <c r="F3" s="53"/>
      <c r="G3" s="1"/>
      <c r="H3" s="19" t="s">
        <v>12</v>
      </c>
    </row>
    <row r="4" spans="1:8" ht="19.05" customHeight="1" x14ac:dyDescent="0.35">
      <c r="C4" s="53"/>
      <c r="D4" s="53"/>
      <c r="E4" s="53"/>
      <c r="F4" s="53"/>
      <c r="G4" s="1"/>
      <c r="H4" s="20" t="s">
        <v>13</v>
      </c>
    </row>
    <row r="5" spans="1:8" ht="19.05" customHeight="1" x14ac:dyDescent="0.35">
      <c r="C5" s="53"/>
      <c r="D5" s="53"/>
      <c r="E5" s="53"/>
      <c r="F5" s="53"/>
      <c r="G5" s="1"/>
      <c r="H5" s="20" t="s">
        <v>8</v>
      </c>
    </row>
    <row r="6" spans="1:8" ht="19.05" customHeight="1" x14ac:dyDescent="0.35">
      <c r="C6" s="53"/>
      <c r="D6" s="53"/>
      <c r="E6" s="53"/>
      <c r="F6" s="53"/>
      <c r="G6" s="1"/>
      <c r="H6" s="1"/>
    </row>
    <row r="7" spans="1:8" ht="19.05" customHeight="1" x14ac:dyDescent="0.35">
      <c r="C7" s="18"/>
      <c r="D7" s="18"/>
      <c r="E7" s="18"/>
      <c r="F7" s="1"/>
      <c r="G7" s="1"/>
      <c r="H7" s="1"/>
    </row>
    <row r="8" spans="1:8" s="21" customFormat="1" ht="40.049999999999997" customHeight="1" x14ac:dyDescent="0.35">
      <c r="A8" s="22"/>
      <c r="B8" s="27" t="s">
        <v>408</v>
      </c>
      <c r="C8" s="28"/>
      <c r="D8" s="28"/>
      <c r="E8" s="28"/>
      <c r="F8" s="29"/>
      <c r="G8" s="29"/>
      <c r="H8" s="30" t="s">
        <v>409</v>
      </c>
    </row>
    <row r="9" spans="1:8" s="17" customFormat="1" ht="25.05" customHeight="1" x14ac:dyDescent="0.35">
      <c r="A9" s="11"/>
      <c r="B9" s="23" t="s">
        <v>211</v>
      </c>
      <c r="C9" s="9" t="s">
        <v>4</v>
      </c>
      <c r="D9" s="9" t="s">
        <v>0</v>
      </c>
      <c r="E9" s="9" t="s">
        <v>7</v>
      </c>
      <c r="F9" s="44" t="s">
        <v>1</v>
      </c>
      <c r="G9" s="10" t="s">
        <v>2</v>
      </c>
      <c r="H9" s="10" t="s">
        <v>3</v>
      </c>
    </row>
    <row r="10" spans="1:8" ht="97.05" customHeight="1" x14ac:dyDescent="0.35">
      <c r="A10" s="11">
        <v>1</v>
      </c>
      <c r="B10" s="25" t="s">
        <v>314</v>
      </c>
      <c r="C10" s="2">
        <v>43346</v>
      </c>
      <c r="D10" s="2">
        <v>43351</v>
      </c>
      <c r="E10" s="2" t="s">
        <v>213</v>
      </c>
      <c r="F10" s="43">
        <v>1</v>
      </c>
      <c r="G10" s="11">
        <f>--(Table1345891011121011[[#This Row],[% COMPLETADO]]&gt;=1)</f>
        <v>1</v>
      </c>
      <c r="H10" s="4" t="s">
        <v>315</v>
      </c>
    </row>
    <row r="11" spans="1:8" ht="97.05" customHeight="1" x14ac:dyDescent="0.35">
      <c r="A11" s="11">
        <v>2</v>
      </c>
      <c r="B11" s="25" t="s">
        <v>217</v>
      </c>
      <c r="C11" s="2">
        <v>43346</v>
      </c>
      <c r="D11" s="2">
        <v>43351</v>
      </c>
      <c r="E11" s="2" t="s">
        <v>213</v>
      </c>
      <c r="F11" s="43">
        <v>0.5</v>
      </c>
      <c r="G11" s="11">
        <f>--(Table1345891011121011[[#This Row],[% COMPLETADO]]&gt;=1)</f>
        <v>0</v>
      </c>
      <c r="H11" s="4" t="s">
        <v>417</v>
      </c>
    </row>
    <row r="12" spans="1:8" ht="97.05" customHeight="1" x14ac:dyDescent="0.35">
      <c r="B12" s="25" t="s">
        <v>418</v>
      </c>
      <c r="C12" s="2">
        <v>43353</v>
      </c>
      <c r="D12" s="2">
        <v>43358</v>
      </c>
      <c r="E12" s="2" t="s">
        <v>148</v>
      </c>
      <c r="F12" s="43">
        <v>0</v>
      </c>
      <c r="G12" s="11">
        <f>--(Table1345891011121011[[#This Row],[% COMPLETADO]]&gt;=1)</f>
        <v>0</v>
      </c>
      <c r="H12" s="4" t="s">
        <v>419</v>
      </c>
    </row>
    <row r="13" spans="1:8" ht="97.05" customHeight="1" x14ac:dyDescent="0.35">
      <c r="A13" s="11">
        <v>4</v>
      </c>
      <c r="B13" s="25" t="s">
        <v>410</v>
      </c>
      <c r="C13" s="2">
        <v>43346</v>
      </c>
      <c r="D13" s="2">
        <v>43351</v>
      </c>
      <c r="E13" s="2" t="s">
        <v>402</v>
      </c>
      <c r="F13" s="43">
        <v>0</v>
      </c>
      <c r="G13" s="11">
        <f>--(Table1345891011121011[[#This Row],[% COMPLETADO]]&gt;=1)</f>
        <v>0</v>
      </c>
      <c r="H13" s="4" t="s">
        <v>323</v>
      </c>
    </row>
    <row r="14" spans="1:8" ht="97.05" customHeight="1" x14ac:dyDescent="0.35">
      <c r="A14" s="11">
        <v>5</v>
      </c>
      <c r="B14" s="25" t="s">
        <v>357</v>
      </c>
      <c r="C14" s="2">
        <v>43346</v>
      </c>
      <c r="D14" s="2">
        <v>43351</v>
      </c>
      <c r="E14" s="24" t="s">
        <v>358</v>
      </c>
      <c r="F14" s="43">
        <v>0.75</v>
      </c>
      <c r="G14" s="11">
        <f>--(Table1345891011121011[[#This Row],[% COMPLETADO]]&gt;=1)</f>
        <v>0</v>
      </c>
      <c r="H14" s="4" t="s">
        <v>420</v>
      </c>
    </row>
    <row r="15" spans="1:8" ht="97.05" customHeight="1" x14ac:dyDescent="0.35">
      <c r="A15" s="11">
        <v>6</v>
      </c>
      <c r="B15" s="25" t="s">
        <v>394</v>
      </c>
      <c r="C15" s="2">
        <v>43346</v>
      </c>
      <c r="D15" s="2">
        <v>43351</v>
      </c>
      <c r="E15" s="24" t="s">
        <v>392</v>
      </c>
      <c r="F15" s="43">
        <v>0</v>
      </c>
      <c r="G15" s="11">
        <f>--(Table1345891011121011[[#This Row],[% COMPLETADO]]&gt;=1)</f>
        <v>0</v>
      </c>
      <c r="H15" s="4" t="s">
        <v>422</v>
      </c>
    </row>
    <row r="16" spans="1:8" ht="115.05" customHeight="1" x14ac:dyDescent="0.35">
      <c r="A16" s="11">
        <v>7</v>
      </c>
      <c r="B16" s="25" t="s">
        <v>236</v>
      </c>
      <c r="C16" s="2">
        <v>43346</v>
      </c>
      <c r="D16" s="2">
        <v>43351</v>
      </c>
      <c r="E16" s="2" t="s">
        <v>213</v>
      </c>
      <c r="F16" s="43">
        <v>1</v>
      </c>
      <c r="G16" s="11">
        <f>--(Table1345891011121011[[#This Row],[% COMPLETADO]]&gt;=1)</f>
        <v>1</v>
      </c>
      <c r="H16" s="4" t="s">
        <v>324</v>
      </c>
    </row>
    <row r="17" spans="1:8" ht="88.05" customHeight="1" x14ac:dyDescent="0.35">
      <c r="A17" s="11">
        <v>9</v>
      </c>
      <c r="B17" s="34" t="s">
        <v>361</v>
      </c>
      <c r="C17" s="16">
        <v>43346</v>
      </c>
      <c r="D17" s="16">
        <v>43351</v>
      </c>
      <c r="E17" s="35" t="s">
        <v>362</v>
      </c>
      <c r="F17" s="45">
        <v>0.5</v>
      </c>
      <c r="G17" s="11">
        <f>--(Table1345891011121011[[#This Row],[% COMPLETADO]]&gt;=1)</f>
        <v>0</v>
      </c>
      <c r="H17" s="13" t="s">
        <v>421</v>
      </c>
    </row>
    <row r="18" spans="1:8" ht="84" customHeight="1" x14ac:dyDescent="0.35">
      <c r="A18" s="11">
        <v>10</v>
      </c>
      <c r="B18" s="25" t="s">
        <v>243</v>
      </c>
      <c r="C18" s="2">
        <v>43346</v>
      </c>
      <c r="D18" s="2">
        <v>43347</v>
      </c>
      <c r="E18" s="24" t="s">
        <v>244</v>
      </c>
      <c r="F18" s="43">
        <v>1</v>
      </c>
      <c r="G18" s="11">
        <f>--(Table1345891011121011[[#This Row],[% COMPLETADO]]&gt;=1)</f>
        <v>1</v>
      </c>
      <c r="H18" s="4" t="s">
        <v>423</v>
      </c>
    </row>
    <row r="19" spans="1:8" ht="84" customHeight="1" x14ac:dyDescent="0.35">
      <c r="B19" s="25" t="s">
        <v>424</v>
      </c>
      <c r="C19" s="2">
        <v>43353</v>
      </c>
      <c r="D19" s="2">
        <v>43358</v>
      </c>
      <c r="E19" s="2" t="s">
        <v>425</v>
      </c>
      <c r="F19" s="43">
        <v>0</v>
      </c>
      <c r="G19" s="11">
        <f>--(Table1345891011121011[[#This Row],[% COMPLETADO]]&gt;=1)</f>
        <v>0</v>
      </c>
      <c r="H19" s="4" t="s">
        <v>426</v>
      </c>
    </row>
    <row r="20" spans="1:8" ht="118.95" customHeight="1" x14ac:dyDescent="0.35">
      <c r="A20" s="11">
        <v>11</v>
      </c>
      <c r="B20" s="25" t="s">
        <v>365</v>
      </c>
      <c r="C20" s="2">
        <v>43346</v>
      </c>
      <c r="D20" s="2">
        <v>43351</v>
      </c>
      <c r="E20" s="24" t="s">
        <v>366</v>
      </c>
      <c r="F20" s="43">
        <v>0.5</v>
      </c>
      <c r="G20" s="11">
        <f>--(Table1345891011121011[[#This Row],[% COMPLETADO]]&gt;=1)</f>
        <v>0</v>
      </c>
      <c r="H20" s="4" t="s">
        <v>404</v>
      </c>
    </row>
    <row r="21" spans="1:8" ht="70.95" customHeight="1" x14ac:dyDescent="0.35">
      <c r="A21" s="11">
        <v>12</v>
      </c>
      <c r="B21" s="34" t="s">
        <v>259</v>
      </c>
      <c r="C21" s="16">
        <v>43346</v>
      </c>
      <c r="D21" s="16">
        <v>43351</v>
      </c>
      <c r="E21" s="35" t="s">
        <v>257</v>
      </c>
      <c r="F21" s="45">
        <v>0.5</v>
      </c>
      <c r="G21" s="11">
        <f>--(Table1345891011121011[[#This Row],[% COMPLETADO]]&gt;=1)</f>
        <v>0</v>
      </c>
      <c r="H21" s="13" t="s">
        <v>364</v>
      </c>
    </row>
    <row r="22" spans="1:8" ht="70.95" customHeight="1" x14ac:dyDescent="0.35">
      <c r="A22" s="11">
        <v>13</v>
      </c>
      <c r="B22" s="34" t="s">
        <v>367</v>
      </c>
      <c r="C22" s="16">
        <v>43346</v>
      </c>
      <c r="D22" s="16">
        <v>43351</v>
      </c>
      <c r="E22" s="16" t="s">
        <v>368</v>
      </c>
      <c r="F22" s="45">
        <v>0.5</v>
      </c>
      <c r="G22" s="11">
        <f>--(Table1345891011121011[[#This Row],[% COMPLETADO]]&gt;=1)</f>
        <v>0</v>
      </c>
      <c r="H22" s="13" t="s">
        <v>427</v>
      </c>
    </row>
    <row r="23" spans="1:8" ht="64.05" customHeight="1" x14ac:dyDescent="0.35">
      <c r="A23" s="11">
        <v>14</v>
      </c>
      <c r="B23" s="34" t="s">
        <v>370</v>
      </c>
      <c r="C23" s="16">
        <v>43346</v>
      </c>
      <c r="D23" s="16">
        <v>43351</v>
      </c>
      <c r="E23" s="35" t="s">
        <v>305</v>
      </c>
      <c r="F23" s="45">
        <v>0.5</v>
      </c>
      <c r="G23" s="11">
        <f>--(Table1345891011121011[[#This Row],[% COMPLETADO]]&gt;=1)</f>
        <v>0</v>
      </c>
      <c r="H23" s="13" t="s">
        <v>428</v>
      </c>
    </row>
    <row r="24" spans="1:8" ht="70.95" customHeight="1" x14ac:dyDescent="0.35">
      <c r="A24" s="11">
        <v>15</v>
      </c>
      <c r="B24" s="34" t="s">
        <v>266</v>
      </c>
      <c r="C24" s="16">
        <v>43346</v>
      </c>
      <c r="D24" s="16">
        <v>43351</v>
      </c>
      <c r="E24" s="35" t="s">
        <v>255</v>
      </c>
      <c r="F24" s="45">
        <v>0.5</v>
      </c>
      <c r="G24" s="11">
        <f>--(Table1345891011121011[[#This Row],[% COMPLETADO]]&gt;=1)</f>
        <v>0</v>
      </c>
      <c r="H24" s="13" t="s">
        <v>371</v>
      </c>
    </row>
    <row r="25" spans="1:8" ht="70.95" customHeight="1" x14ac:dyDescent="0.35">
      <c r="A25" s="11">
        <v>16</v>
      </c>
      <c r="B25" s="34" t="s">
        <v>295</v>
      </c>
      <c r="C25" s="16">
        <v>43339</v>
      </c>
      <c r="D25" s="16">
        <v>43344</v>
      </c>
      <c r="E25" s="35" t="s">
        <v>296</v>
      </c>
      <c r="F25" s="45">
        <v>0</v>
      </c>
      <c r="G25" s="11">
        <f>--(Table1345891011121011[[#This Row],[% COMPLETADO]]&gt;=1)</f>
        <v>0</v>
      </c>
      <c r="H25" s="13" t="s">
        <v>297</v>
      </c>
    </row>
    <row r="26" spans="1:8" ht="70.95" customHeight="1" x14ac:dyDescent="0.35">
      <c r="A26" s="11">
        <v>17</v>
      </c>
      <c r="B26" s="25" t="s">
        <v>232</v>
      </c>
      <c r="C26" s="2">
        <v>43346</v>
      </c>
      <c r="D26" s="2">
        <v>43358</v>
      </c>
      <c r="E26" s="24" t="s">
        <v>429</v>
      </c>
      <c r="F26" s="43">
        <v>0.5</v>
      </c>
      <c r="G26" s="11">
        <f>--(Table1345891011121011[[#This Row],[% COMPLETADO]]&gt;=1)</f>
        <v>0</v>
      </c>
      <c r="H26" s="4" t="s">
        <v>373</v>
      </c>
    </row>
    <row r="27" spans="1:8" ht="97.05" customHeight="1" x14ac:dyDescent="0.35">
      <c r="A27" s="11">
        <v>18</v>
      </c>
      <c r="B27" s="25" t="s">
        <v>224</v>
      </c>
      <c r="C27" s="2">
        <v>43346</v>
      </c>
      <c r="D27" s="2">
        <v>43351</v>
      </c>
      <c r="E27" s="24" t="s">
        <v>430</v>
      </c>
      <c r="F27" s="43">
        <v>0.25</v>
      </c>
      <c r="G27" s="11">
        <f>--(Table1345891011121011[[#This Row],[% COMPLETADO]]&gt;=1)</f>
        <v>0</v>
      </c>
      <c r="H27" s="4" t="s">
        <v>278</v>
      </c>
    </row>
    <row r="28" spans="1:8" ht="87" customHeight="1" x14ac:dyDescent="0.35">
      <c r="A28" s="11">
        <v>20</v>
      </c>
      <c r="B28" s="34" t="s">
        <v>351</v>
      </c>
      <c r="C28" s="16">
        <v>43353</v>
      </c>
      <c r="D28" s="16">
        <v>43358</v>
      </c>
      <c r="E28" s="35" t="s">
        <v>148</v>
      </c>
      <c r="F28" s="45">
        <v>0.25</v>
      </c>
      <c r="G28" s="11"/>
      <c r="H28" s="13" t="s">
        <v>431</v>
      </c>
    </row>
    <row r="29" spans="1:8" ht="87" customHeight="1" x14ac:dyDescent="0.35">
      <c r="B29" s="34" t="s">
        <v>432</v>
      </c>
      <c r="C29" s="16">
        <v>43353</v>
      </c>
      <c r="D29" s="16">
        <v>43358</v>
      </c>
      <c r="E29" s="16" t="s">
        <v>433</v>
      </c>
      <c r="F29" s="45">
        <v>0</v>
      </c>
      <c r="G29" s="11"/>
      <c r="H29" s="13" t="s">
        <v>434</v>
      </c>
    </row>
    <row r="30" spans="1:8" ht="70.95" customHeight="1" x14ac:dyDescent="0.35">
      <c r="A30" s="11">
        <v>21</v>
      </c>
      <c r="B30" s="48" t="s">
        <v>338</v>
      </c>
      <c r="C30" s="2">
        <v>43332</v>
      </c>
      <c r="D30" s="2">
        <v>43339</v>
      </c>
      <c r="E30" s="24" t="s">
        <v>330</v>
      </c>
      <c r="F30" s="43">
        <v>0</v>
      </c>
      <c r="G30" s="11">
        <f>--(Table1345891011121011[[#This Row],[% COMPLETADO]]&gt;=1)</f>
        <v>0</v>
      </c>
      <c r="H30" s="4" t="s">
        <v>339</v>
      </c>
    </row>
    <row r="31" spans="1:8" ht="70.95" customHeight="1" x14ac:dyDescent="0.35">
      <c r="A31" s="11">
        <v>22</v>
      </c>
      <c r="B31" s="48" t="s">
        <v>230</v>
      </c>
      <c r="C31" s="2">
        <v>43346</v>
      </c>
      <c r="D31" s="2">
        <v>43358</v>
      </c>
      <c r="E31" s="24" t="s">
        <v>46</v>
      </c>
      <c r="F31" s="43">
        <v>0.5</v>
      </c>
      <c r="G31" s="11">
        <f>--(Table1345891011121011[[#This Row],[% COMPLETADO]]&gt;=1)</f>
        <v>0</v>
      </c>
      <c r="H31" s="4" t="s">
        <v>411</v>
      </c>
    </row>
    <row r="32" spans="1:8" ht="70.95" customHeight="1" x14ac:dyDescent="0.35">
      <c r="B32" s="48" t="s">
        <v>435</v>
      </c>
      <c r="C32" s="2">
        <v>43353</v>
      </c>
      <c r="D32" s="2">
        <v>43353</v>
      </c>
      <c r="E32" s="2" t="s">
        <v>11</v>
      </c>
      <c r="F32" s="43">
        <v>0</v>
      </c>
      <c r="G32" s="11">
        <f>--(Table1345891011121011[[#This Row],[% COMPLETADO]]&gt;=1)</f>
        <v>0</v>
      </c>
      <c r="H32" s="4" t="s">
        <v>436</v>
      </c>
    </row>
    <row r="33" spans="1:8" ht="70.95" customHeight="1" x14ac:dyDescent="0.35">
      <c r="A33" s="11">
        <v>23</v>
      </c>
      <c r="B33" s="48" t="s">
        <v>326</v>
      </c>
      <c r="C33" s="2">
        <v>43332</v>
      </c>
      <c r="D33" s="2">
        <v>43339</v>
      </c>
      <c r="E33" s="24" t="s">
        <v>296</v>
      </c>
      <c r="F33" s="43">
        <v>0</v>
      </c>
      <c r="G33" s="11">
        <f>--(Table1345891011121011[[#This Row],[% COMPLETADO]]&gt;=1)</f>
        <v>0</v>
      </c>
      <c r="H33" s="4" t="s">
        <v>374</v>
      </c>
    </row>
    <row r="34" spans="1:8" ht="70.95" customHeight="1" x14ac:dyDescent="0.35">
      <c r="A34" s="11">
        <v>24</v>
      </c>
      <c r="B34" s="48" t="s">
        <v>375</v>
      </c>
      <c r="C34" s="2">
        <v>43346</v>
      </c>
      <c r="D34" s="2">
        <v>43351</v>
      </c>
      <c r="E34" s="2" t="s">
        <v>40</v>
      </c>
      <c r="F34" s="43">
        <v>0.5</v>
      </c>
      <c r="G34" s="11">
        <f>--(Table1345891011121011[[#This Row],[% COMPLETADO]]&gt;=1)</f>
        <v>0</v>
      </c>
      <c r="H34" s="4" t="s">
        <v>376</v>
      </c>
    </row>
    <row r="35" spans="1:8" ht="70.95" customHeight="1" x14ac:dyDescent="0.35">
      <c r="A35" s="11">
        <v>26</v>
      </c>
      <c r="B35" s="48" t="s">
        <v>329</v>
      </c>
      <c r="C35" s="2">
        <v>43346</v>
      </c>
      <c r="D35" s="2">
        <v>43358</v>
      </c>
      <c r="E35" s="24" t="s">
        <v>330</v>
      </c>
      <c r="F35" s="43">
        <v>0.75</v>
      </c>
      <c r="G35" s="11">
        <f>--(Table1345891011121011[[#This Row],[% COMPLETADO]]&gt;=1)</f>
        <v>0</v>
      </c>
      <c r="H35" s="4" t="s">
        <v>412</v>
      </c>
    </row>
    <row r="36" spans="1:8" ht="70.95" customHeight="1" x14ac:dyDescent="0.35">
      <c r="A36" s="11">
        <v>27</v>
      </c>
      <c r="B36" s="33" t="s">
        <v>54</v>
      </c>
      <c r="C36" s="5">
        <v>43346</v>
      </c>
      <c r="D36" s="5">
        <v>43351</v>
      </c>
      <c r="E36" s="5" t="s">
        <v>11</v>
      </c>
      <c r="F36" s="7">
        <v>0.5</v>
      </c>
      <c r="G36" s="7"/>
      <c r="H36" s="8" t="s">
        <v>437</v>
      </c>
    </row>
    <row r="37" spans="1:8" ht="97.05" customHeight="1" x14ac:dyDescent="0.35">
      <c r="A37" s="11">
        <v>28</v>
      </c>
      <c r="B37" s="48" t="s">
        <v>379</v>
      </c>
      <c r="C37" s="2">
        <v>43346</v>
      </c>
      <c r="D37" s="2">
        <v>43351</v>
      </c>
      <c r="E37" s="2" t="s">
        <v>11</v>
      </c>
      <c r="F37" s="43">
        <v>1</v>
      </c>
      <c r="G37" s="11">
        <f>--(Table1345891011121011[[#This Row],[% COMPLETADO]]&gt;=1)</f>
        <v>1</v>
      </c>
      <c r="H37" s="4" t="s">
        <v>413</v>
      </c>
    </row>
    <row r="38" spans="1:8" ht="63" customHeight="1" x14ac:dyDescent="0.35">
      <c r="A38" s="11">
        <v>30</v>
      </c>
      <c r="B38" s="34" t="s">
        <v>129</v>
      </c>
      <c r="C38" s="16">
        <v>43346</v>
      </c>
      <c r="D38" s="16">
        <v>43351</v>
      </c>
      <c r="E38" s="16" t="s">
        <v>40</v>
      </c>
      <c r="F38" s="45">
        <v>0.75</v>
      </c>
      <c r="G38" s="11">
        <f>--(Table1345891011121011[[#This Row],[% COMPLETADO]]&gt;=1)</f>
        <v>0</v>
      </c>
      <c r="H38" s="13" t="s">
        <v>414</v>
      </c>
    </row>
    <row r="39" spans="1:8" ht="70.95" customHeight="1" x14ac:dyDescent="0.35">
      <c r="A39" s="11">
        <v>31</v>
      </c>
      <c r="B39" s="34" t="s">
        <v>381</v>
      </c>
      <c r="C39" s="16">
        <v>43346</v>
      </c>
      <c r="D39" s="16">
        <v>43351</v>
      </c>
      <c r="E39" s="16" t="s">
        <v>382</v>
      </c>
      <c r="F39" s="45">
        <v>0.75</v>
      </c>
      <c r="G39" s="11">
        <f>--(Table1345891011121011[[#This Row],[% COMPLETADO]]&gt;=1)</f>
        <v>0</v>
      </c>
      <c r="H39" s="13" t="s">
        <v>442</v>
      </c>
    </row>
    <row r="40" spans="1:8" ht="58.05" customHeight="1" x14ac:dyDescent="0.35">
      <c r="A40" s="11">
        <v>32</v>
      </c>
      <c r="B40" s="34" t="s">
        <v>306</v>
      </c>
      <c r="C40" s="16">
        <v>43346</v>
      </c>
      <c r="D40" s="16">
        <v>43346</v>
      </c>
      <c r="E40" s="35" t="s">
        <v>307</v>
      </c>
      <c r="F40" s="45">
        <v>0.75</v>
      </c>
      <c r="G40" s="11">
        <f>--(Table1345891011121011[[#This Row],[% COMPLETADO]]&gt;=1)</f>
        <v>0</v>
      </c>
      <c r="H40" s="13" t="s">
        <v>438</v>
      </c>
    </row>
    <row r="41" spans="1:8" ht="70.95" customHeight="1" x14ac:dyDescent="0.35">
      <c r="A41" s="11">
        <v>33</v>
      </c>
      <c r="B41" s="34" t="s">
        <v>292</v>
      </c>
      <c r="C41" s="16">
        <v>43346</v>
      </c>
      <c r="D41" s="16">
        <v>43351</v>
      </c>
      <c r="E41" s="16" t="s">
        <v>11</v>
      </c>
      <c r="F41" s="45">
        <v>1</v>
      </c>
      <c r="G41" s="11">
        <f>--(Table1345891011121011[[#This Row],[% COMPLETADO]]&gt;=1)</f>
        <v>1</v>
      </c>
      <c r="H41" s="13" t="s">
        <v>439</v>
      </c>
    </row>
    <row r="42" spans="1:8" ht="90" customHeight="1" x14ac:dyDescent="0.35">
      <c r="A42" s="11">
        <v>34</v>
      </c>
      <c r="B42" s="34" t="s">
        <v>440</v>
      </c>
      <c r="C42" s="16">
        <v>43332</v>
      </c>
      <c r="D42" s="16">
        <v>43339</v>
      </c>
      <c r="E42" s="35" t="s">
        <v>11</v>
      </c>
      <c r="F42" s="45">
        <v>0.5</v>
      </c>
      <c r="G42" s="11">
        <f>--(Table1345891011121011[[#This Row],[% COMPLETADO]]&gt;=1)</f>
        <v>0</v>
      </c>
      <c r="H42" s="13" t="s">
        <v>441</v>
      </c>
    </row>
    <row r="43" spans="1:8" ht="90" customHeight="1" x14ac:dyDescent="0.35">
      <c r="A43" s="11">
        <v>35</v>
      </c>
      <c r="B43" s="34" t="s">
        <v>385</v>
      </c>
      <c r="C43" s="16">
        <v>43339</v>
      </c>
      <c r="D43" s="16">
        <v>43351</v>
      </c>
      <c r="E43" s="16" t="s">
        <v>11</v>
      </c>
      <c r="F43" s="45">
        <v>0</v>
      </c>
      <c r="G43" s="11">
        <f>--(Table1345891011121011[[#This Row],[% COMPLETADO]]&gt;=1)</f>
        <v>0</v>
      </c>
      <c r="H43" s="13" t="s">
        <v>443</v>
      </c>
    </row>
    <row r="44" spans="1:8" ht="87" customHeight="1" x14ac:dyDescent="0.35">
      <c r="A44" s="11">
        <v>36</v>
      </c>
      <c r="B44" s="34" t="s">
        <v>171</v>
      </c>
      <c r="C44" s="16">
        <v>43325</v>
      </c>
      <c r="D44" s="16">
        <v>43339</v>
      </c>
      <c r="E44" s="35" t="s">
        <v>268</v>
      </c>
      <c r="F44" s="45">
        <v>1</v>
      </c>
      <c r="G44" s="11">
        <f>--(Table1345891011121011[[#This Row],[% COMPLETADO]]&gt;=1)</f>
        <v>1</v>
      </c>
      <c r="H44" s="13" t="s">
        <v>415</v>
      </c>
    </row>
    <row r="45" spans="1:8" ht="58.95" customHeight="1" x14ac:dyDescent="0.35">
      <c r="A45" s="11">
        <v>37</v>
      </c>
      <c r="B45" s="34" t="s">
        <v>196</v>
      </c>
      <c r="C45" s="16">
        <v>43325</v>
      </c>
      <c r="D45" s="16">
        <v>43348</v>
      </c>
      <c r="E45" s="16" t="s">
        <v>11</v>
      </c>
      <c r="F45" s="45">
        <v>1</v>
      </c>
      <c r="G45" s="11">
        <f>--(Table1345891011121011[[#This Row],[% COMPLETADO]]&gt;=1)</f>
        <v>1</v>
      </c>
      <c r="H45" s="13" t="s">
        <v>416</v>
      </c>
    </row>
    <row r="46" spans="1:8" ht="58.95" customHeight="1" x14ac:dyDescent="0.35">
      <c r="A46" s="11">
        <v>38</v>
      </c>
      <c r="B46" s="34" t="s">
        <v>199</v>
      </c>
      <c r="C46" s="16">
        <v>43325</v>
      </c>
      <c r="D46" s="16">
        <v>43358</v>
      </c>
      <c r="E46" s="16" t="s">
        <v>11</v>
      </c>
      <c r="F46" s="45">
        <v>0</v>
      </c>
      <c r="G46" s="11">
        <f>--(Table1345891011121011[[#This Row],[% COMPLETADO]]&gt;=1)</f>
        <v>0</v>
      </c>
      <c r="H46" s="13" t="s">
        <v>387</v>
      </c>
    </row>
    <row r="47" spans="1:8" ht="58.95" customHeight="1" x14ac:dyDescent="0.35">
      <c r="A47" s="11">
        <v>39</v>
      </c>
      <c r="B47" s="34" t="s">
        <v>319</v>
      </c>
      <c r="C47" s="16">
        <v>43339</v>
      </c>
      <c r="D47" s="16">
        <v>43358</v>
      </c>
      <c r="E47" s="16" t="s">
        <v>40</v>
      </c>
      <c r="F47" s="45">
        <v>0.5</v>
      </c>
      <c r="G47" s="11">
        <f>--(Table1345891011121011[[#This Row],[% COMPLETADO]]&gt;=1)</f>
        <v>0</v>
      </c>
      <c r="H47" s="13" t="s">
        <v>335</v>
      </c>
    </row>
    <row r="48" spans="1:8" ht="61.05" customHeight="1" x14ac:dyDescent="0.35">
      <c r="A48" s="11">
        <v>41</v>
      </c>
      <c r="B48" s="34" t="s">
        <v>342</v>
      </c>
      <c r="C48" s="16">
        <v>43339</v>
      </c>
      <c r="D48" s="16">
        <v>43353</v>
      </c>
      <c r="E48" s="16" t="s">
        <v>11</v>
      </c>
      <c r="F48" s="45">
        <v>0.25</v>
      </c>
      <c r="G48" s="11"/>
      <c r="H48" s="13" t="s">
        <v>391</v>
      </c>
    </row>
    <row r="49" spans="1:8" ht="70.95" customHeight="1" x14ac:dyDescent="0.35">
      <c r="A49" s="11">
        <v>43</v>
      </c>
      <c r="B49" s="48" t="s">
        <v>19</v>
      </c>
      <c r="C49" s="2">
        <v>43325</v>
      </c>
      <c r="D49" s="2">
        <v>43342</v>
      </c>
      <c r="E49" s="24" t="s">
        <v>21</v>
      </c>
      <c r="F49" s="43">
        <v>0.5</v>
      </c>
      <c r="G49" s="11">
        <f>--(Table1345891011121011[[#This Row],[% COMPLETADO]]&gt;=1)</f>
        <v>0</v>
      </c>
      <c r="H49" s="4" t="s">
        <v>332</v>
      </c>
    </row>
    <row r="50" spans="1:8" ht="70.95" customHeight="1" x14ac:dyDescent="0.35">
      <c r="A50" s="11">
        <v>44</v>
      </c>
      <c r="B50" s="48" t="s">
        <v>395</v>
      </c>
      <c r="C50" s="2">
        <v>43339</v>
      </c>
      <c r="D50" s="2">
        <v>43344</v>
      </c>
      <c r="E50" s="2" t="s">
        <v>213</v>
      </c>
      <c r="F50" s="43">
        <v>0</v>
      </c>
      <c r="G50" s="11">
        <f>--(Table1345891011121011[[#This Row],[% COMPLETADO]]&gt;=1)</f>
        <v>0</v>
      </c>
      <c r="H50" s="4" t="s">
        <v>444</v>
      </c>
    </row>
    <row r="51" spans="1:8" ht="58.05" customHeight="1" x14ac:dyDescent="0.35">
      <c r="A51" s="11">
        <v>45</v>
      </c>
      <c r="B51" s="34" t="s">
        <v>109</v>
      </c>
      <c r="C51" s="16">
        <v>43269</v>
      </c>
      <c r="D51" s="16">
        <v>43276</v>
      </c>
      <c r="E51" s="35" t="s">
        <v>305</v>
      </c>
      <c r="F51" s="45">
        <v>0</v>
      </c>
      <c r="G51" s="11">
        <f>--(Table1345891011121011[[#This Row],[% COMPLETADO]]&gt;=1)</f>
        <v>0</v>
      </c>
      <c r="H51" s="13" t="s">
        <v>304</v>
      </c>
    </row>
    <row r="52" spans="1:8" ht="33" customHeight="1" x14ac:dyDescent="0.35">
      <c r="G52" s="11"/>
      <c r="H52" s="13"/>
    </row>
  </sheetData>
  <mergeCells count="1">
    <mergeCell ref="C1:F6"/>
  </mergeCells>
  <conditionalFormatting sqref="F10:F52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{8316E999-75C6-BD43-99D9-04C835972B3C}</x14:id>
        </ext>
      </extLst>
    </cfRule>
  </conditionalFormatting>
  <conditionalFormatting sqref="F26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{1D62FE49-301E-8143-B2B7-60C56667B9D0}</x14:id>
        </ext>
      </extLst>
    </cfRule>
  </conditionalFormatting>
  <dataValidations count="2">
    <dataValidation type="list" allowBlank="1" showErrorMessage="1" errorTitle="Este valor no está en la lista." error="Escoja uno de los valores en la lista." sqref="F49:F51 F10:F44" xr:uid="{00000000-0002-0000-0A00-000000000000}">
      <formula1>"0%,25%,50%,75%,100%"</formula1>
    </dataValidation>
    <dataValidation type="decimal" allowBlank="1" showInputMessage="1" showErrorMessage="1" sqref="F49:F51 F9:F37" xr:uid="{00000000-0002-0000-0A00-000001000000}">
      <formula1>0</formula1>
      <formula2>100</formula2>
    </dataValidation>
  </dataValidations>
  <printOptions horizontalCentered="1"/>
  <pageMargins left="0.4" right="0.4" top="0.4" bottom="0.4" header="0.25" footer="0.25"/>
  <pageSetup paperSize="9" scale="60" fitToHeight="0" orientation="landscape" r:id="rId1"/>
  <headerFooter differentFirst="1">
    <oddFooter>&amp;CPage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16E999-75C6-BD43-99D9-04C835972B3C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F10:F52</xm:sqref>
        </x14:conditionalFormatting>
        <x14:conditionalFormatting xmlns:xm="http://schemas.microsoft.com/office/excel/2006/main">
          <x14:cfRule type="dataBar" id="{1D62FE49-301E-8143-B2B7-60C56667B9D0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iconSet" priority="2" id="{1B2B800F-2EC8-0240-9CF6-4646B070ABA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1" id="{9772BF9D-6926-E943-90C1-B0ACAFB3604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G26</xm:sqref>
        </x14:conditionalFormatting>
        <x14:conditionalFormatting xmlns:xm="http://schemas.microsoft.com/office/excel/2006/main">
          <x14:cfRule type="iconSet" priority="5" id="{0EA4390E-A9E0-E640-B679-33F25B581C5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G49:G51 G18:G25 G27 G30:G47 G10:G16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/>
    <pageSetUpPr autoPageBreaks="0" fitToPage="1"/>
  </sheetPr>
  <dimension ref="A1:H52"/>
  <sheetViews>
    <sheetView showGridLines="0" topLeftCell="A6" zoomScale="75" zoomScaleNormal="125" zoomScalePageLayoutView="125" workbookViewId="0">
      <selection activeCell="D11" sqref="D11"/>
    </sheetView>
  </sheetViews>
  <sheetFormatPr baseColWidth="10" defaultColWidth="8.81640625" defaultRowHeight="33" customHeight="1" x14ac:dyDescent="0.35"/>
  <cols>
    <col min="1" max="1" width="5.81640625" style="11" customWidth="1"/>
    <col min="2" max="2" width="39.7265625" style="13" customWidth="1"/>
    <col min="3" max="3" width="20" style="16" customWidth="1"/>
    <col min="4" max="5" width="21.7265625" style="16" customWidth="1"/>
    <col min="6" max="6" width="20.81640625" style="45" customWidth="1"/>
    <col min="7" max="7" width="9.7265625" style="15" customWidth="1"/>
    <col min="8" max="8" width="42.453125" style="15" customWidth="1"/>
    <col min="9" max="9" width="2.453125" style="1" customWidth="1"/>
    <col min="10" max="16384" width="8.81640625" style="1"/>
  </cols>
  <sheetData>
    <row r="1" spans="1:8" ht="19.05" customHeight="1" x14ac:dyDescent="0.35">
      <c r="C1" s="53" t="s">
        <v>9</v>
      </c>
      <c r="D1" s="53"/>
      <c r="E1" s="53"/>
      <c r="F1" s="53"/>
      <c r="G1" s="1"/>
      <c r="H1" s="1"/>
    </row>
    <row r="2" spans="1:8" ht="19.05" customHeight="1" x14ac:dyDescent="0.35">
      <c r="C2" s="53"/>
      <c r="D2" s="53"/>
      <c r="E2" s="53"/>
      <c r="F2" s="53"/>
      <c r="G2" s="1"/>
      <c r="H2" s="1"/>
    </row>
    <row r="3" spans="1:8" ht="19.05" customHeight="1" x14ac:dyDescent="0.35">
      <c r="C3" s="53"/>
      <c r="D3" s="53"/>
      <c r="E3" s="53"/>
      <c r="F3" s="53"/>
      <c r="G3" s="1"/>
      <c r="H3" s="19" t="s">
        <v>12</v>
      </c>
    </row>
    <row r="4" spans="1:8" ht="19.05" customHeight="1" x14ac:dyDescent="0.35">
      <c r="C4" s="53"/>
      <c r="D4" s="53"/>
      <c r="E4" s="53"/>
      <c r="F4" s="53"/>
      <c r="G4" s="1"/>
      <c r="H4" s="20" t="s">
        <v>13</v>
      </c>
    </row>
    <row r="5" spans="1:8" ht="19.05" customHeight="1" x14ac:dyDescent="0.35">
      <c r="C5" s="53"/>
      <c r="D5" s="53"/>
      <c r="E5" s="53"/>
      <c r="F5" s="53"/>
      <c r="G5" s="1"/>
      <c r="H5" s="20" t="s">
        <v>8</v>
      </c>
    </row>
    <row r="6" spans="1:8" ht="19.05" customHeight="1" x14ac:dyDescent="0.35">
      <c r="C6" s="53"/>
      <c r="D6" s="53"/>
      <c r="E6" s="53"/>
      <c r="F6" s="53"/>
      <c r="G6" s="1"/>
      <c r="H6" s="1"/>
    </row>
    <row r="7" spans="1:8" ht="19.05" customHeight="1" x14ac:dyDescent="0.35">
      <c r="C7" s="18"/>
      <c r="D7" s="18"/>
      <c r="E7" s="18"/>
      <c r="F7" s="1"/>
      <c r="G7" s="1"/>
      <c r="H7" s="1"/>
    </row>
    <row r="8" spans="1:8" s="21" customFormat="1" ht="40.049999999999997" customHeight="1" x14ac:dyDescent="0.35">
      <c r="A8" s="22"/>
      <c r="B8" s="27" t="s">
        <v>446</v>
      </c>
      <c r="C8" s="28"/>
      <c r="D8" s="28"/>
      <c r="E8" s="28"/>
      <c r="F8" s="29"/>
      <c r="G8" s="29"/>
      <c r="H8" s="30" t="s">
        <v>445</v>
      </c>
    </row>
    <row r="9" spans="1:8" s="17" customFormat="1" ht="25.05" customHeight="1" x14ac:dyDescent="0.35">
      <c r="A9" s="11"/>
      <c r="B9" s="23" t="s">
        <v>211</v>
      </c>
      <c r="C9" s="9" t="s">
        <v>4</v>
      </c>
      <c r="D9" s="9" t="s">
        <v>0</v>
      </c>
      <c r="E9" s="9" t="s">
        <v>7</v>
      </c>
      <c r="F9" s="44" t="s">
        <v>1</v>
      </c>
      <c r="G9" s="10" t="s">
        <v>2</v>
      </c>
      <c r="H9" s="10" t="s">
        <v>3</v>
      </c>
    </row>
    <row r="10" spans="1:8" ht="97.05" customHeight="1" x14ac:dyDescent="0.35">
      <c r="A10" s="11">
        <v>1</v>
      </c>
      <c r="B10" s="25" t="s">
        <v>314</v>
      </c>
      <c r="C10" s="2">
        <v>43346</v>
      </c>
      <c r="D10" s="2">
        <v>43351</v>
      </c>
      <c r="E10" s="2" t="s">
        <v>213</v>
      </c>
      <c r="F10" s="43">
        <v>1</v>
      </c>
      <c r="G10" s="11">
        <f>--(Table134589101112101115[[#This Row],[% COMPLETADO]]&gt;=1)</f>
        <v>1</v>
      </c>
      <c r="H10" s="4" t="s">
        <v>315</v>
      </c>
    </row>
    <row r="11" spans="1:8" ht="97.05" customHeight="1" x14ac:dyDescent="0.35">
      <c r="A11" s="11">
        <v>2</v>
      </c>
      <c r="B11" s="25" t="s">
        <v>217</v>
      </c>
      <c r="C11" s="2">
        <v>43346</v>
      </c>
      <c r="D11" s="2">
        <v>43351</v>
      </c>
      <c r="E11" s="2" t="s">
        <v>213</v>
      </c>
      <c r="F11" s="43">
        <v>0.5</v>
      </c>
      <c r="G11" s="11">
        <f>--(Table134589101112101115[[#This Row],[% COMPLETADO]]&gt;=1)</f>
        <v>0</v>
      </c>
      <c r="H11" s="4" t="s">
        <v>417</v>
      </c>
    </row>
    <row r="12" spans="1:8" ht="97.05" customHeight="1" x14ac:dyDescent="0.35">
      <c r="B12" s="25" t="s">
        <v>418</v>
      </c>
      <c r="C12" s="2">
        <v>43353</v>
      </c>
      <c r="D12" s="2">
        <v>43358</v>
      </c>
      <c r="E12" s="2" t="s">
        <v>148</v>
      </c>
      <c r="F12" s="43">
        <v>0</v>
      </c>
      <c r="G12" s="11">
        <f>--(Table134589101112101115[[#This Row],[% COMPLETADO]]&gt;=1)</f>
        <v>0</v>
      </c>
      <c r="H12" s="4" t="s">
        <v>419</v>
      </c>
    </row>
    <row r="13" spans="1:8" ht="97.05" customHeight="1" x14ac:dyDescent="0.35">
      <c r="A13" s="11">
        <v>4</v>
      </c>
      <c r="B13" s="25" t="s">
        <v>410</v>
      </c>
      <c r="C13" s="2">
        <v>43346</v>
      </c>
      <c r="D13" s="2">
        <v>43351</v>
      </c>
      <c r="E13" s="2" t="s">
        <v>402</v>
      </c>
      <c r="F13" s="43">
        <v>0</v>
      </c>
      <c r="G13" s="11">
        <f>--(Table134589101112101115[[#This Row],[% COMPLETADO]]&gt;=1)</f>
        <v>0</v>
      </c>
      <c r="H13" s="4" t="s">
        <v>323</v>
      </c>
    </row>
    <row r="14" spans="1:8" ht="97.05" customHeight="1" x14ac:dyDescent="0.35">
      <c r="A14" s="11">
        <v>5</v>
      </c>
      <c r="B14" s="25" t="s">
        <v>357</v>
      </c>
      <c r="C14" s="2">
        <v>43346</v>
      </c>
      <c r="D14" s="2">
        <v>43351</v>
      </c>
      <c r="E14" s="24" t="s">
        <v>358</v>
      </c>
      <c r="F14" s="43">
        <v>0.75</v>
      </c>
      <c r="G14" s="11">
        <f>--(Table134589101112101115[[#This Row],[% COMPLETADO]]&gt;=1)</f>
        <v>0</v>
      </c>
      <c r="H14" s="4" t="s">
        <v>420</v>
      </c>
    </row>
    <row r="15" spans="1:8" ht="97.05" customHeight="1" x14ac:dyDescent="0.35">
      <c r="A15" s="11">
        <v>6</v>
      </c>
      <c r="B15" s="25" t="s">
        <v>394</v>
      </c>
      <c r="C15" s="2">
        <v>43346</v>
      </c>
      <c r="D15" s="2">
        <v>43351</v>
      </c>
      <c r="E15" s="24" t="s">
        <v>392</v>
      </c>
      <c r="F15" s="43">
        <v>0</v>
      </c>
      <c r="G15" s="11">
        <f>--(Table134589101112101115[[#This Row],[% COMPLETADO]]&gt;=1)</f>
        <v>0</v>
      </c>
      <c r="H15" s="4" t="s">
        <v>422</v>
      </c>
    </row>
    <row r="16" spans="1:8" ht="115.05" customHeight="1" x14ac:dyDescent="0.35">
      <c r="A16" s="11">
        <v>7</v>
      </c>
      <c r="B16" s="25" t="s">
        <v>236</v>
      </c>
      <c r="C16" s="2">
        <v>43346</v>
      </c>
      <c r="D16" s="2">
        <v>43351</v>
      </c>
      <c r="E16" s="2" t="s">
        <v>213</v>
      </c>
      <c r="F16" s="43">
        <v>1</v>
      </c>
      <c r="G16" s="11">
        <f>--(Table134589101112101115[[#This Row],[% COMPLETADO]]&gt;=1)</f>
        <v>1</v>
      </c>
      <c r="H16" s="4" t="s">
        <v>324</v>
      </c>
    </row>
    <row r="17" spans="1:8" ht="88.05" customHeight="1" x14ac:dyDescent="0.35">
      <c r="A17" s="11">
        <v>9</v>
      </c>
      <c r="B17" s="34" t="s">
        <v>361</v>
      </c>
      <c r="C17" s="16">
        <v>43346</v>
      </c>
      <c r="D17" s="16">
        <v>43351</v>
      </c>
      <c r="E17" s="35" t="s">
        <v>362</v>
      </c>
      <c r="F17" s="45">
        <v>0.5</v>
      </c>
      <c r="G17" s="11">
        <f>--(Table134589101112101115[[#This Row],[% COMPLETADO]]&gt;=1)</f>
        <v>0</v>
      </c>
      <c r="H17" s="13" t="s">
        <v>421</v>
      </c>
    </row>
    <row r="18" spans="1:8" ht="84" customHeight="1" x14ac:dyDescent="0.35">
      <c r="A18" s="11">
        <v>10</v>
      </c>
      <c r="B18" s="25" t="s">
        <v>243</v>
      </c>
      <c r="C18" s="2">
        <v>43346</v>
      </c>
      <c r="D18" s="2">
        <v>43347</v>
      </c>
      <c r="E18" s="24" t="s">
        <v>244</v>
      </c>
      <c r="F18" s="43">
        <v>1</v>
      </c>
      <c r="G18" s="11">
        <f>--(Table134589101112101115[[#This Row],[% COMPLETADO]]&gt;=1)</f>
        <v>1</v>
      </c>
      <c r="H18" s="4" t="s">
        <v>423</v>
      </c>
    </row>
    <row r="19" spans="1:8" ht="84" customHeight="1" x14ac:dyDescent="0.35">
      <c r="B19" s="25" t="s">
        <v>424</v>
      </c>
      <c r="C19" s="2">
        <v>43353</v>
      </c>
      <c r="D19" s="2">
        <v>43358</v>
      </c>
      <c r="E19" s="2" t="s">
        <v>425</v>
      </c>
      <c r="F19" s="43">
        <v>0</v>
      </c>
      <c r="G19" s="11">
        <f>--(Table134589101112101115[[#This Row],[% COMPLETADO]]&gt;=1)</f>
        <v>0</v>
      </c>
      <c r="H19" s="4" t="s">
        <v>426</v>
      </c>
    </row>
    <row r="20" spans="1:8" ht="118.95" customHeight="1" x14ac:dyDescent="0.35">
      <c r="A20" s="11">
        <v>11</v>
      </c>
      <c r="B20" s="25" t="s">
        <v>365</v>
      </c>
      <c r="C20" s="2">
        <v>43346</v>
      </c>
      <c r="D20" s="2">
        <v>43351</v>
      </c>
      <c r="E20" s="24" t="s">
        <v>366</v>
      </c>
      <c r="F20" s="43">
        <v>0.5</v>
      </c>
      <c r="G20" s="11">
        <f>--(Table134589101112101115[[#This Row],[% COMPLETADO]]&gt;=1)</f>
        <v>0</v>
      </c>
      <c r="H20" s="4" t="s">
        <v>404</v>
      </c>
    </row>
    <row r="21" spans="1:8" ht="70.95" customHeight="1" x14ac:dyDescent="0.35">
      <c r="A21" s="11">
        <v>12</v>
      </c>
      <c r="B21" s="34" t="s">
        <v>259</v>
      </c>
      <c r="C21" s="16">
        <v>43346</v>
      </c>
      <c r="D21" s="16">
        <v>43351</v>
      </c>
      <c r="E21" s="35" t="s">
        <v>257</v>
      </c>
      <c r="F21" s="45">
        <v>0.5</v>
      </c>
      <c r="G21" s="11">
        <f>--(Table134589101112101115[[#This Row],[% COMPLETADO]]&gt;=1)</f>
        <v>0</v>
      </c>
      <c r="H21" s="13" t="s">
        <v>364</v>
      </c>
    </row>
    <row r="22" spans="1:8" ht="70.95" customHeight="1" x14ac:dyDescent="0.35">
      <c r="A22" s="11">
        <v>13</v>
      </c>
      <c r="B22" s="34" t="s">
        <v>367</v>
      </c>
      <c r="C22" s="16">
        <v>43346</v>
      </c>
      <c r="D22" s="16">
        <v>43351</v>
      </c>
      <c r="E22" s="16" t="s">
        <v>368</v>
      </c>
      <c r="F22" s="45">
        <v>0.5</v>
      </c>
      <c r="G22" s="11">
        <f>--(Table134589101112101115[[#This Row],[% COMPLETADO]]&gt;=1)</f>
        <v>0</v>
      </c>
      <c r="H22" s="13" t="s">
        <v>427</v>
      </c>
    </row>
    <row r="23" spans="1:8" ht="64.05" customHeight="1" x14ac:dyDescent="0.35">
      <c r="A23" s="11">
        <v>14</v>
      </c>
      <c r="B23" s="34" t="s">
        <v>370</v>
      </c>
      <c r="C23" s="16">
        <v>43346</v>
      </c>
      <c r="D23" s="16">
        <v>43351</v>
      </c>
      <c r="E23" s="35" t="s">
        <v>305</v>
      </c>
      <c r="F23" s="45">
        <v>0.5</v>
      </c>
      <c r="G23" s="11">
        <f>--(Table134589101112101115[[#This Row],[% COMPLETADO]]&gt;=1)</f>
        <v>0</v>
      </c>
      <c r="H23" s="13" t="s">
        <v>428</v>
      </c>
    </row>
    <row r="24" spans="1:8" ht="70.95" customHeight="1" x14ac:dyDescent="0.35">
      <c r="A24" s="11">
        <v>15</v>
      </c>
      <c r="B24" s="34" t="s">
        <v>266</v>
      </c>
      <c r="C24" s="16">
        <v>43346</v>
      </c>
      <c r="D24" s="16">
        <v>43351</v>
      </c>
      <c r="E24" s="35" t="s">
        <v>255</v>
      </c>
      <c r="F24" s="45">
        <v>0.5</v>
      </c>
      <c r="G24" s="11">
        <f>--(Table134589101112101115[[#This Row],[% COMPLETADO]]&gt;=1)</f>
        <v>0</v>
      </c>
      <c r="H24" s="13" t="s">
        <v>371</v>
      </c>
    </row>
    <row r="25" spans="1:8" ht="70.95" customHeight="1" x14ac:dyDescent="0.35">
      <c r="A25" s="11">
        <v>16</v>
      </c>
      <c r="B25" s="34" t="s">
        <v>295</v>
      </c>
      <c r="C25" s="16">
        <v>43339</v>
      </c>
      <c r="D25" s="16">
        <v>43344</v>
      </c>
      <c r="E25" s="35" t="s">
        <v>296</v>
      </c>
      <c r="F25" s="45">
        <v>0</v>
      </c>
      <c r="G25" s="11">
        <f>--(Table134589101112101115[[#This Row],[% COMPLETADO]]&gt;=1)</f>
        <v>0</v>
      </c>
      <c r="H25" s="13" t="s">
        <v>297</v>
      </c>
    </row>
    <row r="26" spans="1:8" ht="70.95" customHeight="1" x14ac:dyDescent="0.35">
      <c r="A26" s="11">
        <v>17</v>
      </c>
      <c r="B26" s="25" t="s">
        <v>232</v>
      </c>
      <c r="C26" s="2">
        <v>43346</v>
      </c>
      <c r="D26" s="2">
        <v>43358</v>
      </c>
      <c r="E26" s="24" t="s">
        <v>429</v>
      </c>
      <c r="F26" s="43">
        <v>0.5</v>
      </c>
      <c r="G26" s="11">
        <f>--(Table134589101112101115[[#This Row],[% COMPLETADO]]&gt;=1)</f>
        <v>0</v>
      </c>
      <c r="H26" s="4" t="s">
        <v>373</v>
      </c>
    </row>
    <row r="27" spans="1:8" ht="97.05" customHeight="1" x14ac:dyDescent="0.35">
      <c r="A27" s="11">
        <v>18</v>
      </c>
      <c r="B27" s="25" t="s">
        <v>224</v>
      </c>
      <c r="C27" s="2">
        <v>43346</v>
      </c>
      <c r="D27" s="2">
        <v>43351</v>
      </c>
      <c r="E27" s="24" t="s">
        <v>430</v>
      </c>
      <c r="F27" s="43">
        <v>0.25</v>
      </c>
      <c r="G27" s="11">
        <f>--(Table134589101112101115[[#This Row],[% COMPLETADO]]&gt;=1)</f>
        <v>0</v>
      </c>
      <c r="H27" s="4" t="s">
        <v>278</v>
      </c>
    </row>
    <row r="28" spans="1:8" ht="87" customHeight="1" x14ac:dyDescent="0.35">
      <c r="A28" s="11">
        <v>20</v>
      </c>
      <c r="B28" s="34" t="s">
        <v>351</v>
      </c>
      <c r="C28" s="16">
        <v>43353</v>
      </c>
      <c r="D28" s="16">
        <v>43358</v>
      </c>
      <c r="E28" s="35" t="s">
        <v>148</v>
      </c>
      <c r="F28" s="45">
        <v>0.25</v>
      </c>
      <c r="G28" s="11"/>
      <c r="H28" s="13" t="s">
        <v>431</v>
      </c>
    </row>
    <row r="29" spans="1:8" ht="87" customHeight="1" x14ac:dyDescent="0.35">
      <c r="B29" s="34" t="s">
        <v>432</v>
      </c>
      <c r="C29" s="16">
        <v>43353</v>
      </c>
      <c r="D29" s="16">
        <v>43358</v>
      </c>
      <c r="E29" s="16" t="s">
        <v>433</v>
      </c>
      <c r="F29" s="45">
        <v>0</v>
      </c>
      <c r="G29" s="11"/>
      <c r="H29" s="13" t="s">
        <v>434</v>
      </c>
    </row>
    <row r="30" spans="1:8" ht="70.95" customHeight="1" x14ac:dyDescent="0.35">
      <c r="A30" s="11">
        <v>21</v>
      </c>
      <c r="B30" s="48" t="s">
        <v>338</v>
      </c>
      <c r="C30" s="2">
        <v>43332</v>
      </c>
      <c r="D30" s="2">
        <v>43339</v>
      </c>
      <c r="E30" s="24" t="s">
        <v>330</v>
      </c>
      <c r="F30" s="43">
        <v>0</v>
      </c>
      <c r="G30" s="11">
        <f>--(Table134589101112101115[[#This Row],[% COMPLETADO]]&gt;=1)</f>
        <v>0</v>
      </c>
      <c r="H30" s="4" t="s">
        <v>339</v>
      </c>
    </row>
    <row r="31" spans="1:8" ht="70.95" customHeight="1" x14ac:dyDescent="0.35">
      <c r="A31" s="11">
        <v>22</v>
      </c>
      <c r="B31" s="48" t="s">
        <v>230</v>
      </c>
      <c r="C31" s="2">
        <v>43346</v>
      </c>
      <c r="D31" s="2">
        <v>43358</v>
      </c>
      <c r="E31" s="24" t="s">
        <v>46</v>
      </c>
      <c r="F31" s="43">
        <v>0.5</v>
      </c>
      <c r="G31" s="11">
        <f>--(Table134589101112101115[[#This Row],[% COMPLETADO]]&gt;=1)</f>
        <v>0</v>
      </c>
      <c r="H31" s="4" t="s">
        <v>411</v>
      </c>
    </row>
    <row r="32" spans="1:8" ht="70.95" customHeight="1" x14ac:dyDescent="0.35">
      <c r="B32" s="48" t="s">
        <v>435</v>
      </c>
      <c r="C32" s="2">
        <v>43353</v>
      </c>
      <c r="D32" s="2">
        <v>43353</v>
      </c>
      <c r="E32" s="2" t="s">
        <v>11</v>
      </c>
      <c r="F32" s="43">
        <v>0</v>
      </c>
      <c r="G32" s="11">
        <f>--(Table134589101112101115[[#This Row],[% COMPLETADO]]&gt;=1)</f>
        <v>0</v>
      </c>
      <c r="H32" s="4" t="s">
        <v>436</v>
      </c>
    </row>
    <row r="33" spans="1:8" ht="70.95" customHeight="1" x14ac:dyDescent="0.35">
      <c r="A33" s="11">
        <v>23</v>
      </c>
      <c r="B33" s="48" t="s">
        <v>326</v>
      </c>
      <c r="C33" s="2">
        <v>43332</v>
      </c>
      <c r="D33" s="2">
        <v>43339</v>
      </c>
      <c r="E33" s="24" t="s">
        <v>296</v>
      </c>
      <c r="F33" s="43">
        <v>0</v>
      </c>
      <c r="G33" s="11">
        <f>--(Table134589101112101115[[#This Row],[% COMPLETADO]]&gt;=1)</f>
        <v>0</v>
      </c>
      <c r="H33" s="4" t="s">
        <v>374</v>
      </c>
    </row>
    <row r="34" spans="1:8" ht="70.95" customHeight="1" x14ac:dyDescent="0.35">
      <c r="A34" s="11">
        <v>24</v>
      </c>
      <c r="B34" s="48" t="s">
        <v>375</v>
      </c>
      <c r="C34" s="2">
        <v>43346</v>
      </c>
      <c r="D34" s="2">
        <v>43351</v>
      </c>
      <c r="E34" s="2" t="s">
        <v>40</v>
      </c>
      <c r="F34" s="43">
        <v>0.5</v>
      </c>
      <c r="G34" s="11">
        <f>--(Table134589101112101115[[#This Row],[% COMPLETADO]]&gt;=1)</f>
        <v>0</v>
      </c>
      <c r="H34" s="4" t="s">
        <v>376</v>
      </c>
    </row>
    <row r="35" spans="1:8" ht="70.95" customHeight="1" x14ac:dyDescent="0.35">
      <c r="A35" s="11">
        <v>26</v>
      </c>
      <c r="B35" s="48" t="s">
        <v>329</v>
      </c>
      <c r="C35" s="2">
        <v>43346</v>
      </c>
      <c r="D35" s="2">
        <v>43358</v>
      </c>
      <c r="E35" s="24" t="s">
        <v>330</v>
      </c>
      <c r="F35" s="43">
        <v>0.75</v>
      </c>
      <c r="G35" s="11">
        <f>--(Table134589101112101115[[#This Row],[% COMPLETADO]]&gt;=1)</f>
        <v>0</v>
      </c>
      <c r="H35" s="4" t="s">
        <v>412</v>
      </c>
    </row>
    <row r="36" spans="1:8" ht="70.95" customHeight="1" x14ac:dyDescent="0.35">
      <c r="A36" s="11">
        <v>27</v>
      </c>
      <c r="B36" s="33" t="s">
        <v>54</v>
      </c>
      <c r="C36" s="5">
        <v>43346</v>
      </c>
      <c r="D36" s="5">
        <v>43351</v>
      </c>
      <c r="E36" s="5" t="s">
        <v>11</v>
      </c>
      <c r="F36" s="7">
        <v>0.5</v>
      </c>
      <c r="G36" s="7"/>
      <c r="H36" s="8" t="s">
        <v>437</v>
      </c>
    </row>
    <row r="37" spans="1:8" ht="97.05" customHeight="1" x14ac:dyDescent="0.35">
      <c r="A37" s="11">
        <v>28</v>
      </c>
      <c r="B37" s="48" t="s">
        <v>379</v>
      </c>
      <c r="C37" s="2">
        <v>43346</v>
      </c>
      <c r="D37" s="2">
        <v>43351</v>
      </c>
      <c r="E37" s="2" t="s">
        <v>11</v>
      </c>
      <c r="F37" s="43">
        <v>1</v>
      </c>
      <c r="G37" s="11">
        <f>--(Table134589101112101115[[#This Row],[% COMPLETADO]]&gt;=1)</f>
        <v>1</v>
      </c>
      <c r="H37" s="4" t="s">
        <v>413</v>
      </c>
    </row>
    <row r="38" spans="1:8" ht="63" customHeight="1" x14ac:dyDescent="0.35">
      <c r="A38" s="11">
        <v>30</v>
      </c>
      <c r="B38" s="34" t="s">
        <v>129</v>
      </c>
      <c r="C38" s="16">
        <v>43346</v>
      </c>
      <c r="D38" s="16">
        <v>43351</v>
      </c>
      <c r="E38" s="16" t="s">
        <v>40</v>
      </c>
      <c r="F38" s="45">
        <v>0.75</v>
      </c>
      <c r="G38" s="11">
        <f>--(Table134589101112101115[[#This Row],[% COMPLETADO]]&gt;=1)</f>
        <v>0</v>
      </c>
      <c r="H38" s="13" t="s">
        <v>414</v>
      </c>
    </row>
    <row r="39" spans="1:8" ht="70.95" customHeight="1" x14ac:dyDescent="0.35">
      <c r="A39" s="11">
        <v>31</v>
      </c>
      <c r="B39" s="34" t="s">
        <v>381</v>
      </c>
      <c r="C39" s="16">
        <v>43346</v>
      </c>
      <c r="D39" s="16">
        <v>43351</v>
      </c>
      <c r="E39" s="16" t="s">
        <v>382</v>
      </c>
      <c r="F39" s="45">
        <v>0.75</v>
      </c>
      <c r="G39" s="11">
        <f>--(Table134589101112101115[[#This Row],[% COMPLETADO]]&gt;=1)</f>
        <v>0</v>
      </c>
      <c r="H39" s="13" t="s">
        <v>442</v>
      </c>
    </row>
    <row r="40" spans="1:8" ht="58.05" customHeight="1" x14ac:dyDescent="0.35">
      <c r="A40" s="11">
        <v>32</v>
      </c>
      <c r="B40" s="34" t="s">
        <v>306</v>
      </c>
      <c r="C40" s="16">
        <v>43346</v>
      </c>
      <c r="D40" s="16">
        <v>43346</v>
      </c>
      <c r="E40" s="35" t="s">
        <v>307</v>
      </c>
      <c r="F40" s="45">
        <v>0.75</v>
      </c>
      <c r="G40" s="11">
        <f>--(Table134589101112101115[[#This Row],[% COMPLETADO]]&gt;=1)</f>
        <v>0</v>
      </c>
      <c r="H40" s="13" t="s">
        <v>438</v>
      </c>
    </row>
    <row r="41" spans="1:8" ht="70.95" customHeight="1" x14ac:dyDescent="0.35">
      <c r="A41" s="11">
        <v>33</v>
      </c>
      <c r="B41" s="34" t="s">
        <v>292</v>
      </c>
      <c r="C41" s="16">
        <v>43346</v>
      </c>
      <c r="D41" s="16">
        <v>43351</v>
      </c>
      <c r="E41" s="16" t="s">
        <v>11</v>
      </c>
      <c r="F41" s="45">
        <v>1</v>
      </c>
      <c r="G41" s="11">
        <f>--(Table134589101112101115[[#This Row],[% COMPLETADO]]&gt;=1)</f>
        <v>1</v>
      </c>
      <c r="H41" s="13" t="s">
        <v>439</v>
      </c>
    </row>
    <row r="42" spans="1:8" ht="90" customHeight="1" x14ac:dyDescent="0.35">
      <c r="A42" s="11">
        <v>34</v>
      </c>
      <c r="B42" s="34" t="s">
        <v>440</v>
      </c>
      <c r="C42" s="16">
        <v>43332</v>
      </c>
      <c r="D42" s="16">
        <v>43339</v>
      </c>
      <c r="E42" s="35" t="s">
        <v>11</v>
      </c>
      <c r="F42" s="45">
        <v>0.5</v>
      </c>
      <c r="G42" s="11">
        <f>--(Table134589101112101115[[#This Row],[% COMPLETADO]]&gt;=1)</f>
        <v>0</v>
      </c>
      <c r="H42" s="13" t="s">
        <v>441</v>
      </c>
    </row>
    <row r="43" spans="1:8" ht="90" customHeight="1" x14ac:dyDescent="0.35">
      <c r="A43" s="11">
        <v>35</v>
      </c>
      <c r="B43" s="34" t="s">
        <v>385</v>
      </c>
      <c r="C43" s="16">
        <v>43339</v>
      </c>
      <c r="D43" s="16">
        <v>43351</v>
      </c>
      <c r="E43" s="16" t="s">
        <v>11</v>
      </c>
      <c r="F43" s="45">
        <v>0</v>
      </c>
      <c r="G43" s="11">
        <f>--(Table134589101112101115[[#This Row],[% COMPLETADO]]&gt;=1)</f>
        <v>0</v>
      </c>
      <c r="H43" s="13" t="s">
        <v>443</v>
      </c>
    </row>
    <row r="44" spans="1:8" ht="87" customHeight="1" x14ac:dyDescent="0.35">
      <c r="A44" s="11">
        <v>36</v>
      </c>
      <c r="B44" s="34" t="s">
        <v>171</v>
      </c>
      <c r="C44" s="16">
        <v>43325</v>
      </c>
      <c r="D44" s="16">
        <v>43339</v>
      </c>
      <c r="E44" s="35" t="s">
        <v>268</v>
      </c>
      <c r="F44" s="45">
        <v>1</v>
      </c>
      <c r="G44" s="11">
        <f>--(Table134589101112101115[[#This Row],[% COMPLETADO]]&gt;=1)</f>
        <v>1</v>
      </c>
      <c r="H44" s="13" t="s">
        <v>415</v>
      </c>
    </row>
    <row r="45" spans="1:8" ht="58.95" customHeight="1" x14ac:dyDescent="0.35">
      <c r="A45" s="11">
        <v>37</v>
      </c>
      <c r="B45" s="34" t="s">
        <v>196</v>
      </c>
      <c r="C45" s="16">
        <v>43325</v>
      </c>
      <c r="D45" s="16">
        <v>43348</v>
      </c>
      <c r="E45" s="16" t="s">
        <v>11</v>
      </c>
      <c r="F45" s="45">
        <v>1</v>
      </c>
      <c r="G45" s="11">
        <f>--(Table134589101112101115[[#This Row],[% COMPLETADO]]&gt;=1)</f>
        <v>1</v>
      </c>
      <c r="H45" s="13" t="s">
        <v>416</v>
      </c>
    </row>
    <row r="46" spans="1:8" ht="58.95" customHeight="1" x14ac:dyDescent="0.35">
      <c r="A46" s="11">
        <v>38</v>
      </c>
      <c r="B46" s="34" t="s">
        <v>199</v>
      </c>
      <c r="C46" s="16">
        <v>43325</v>
      </c>
      <c r="D46" s="16">
        <v>43358</v>
      </c>
      <c r="E46" s="16" t="s">
        <v>11</v>
      </c>
      <c r="F46" s="45">
        <v>0</v>
      </c>
      <c r="G46" s="11">
        <f>--(Table134589101112101115[[#This Row],[% COMPLETADO]]&gt;=1)</f>
        <v>0</v>
      </c>
      <c r="H46" s="13" t="s">
        <v>387</v>
      </c>
    </row>
    <row r="47" spans="1:8" ht="58.95" customHeight="1" x14ac:dyDescent="0.35">
      <c r="A47" s="11">
        <v>39</v>
      </c>
      <c r="B47" s="34" t="s">
        <v>319</v>
      </c>
      <c r="C47" s="16">
        <v>43339</v>
      </c>
      <c r="D47" s="16">
        <v>43358</v>
      </c>
      <c r="E47" s="16" t="s">
        <v>40</v>
      </c>
      <c r="F47" s="45">
        <v>0.5</v>
      </c>
      <c r="G47" s="11">
        <f>--(Table134589101112101115[[#This Row],[% COMPLETADO]]&gt;=1)</f>
        <v>0</v>
      </c>
      <c r="H47" s="13" t="s">
        <v>335</v>
      </c>
    </row>
    <row r="48" spans="1:8" ht="61.05" customHeight="1" x14ac:dyDescent="0.35">
      <c r="A48" s="11">
        <v>41</v>
      </c>
      <c r="B48" s="34" t="s">
        <v>342</v>
      </c>
      <c r="C48" s="16">
        <v>43339</v>
      </c>
      <c r="D48" s="16">
        <v>43353</v>
      </c>
      <c r="E48" s="16" t="s">
        <v>11</v>
      </c>
      <c r="F48" s="45">
        <v>0.25</v>
      </c>
      <c r="G48" s="11"/>
      <c r="H48" s="13" t="s">
        <v>391</v>
      </c>
    </row>
    <row r="49" spans="1:8" ht="70.95" customHeight="1" x14ac:dyDescent="0.35">
      <c r="A49" s="11">
        <v>43</v>
      </c>
      <c r="B49" s="48" t="s">
        <v>19</v>
      </c>
      <c r="C49" s="2">
        <v>43325</v>
      </c>
      <c r="D49" s="2">
        <v>43342</v>
      </c>
      <c r="E49" s="24" t="s">
        <v>21</v>
      </c>
      <c r="F49" s="43">
        <v>0.5</v>
      </c>
      <c r="G49" s="11">
        <f>--(Table134589101112101115[[#This Row],[% COMPLETADO]]&gt;=1)</f>
        <v>0</v>
      </c>
      <c r="H49" s="4" t="s">
        <v>332</v>
      </c>
    </row>
    <row r="50" spans="1:8" ht="70.95" customHeight="1" x14ac:dyDescent="0.35">
      <c r="A50" s="11">
        <v>44</v>
      </c>
      <c r="B50" s="48" t="s">
        <v>395</v>
      </c>
      <c r="C50" s="2">
        <v>43339</v>
      </c>
      <c r="D50" s="2">
        <v>43344</v>
      </c>
      <c r="E50" s="2" t="s">
        <v>213</v>
      </c>
      <c r="F50" s="43">
        <v>0</v>
      </c>
      <c r="G50" s="11">
        <f>--(Table134589101112101115[[#This Row],[% COMPLETADO]]&gt;=1)</f>
        <v>0</v>
      </c>
      <c r="H50" s="4" t="s">
        <v>444</v>
      </c>
    </row>
    <row r="51" spans="1:8" ht="58.05" customHeight="1" x14ac:dyDescent="0.35">
      <c r="A51" s="11">
        <v>45</v>
      </c>
      <c r="B51" s="34" t="s">
        <v>109</v>
      </c>
      <c r="C51" s="16">
        <v>43269</v>
      </c>
      <c r="D51" s="16">
        <v>43276</v>
      </c>
      <c r="E51" s="35" t="s">
        <v>305</v>
      </c>
      <c r="F51" s="45">
        <v>0</v>
      </c>
      <c r="G51" s="11">
        <f>--(Table134589101112101115[[#This Row],[% COMPLETADO]]&gt;=1)</f>
        <v>0</v>
      </c>
      <c r="H51" s="13" t="s">
        <v>304</v>
      </c>
    </row>
    <row r="52" spans="1:8" ht="33" customHeight="1" x14ac:dyDescent="0.35">
      <c r="G52" s="11"/>
      <c r="H52" s="13"/>
    </row>
  </sheetData>
  <mergeCells count="1">
    <mergeCell ref="C1:F6"/>
  </mergeCells>
  <conditionalFormatting sqref="F10:F52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{CE933DA5-ED45-404A-94AA-3E1DDD13FFC5}</x14:id>
        </ext>
      </extLst>
    </cfRule>
  </conditionalFormatting>
  <conditionalFormatting sqref="F26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{2124B4D6-8FAA-BA45-8EE3-E767135B17EE}</x14:id>
        </ext>
      </extLst>
    </cfRule>
  </conditionalFormatting>
  <dataValidations count="2">
    <dataValidation type="decimal" allowBlank="1" showInputMessage="1" showErrorMessage="1" sqref="F49:F51 F9:F37" xr:uid="{00000000-0002-0000-0B00-000000000000}">
      <formula1>0</formula1>
      <formula2>100</formula2>
    </dataValidation>
    <dataValidation type="list" allowBlank="1" showErrorMessage="1" errorTitle="Este valor no está en la lista." error="Escoja uno de los valores en la lista." sqref="F49:F51 F10:F44" xr:uid="{00000000-0002-0000-0B00-000001000000}">
      <formula1>"0%,25%,50%,75%,100%"</formula1>
    </dataValidation>
  </dataValidations>
  <printOptions horizontalCentered="1"/>
  <pageMargins left="0.4" right="0.4" top="0.4" bottom="0.4" header="0.25" footer="0.25"/>
  <pageSetup paperSize="9" scale="60" fitToHeight="0" orientation="landscape" r:id="rId1"/>
  <headerFooter differentFirst="1">
    <oddFooter>&amp;CPage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933DA5-ED45-404A-94AA-3E1DDD13FFC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F10:F52</xm:sqref>
        </x14:conditionalFormatting>
        <x14:conditionalFormatting xmlns:xm="http://schemas.microsoft.com/office/excel/2006/main">
          <x14:cfRule type="dataBar" id="{2124B4D6-8FAA-BA45-8EE3-E767135B17EE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iconSet" priority="2" id="{25C0CCCF-6FA2-2B44-A72C-C4868A9BB70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1" id="{5D32B5D9-1106-6443-BD00-6AF4BF4432A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G26</xm:sqref>
        </x14:conditionalFormatting>
        <x14:conditionalFormatting xmlns:xm="http://schemas.microsoft.com/office/excel/2006/main">
          <x14:cfRule type="iconSet" priority="5" id="{1430300B-1B1E-0C4C-9E18-782BBEC0048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G49:G51 G18:G25 G27 G30:G47 G10:G16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F1CB-4546-3448-87DF-9CFC731E8FEE}">
  <sheetPr>
    <tabColor theme="4"/>
    <pageSetUpPr autoPageBreaks="0" fitToPage="1"/>
  </sheetPr>
  <dimension ref="A1:H43"/>
  <sheetViews>
    <sheetView showGridLines="0" topLeftCell="A13" zoomScale="99" zoomScaleNormal="125" zoomScalePageLayoutView="125" workbookViewId="0">
      <selection activeCell="F16" sqref="F16"/>
    </sheetView>
  </sheetViews>
  <sheetFormatPr baseColWidth="10" defaultColWidth="8.81640625" defaultRowHeight="33" customHeight="1" x14ac:dyDescent="0.35"/>
  <cols>
    <col min="1" max="1" width="5.81640625" style="11" customWidth="1"/>
    <col min="2" max="2" width="39.7265625" style="13" customWidth="1"/>
    <col min="3" max="3" width="20" style="16" customWidth="1"/>
    <col min="4" max="5" width="21.7265625" style="16" customWidth="1"/>
    <col min="6" max="6" width="20.81640625" style="45" customWidth="1"/>
    <col min="7" max="7" width="9.7265625" style="15" customWidth="1"/>
    <col min="8" max="8" width="42.453125" style="15" customWidth="1"/>
    <col min="9" max="9" width="2.453125" style="1" customWidth="1"/>
    <col min="10" max="16384" width="8.81640625" style="1"/>
  </cols>
  <sheetData>
    <row r="1" spans="1:8" ht="19.05" customHeight="1" x14ac:dyDescent="0.35">
      <c r="C1" s="53" t="s">
        <v>9</v>
      </c>
      <c r="D1" s="53"/>
      <c r="E1" s="53"/>
      <c r="F1" s="53"/>
      <c r="G1" s="1"/>
      <c r="H1" s="1"/>
    </row>
    <row r="2" spans="1:8" ht="19.05" customHeight="1" x14ac:dyDescent="0.35">
      <c r="C2" s="53"/>
      <c r="D2" s="53"/>
      <c r="E2" s="53"/>
      <c r="F2" s="53"/>
      <c r="G2" s="1"/>
      <c r="H2" s="1"/>
    </row>
    <row r="3" spans="1:8" ht="19.05" customHeight="1" x14ac:dyDescent="0.35">
      <c r="C3" s="53"/>
      <c r="D3" s="53"/>
      <c r="E3" s="53"/>
      <c r="F3" s="53"/>
      <c r="G3" s="1"/>
      <c r="H3" s="19" t="s">
        <v>12</v>
      </c>
    </row>
    <row r="4" spans="1:8" ht="19.05" customHeight="1" x14ac:dyDescent="0.35">
      <c r="C4" s="53"/>
      <c r="D4" s="53"/>
      <c r="E4" s="53"/>
      <c r="F4" s="53"/>
      <c r="G4" s="1"/>
      <c r="H4" s="20" t="s">
        <v>13</v>
      </c>
    </row>
    <row r="5" spans="1:8" ht="19.05" customHeight="1" x14ac:dyDescent="0.35">
      <c r="C5" s="53"/>
      <c r="D5" s="53"/>
      <c r="E5" s="53"/>
      <c r="F5" s="53"/>
      <c r="G5" s="1"/>
      <c r="H5" s="20" t="s">
        <v>8</v>
      </c>
    </row>
    <row r="6" spans="1:8" ht="19.05" customHeight="1" x14ac:dyDescent="0.35">
      <c r="C6" s="53"/>
      <c r="D6" s="53"/>
      <c r="E6" s="53"/>
      <c r="F6" s="53"/>
      <c r="G6" s="1"/>
      <c r="H6" s="1"/>
    </row>
    <row r="7" spans="1:8" ht="19.05" customHeight="1" x14ac:dyDescent="0.35">
      <c r="C7" s="18"/>
      <c r="D7" s="18"/>
      <c r="E7" s="18"/>
      <c r="F7" s="1"/>
      <c r="G7" s="1"/>
      <c r="H7" s="1"/>
    </row>
    <row r="8" spans="1:8" s="21" customFormat="1" ht="40.049999999999997" customHeight="1" x14ac:dyDescent="0.35">
      <c r="A8" s="22"/>
      <c r="B8" s="27" t="s">
        <v>514</v>
      </c>
      <c r="C8" s="28"/>
      <c r="D8" s="28"/>
      <c r="E8" s="28"/>
      <c r="F8" s="29"/>
      <c r="G8" s="29"/>
      <c r="H8" s="30" t="s">
        <v>477</v>
      </c>
    </row>
    <row r="9" spans="1:8" s="17" customFormat="1" ht="25.05" customHeight="1" x14ac:dyDescent="0.35">
      <c r="A9" s="11"/>
      <c r="B9" s="23" t="s">
        <v>211</v>
      </c>
      <c r="C9" s="9" t="s">
        <v>4</v>
      </c>
      <c r="D9" s="9" t="s">
        <v>0</v>
      </c>
      <c r="E9" s="9" t="s">
        <v>7</v>
      </c>
      <c r="F9" s="44" t="s">
        <v>1</v>
      </c>
      <c r="G9" s="10" t="s">
        <v>2</v>
      </c>
      <c r="H9" s="10" t="s">
        <v>3</v>
      </c>
    </row>
    <row r="10" spans="1:8" ht="97.05" customHeight="1" x14ac:dyDescent="0.35">
      <c r="A10" s="11">
        <v>1</v>
      </c>
      <c r="B10" s="25" t="s">
        <v>478</v>
      </c>
      <c r="C10" s="2">
        <v>43367</v>
      </c>
      <c r="D10" s="2">
        <v>43367</v>
      </c>
      <c r="E10" s="2" t="s">
        <v>213</v>
      </c>
      <c r="F10" s="43">
        <v>1</v>
      </c>
      <c r="G10" s="11">
        <f>--(Table1345891011121011157[[#This Row],[% COMPLETADO]]&gt;=1)</f>
        <v>1</v>
      </c>
      <c r="H10" s="4" t="s">
        <v>510</v>
      </c>
    </row>
    <row r="11" spans="1:8" ht="97.05" customHeight="1" x14ac:dyDescent="0.35">
      <c r="A11" s="11">
        <v>2</v>
      </c>
      <c r="B11" s="25" t="s">
        <v>217</v>
      </c>
      <c r="C11" s="2">
        <v>43367</v>
      </c>
      <c r="D11" s="2">
        <v>43371</v>
      </c>
      <c r="E11" s="2" t="s">
        <v>213</v>
      </c>
      <c r="F11" s="43">
        <v>0.75</v>
      </c>
      <c r="G11" s="11">
        <f>--(Table1345891011121011157[[#This Row],[% COMPLETADO]]&gt;=1)</f>
        <v>0</v>
      </c>
      <c r="H11" s="4" t="s">
        <v>479</v>
      </c>
    </row>
    <row r="12" spans="1:8" ht="97.05" customHeight="1" x14ac:dyDescent="0.35">
      <c r="B12" s="25" t="s">
        <v>418</v>
      </c>
      <c r="C12" s="2">
        <v>43367</v>
      </c>
      <c r="D12" s="2">
        <v>43371</v>
      </c>
      <c r="E12" s="2" t="s">
        <v>148</v>
      </c>
      <c r="F12" s="43">
        <v>0</v>
      </c>
      <c r="G12" s="11">
        <f>--(Table1345891011121011157[[#This Row],[% COMPLETADO]]&gt;=1)</f>
        <v>0</v>
      </c>
      <c r="H12" s="4" t="s">
        <v>480</v>
      </c>
    </row>
    <row r="13" spans="1:8" ht="97.05" customHeight="1" x14ac:dyDescent="0.35">
      <c r="A13" s="11">
        <v>4</v>
      </c>
      <c r="B13" s="25" t="s">
        <v>410</v>
      </c>
      <c r="C13" s="2">
        <v>43367</v>
      </c>
      <c r="D13" s="2">
        <v>43371</v>
      </c>
      <c r="E13" s="2" t="s">
        <v>402</v>
      </c>
      <c r="F13" s="43">
        <v>0</v>
      </c>
      <c r="G13" s="11">
        <f>--(Table1345891011121011157[[#This Row],[% COMPLETADO]]&gt;=1)</f>
        <v>0</v>
      </c>
      <c r="H13" s="4" t="s">
        <v>481</v>
      </c>
    </row>
    <row r="14" spans="1:8" ht="97.05" customHeight="1" x14ac:dyDescent="0.35">
      <c r="A14" s="11">
        <v>5</v>
      </c>
      <c r="B14" s="25" t="s">
        <v>357</v>
      </c>
      <c r="C14" s="2">
        <v>43367</v>
      </c>
      <c r="D14" s="2">
        <v>43371</v>
      </c>
      <c r="E14" s="24" t="s">
        <v>358</v>
      </c>
      <c r="F14" s="43">
        <v>0.75</v>
      </c>
      <c r="G14" s="11">
        <f>--(Table1345891011121011157[[#This Row],[% COMPLETADO]]&gt;=1)</f>
        <v>0</v>
      </c>
      <c r="H14" s="4" t="s">
        <v>482</v>
      </c>
    </row>
    <row r="15" spans="1:8" ht="129" customHeight="1" x14ac:dyDescent="0.35">
      <c r="A15" s="11">
        <v>6</v>
      </c>
      <c r="B15" s="25" t="s">
        <v>394</v>
      </c>
      <c r="C15" s="2">
        <v>43367</v>
      </c>
      <c r="D15" s="2">
        <v>43371</v>
      </c>
      <c r="E15" s="24" t="s">
        <v>511</v>
      </c>
      <c r="F15" s="43">
        <v>1</v>
      </c>
      <c r="G15" s="11">
        <f>--(Table1345891011121011157[[#This Row],[% COMPLETADO]]&gt;=1)</f>
        <v>1</v>
      </c>
      <c r="H15" s="4" t="s">
        <v>483</v>
      </c>
    </row>
    <row r="16" spans="1:8" ht="48.6" x14ac:dyDescent="0.35">
      <c r="A16" s="11">
        <v>7</v>
      </c>
      <c r="B16" s="25" t="s">
        <v>236</v>
      </c>
      <c r="C16" s="2">
        <v>43367</v>
      </c>
      <c r="D16" s="2">
        <v>43371</v>
      </c>
      <c r="E16" s="2" t="s">
        <v>213</v>
      </c>
      <c r="F16" s="43">
        <v>1</v>
      </c>
      <c r="G16" s="11">
        <f>--(Table1345891011121011157[[#This Row],[% COMPLETADO]]&gt;=1)</f>
        <v>1</v>
      </c>
      <c r="H16" s="4" t="s">
        <v>324</v>
      </c>
    </row>
    <row r="17" spans="1:8" ht="118.95" customHeight="1" x14ac:dyDescent="0.35">
      <c r="A17" s="11">
        <v>11</v>
      </c>
      <c r="B17" s="25" t="s">
        <v>365</v>
      </c>
      <c r="C17" s="2">
        <v>43367</v>
      </c>
      <c r="D17" s="2">
        <v>43373</v>
      </c>
      <c r="E17" s="24" t="s">
        <v>366</v>
      </c>
      <c r="F17" s="43">
        <v>0.5</v>
      </c>
      <c r="G17" s="11">
        <f>--(Table1345891011121011157[[#This Row],[% COMPLETADO]]&gt;=1)</f>
        <v>0</v>
      </c>
      <c r="H17" s="4" t="s">
        <v>484</v>
      </c>
    </row>
    <row r="18" spans="1:8" ht="70.95" customHeight="1" x14ac:dyDescent="0.35">
      <c r="A18" s="11">
        <v>12</v>
      </c>
      <c r="B18" s="34" t="s">
        <v>259</v>
      </c>
      <c r="C18" s="16">
        <v>43367</v>
      </c>
      <c r="D18" s="16">
        <v>43373</v>
      </c>
      <c r="E18" s="35" t="s">
        <v>257</v>
      </c>
      <c r="F18" s="45">
        <v>0.5</v>
      </c>
      <c r="G18" s="11">
        <f>--(Table1345891011121011157[[#This Row],[% COMPLETADO]]&gt;=1)</f>
        <v>0</v>
      </c>
      <c r="H18" s="13" t="s">
        <v>364</v>
      </c>
    </row>
    <row r="19" spans="1:8" ht="70.95" customHeight="1" x14ac:dyDescent="0.35">
      <c r="A19" s="11">
        <v>13</v>
      </c>
      <c r="B19" s="34" t="s">
        <v>367</v>
      </c>
      <c r="C19" s="16">
        <v>43367</v>
      </c>
      <c r="D19" s="16">
        <v>43373</v>
      </c>
      <c r="E19" s="16" t="s">
        <v>368</v>
      </c>
      <c r="F19" s="45">
        <v>0.5</v>
      </c>
      <c r="G19" s="11">
        <f>--(Table1345891011121011157[[#This Row],[% COMPLETADO]]&gt;=1)</f>
        <v>0</v>
      </c>
      <c r="H19" s="13" t="s">
        <v>485</v>
      </c>
    </row>
    <row r="20" spans="1:8" ht="64.05" customHeight="1" x14ac:dyDescent="0.35">
      <c r="A20" s="11">
        <v>14</v>
      </c>
      <c r="B20" s="34" t="s">
        <v>370</v>
      </c>
      <c r="C20" s="16">
        <v>43367</v>
      </c>
      <c r="D20" s="16">
        <v>43373</v>
      </c>
      <c r="E20" s="35" t="s">
        <v>305</v>
      </c>
      <c r="F20" s="45">
        <v>0.5</v>
      </c>
      <c r="G20" s="11">
        <f>--(Table1345891011121011157[[#This Row],[% COMPLETADO]]&gt;=1)</f>
        <v>0</v>
      </c>
      <c r="H20" s="13" t="s">
        <v>486</v>
      </c>
    </row>
    <row r="21" spans="1:8" ht="70.95" customHeight="1" x14ac:dyDescent="0.35">
      <c r="A21" s="11">
        <v>15</v>
      </c>
      <c r="B21" s="34" t="s">
        <v>266</v>
      </c>
      <c r="C21" s="16">
        <v>43367</v>
      </c>
      <c r="D21" s="16">
        <v>43373</v>
      </c>
      <c r="E21" s="35" t="s">
        <v>255</v>
      </c>
      <c r="F21" s="45">
        <v>1</v>
      </c>
      <c r="G21" s="11">
        <f>--(Table1345891011121011157[[#This Row],[% COMPLETADO]]&gt;=1)</f>
        <v>1</v>
      </c>
      <c r="H21" s="13" t="s">
        <v>487</v>
      </c>
    </row>
    <row r="22" spans="1:8" ht="70.95" customHeight="1" x14ac:dyDescent="0.35">
      <c r="A22" s="11">
        <v>16</v>
      </c>
      <c r="B22" s="34" t="s">
        <v>488</v>
      </c>
      <c r="C22" s="16">
        <v>43367</v>
      </c>
      <c r="D22" s="16">
        <v>43373</v>
      </c>
      <c r="E22" s="35" t="s">
        <v>296</v>
      </c>
      <c r="F22" s="45">
        <v>1</v>
      </c>
      <c r="G22" s="11">
        <f>--(Table1345891011121011157[[#This Row],[% COMPLETADO]]&gt;=1)</f>
        <v>1</v>
      </c>
      <c r="H22" s="13" t="s">
        <v>489</v>
      </c>
    </row>
    <row r="23" spans="1:8" ht="70.95" customHeight="1" x14ac:dyDescent="0.35">
      <c r="A23" s="11">
        <v>17</v>
      </c>
      <c r="B23" s="25" t="s">
        <v>490</v>
      </c>
      <c r="C23" s="2">
        <v>43367</v>
      </c>
      <c r="D23" s="2">
        <v>43373</v>
      </c>
      <c r="E23" s="24" t="s">
        <v>286</v>
      </c>
      <c r="F23" s="43">
        <v>0.5</v>
      </c>
      <c r="G23" s="11">
        <f>--(Table1345891011121011157[[#This Row],[% COMPLETADO]]&gt;=1)</f>
        <v>0</v>
      </c>
      <c r="H23" s="4" t="s">
        <v>491</v>
      </c>
    </row>
    <row r="24" spans="1:8" ht="114" customHeight="1" x14ac:dyDescent="0.35">
      <c r="A24" s="11">
        <v>20</v>
      </c>
      <c r="B24" s="34" t="s">
        <v>494</v>
      </c>
      <c r="C24" s="16">
        <v>43367</v>
      </c>
      <c r="D24" s="16">
        <v>43368</v>
      </c>
      <c r="E24" s="35" t="s">
        <v>148</v>
      </c>
      <c r="F24" s="45">
        <v>0.25</v>
      </c>
      <c r="G24" s="11"/>
      <c r="H24" s="13" t="s">
        <v>495</v>
      </c>
    </row>
    <row r="25" spans="1:8" ht="87" customHeight="1" x14ac:dyDescent="0.35">
      <c r="B25" s="34" t="s">
        <v>492</v>
      </c>
      <c r="C25" s="16">
        <v>43367</v>
      </c>
      <c r="D25" s="16">
        <v>43373</v>
      </c>
      <c r="E25" s="16" t="s">
        <v>433</v>
      </c>
      <c r="F25" s="45">
        <v>0</v>
      </c>
      <c r="G25" s="11"/>
      <c r="H25" s="13" t="s">
        <v>493</v>
      </c>
    </row>
    <row r="26" spans="1:8" ht="70.95" customHeight="1" x14ac:dyDescent="0.35">
      <c r="A26" s="11">
        <v>21</v>
      </c>
      <c r="B26" s="48" t="s">
        <v>338</v>
      </c>
      <c r="C26" s="2">
        <v>43367</v>
      </c>
      <c r="D26" s="2">
        <v>43373</v>
      </c>
      <c r="E26" s="24" t="s">
        <v>330</v>
      </c>
      <c r="F26" s="43">
        <v>0</v>
      </c>
      <c r="G26" s="11">
        <f>--(Table1345891011121011157[[#This Row],[% COMPLETADO]]&gt;=1)</f>
        <v>0</v>
      </c>
      <c r="H26" s="4" t="s">
        <v>339</v>
      </c>
    </row>
    <row r="27" spans="1:8" ht="70.95" customHeight="1" x14ac:dyDescent="0.35">
      <c r="B27" s="48" t="s">
        <v>435</v>
      </c>
      <c r="C27" s="2">
        <v>43367</v>
      </c>
      <c r="D27" s="2">
        <v>43373</v>
      </c>
      <c r="E27" s="2" t="s">
        <v>11</v>
      </c>
      <c r="F27" s="43">
        <v>0</v>
      </c>
      <c r="G27" s="11">
        <f>--(Table1345891011121011157[[#This Row],[% COMPLETADO]]&gt;=1)</f>
        <v>0</v>
      </c>
      <c r="H27" s="4" t="s">
        <v>497</v>
      </c>
    </row>
    <row r="28" spans="1:8" ht="70.95" customHeight="1" x14ac:dyDescent="0.35">
      <c r="A28" s="11">
        <v>23</v>
      </c>
      <c r="B28" s="48" t="s">
        <v>326</v>
      </c>
      <c r="C28" s="2" t="s">
        <v>498</v>
      </c>
      <c r="D28" s="2">
        <v>43373</v>
      </c>
      <c r="E28" s="24" t="s">
        <v>296</v>
      </c>
      <c r="F28" s="43">
        <v>0</v>
      </c>
      <c r="G28" s="11">
        <f>--(Table1345891011121011157[[#This Row],[% COMPLETADO]]&gt;=1)</f>
        <v>0</v>
      </c>
      <c r="H28" s="4" t="s">
        <v>374</v>
      </c>
    </row>
    <row r="29" spans="1:8" ht="70.95" customHeight="1" x14ac:dyDescent="0.35">
      <c r="A29" s="11">
        <v>24</v>
      </c>
      <c r="B29" s="48" t="s">
        <v>375</v>
      </c>
      <c r="C29" s="2">
        <v>43367</v>
      </c>
      <c r="D29" s="2">
        <v>43373</v>
      </c>
      <c r="E29" s="2" t="s">
        <v>40</v>
      </c>
      <c r="F29" s="43">
        <v>0.5</v>
      </c>
      <c r="G29" s="11">
        <f>--(Table1345891011121011157[[#This Row],[% COMPLETADO]]&gt;=1)</f>
        <v>0</v>
      </c>
      <c r="H29" s="4" t="s">
        <v>376</v>
      </c>
    </row>
    <row r="30" spans="1:8" ht="70.95" customHeight="1" x14ac:dyDescent="0.35">
      <c r="A30" s="11">
        <v>26</v>
      </c>
      <c r="B30" s="48" t="s">
        <v>329</v>
      </c>
      <c r="C30" s="2">
        <v>43367</v>
      </c>
      <c r="D30" s="2">
        <v>43373</v>
      </c>
      <c r="E30" s="24" t="s">
        <v>330</v>
      </c>
      <c r="F30" s="43">
        <v>0.75</v>
      </c>
      <c r="G30" s="11">
        <f>--(Table1345891011121011157[[#This Row],[% COMPLETADO]]&gt;=1)</f>
        <v>0</v>
      </c>
      <c r="H30" s="4" t="s">
        <v>499</v>
      </c>
    </row>
    <row r="31" spans="1:8" ht="70.95" customHeight="1" x14ac:dyDescent="0.35">
      <c r="A31" s="11">
        <v>27</v>
      </c>
      <c r="B31" s="33" t="s">
        <v>54</v>
      </c>
      <c r="C31" s="5">
        <v>43367</v>
      </c>
      <c r="D31" s="5">
        <v>43373</v>
      </c>
      <c r="E31" s="5" t="s">
        <v>11</v>
      </c>
      <c r="F31" s="7">
        <v>0.5</v>
      </c>
      <c r="G31" s="7"/>
      <c r="H31" s="8" t="s">
        <v>500</v>
      </c>
    </row>
    <row r="32" spans="1:8" ht="97.05" customHeight="1" x14ac:dyDescent="0.35">
      <c r="A32" s="11">
        <v>28</v>
      </c>
      <c r="B32" s="48" t="s">
        <v>379</v>
      </c>
      <c r="C32" s="2">
        <v>43367</v>
      </c>
      <c r="D32" s="2">
        <v>43373</v>
      </c>
      <c r="E32" s="2" t="s">
        <v>11</v>
      </c>
      <c r="F32" s="43">
        <v>0.75</v>
      </c>
      <c r="G32" s="11">
        <f>--(Table1345891011121011157[[#This Row],[% COMPLETADO]]&gt;=1)</f>
        <v>0</v>
      </c>
      <c r="H32" s="4" t="s">
        <v>501</v>
      </c>
    </row>
    <row r="33" spans="1:8" ht="70.95" customHeight="1" x14ac:dyDescent="0.35">
      <c r="A33" s="11">
        <v>31</v>
      </c>
      <c r="B33" s="34" t="s">
        <v>381</v>
      </c>
      <c r="C33" s="16">
        <v>43367</v>
      </c>
      <c r="D33" s="16">
        <v>43373</v>
      </c>
      <c r="E33" s="16" t="s">
        <v>382</v>
      </c>
      <c r="F33" s="45">
        <v>0.75</v>
      </c>
      <c r="G33" s="11">
        <f>--(Table1345891011121011157[[#This Row],[% COMPLETADO]]&gt;=1)</f>
        <v>0</v>
      </c>
      <c r="H33" s="13" t="s">
        <v>496</v>
      </c>
    </row>
    <row r="34" spans="1:8" ht="58.05" customHeight="1" x14ac:dyDescent="0.35">
      <c r="A34" s="11">
        <v>32</v>
      </c>
      <c r="B34" s="34" t="s">
        <v>306</v>
      </c>
      <c r="C34" s="16">
        <v>43367</v>
      </c>
      <c r="D34" s="16">
        <v>43373</v>
      </c>
      <c r="E34" s="35" t="s">
        <v>307</v>
      </c>
      <c r="F34" s="45">
        <v>0.75</v>
      </c>
      <c r="G34" s="11">
        <f>--(Table1345891011121011157[[#This Row],[% COMPLETADO]]&gt;=1)</f>
        <v>0</v>
      </c>
      <c r="H34" s="13" t="s">
        <v>502</v>
      </c>
    </row>
    <row r="35" spans="1:8" ht="90" customHeight="1" x14ac:dyDescent="0.35">
      <c r="A35" s="11">
        <v>34</v>
      </c>
      <c r="B35" s="34" t="s">
        <v>440</v>
      </c>
      <c r="C35" s="16">
        <v>43367</v>
      </c>
      <c r="D35" s="16">
        <v>43373</v>
      </c>
      <c r="E35" s="35" t="s">
        <v>11</v>
      </c>
      <c r="F35" s="45">
        <v>0.5</v>
      </c>
      <c r="G35" s="11">
        <f>--(Table1345891011121011157[[#This Row],[% COMPLETADO]]&gt;=1)</f>
        <v>0</v>
      </c>
      <c r="H35" s="13" t="s">
        <v>503</v>
      </c>
    </row>
    <row r="36" spans="1:8" ht="87" customHeight="1" x14ac:dyDescent="0.35">
      <c r="A36" s="11">
        <v>36</v>
      </c>
      <c r="B36" s="34" t="s">
        <v>504</v>
      </c>
      <c r="C36" s="16">
        <v>43367</v>
      </c>
      <c r="D36" s="16">
        <v>43373</v>
      </c>
      <c r="E36" s="35" t="s">
        <v>505</v>
      </c>
      <c r="F36" s="45">
        <v>0.5</v>
      </c>
      <c r="G36" s="11">
        <f>--(Table1345891011121011157[[#This Row],[% COMPLETADO]]&gt;=1)</f>
        <v>0</v>
      </c>
      <c r="H36" s="13" t="s">
        <v>506</v>
      </c>
    </row>
    <row r="37" spans="1:8" ht="58.95" customHeight="1" x14ac:dyDescent="0.35">
      <c r="A37" s="11">
        <v>38</v>
      </c>
      <c r="B37" s="34" t="s">
        <v>199</v>
      </c>
      <c r="C37" s="16">
        <v>43367</v>
      </c>
      <c r="D37" s="16">
        <v>43373</v>
      </c>
      <c r="E37" s="16" t="s">
        <v>11</v>
      </c>
      <c r="F37" s="45">
        <v>0</v>
      </c>
      <c r="G37" s="11">
        <f>--(Table1345891011121011157[[#This Row],[% COMPLETADO]]&gt;=1)</f>
        <v>0</v>
      </c>
      <c r="H37" s="13" t="s">
        <v>507</v>
      </c>
    </row>
    <row r="38" spans="1:8" ht="58.95" customHeight="1" x14ac:dyDescent="0.35">
      <c r="A38" s="11">
        <v>39</v>
      </c>
      <c r="B38" s="34" t="s">
        <v>319</v>
      </c>
      <c r="C38" s="16">
        <v>43367</v>
      </c>
      <c r="D38" s="16">
        <v>43373</v>
      </c>
      <c r="E38" s="16" t="s">
        <v>40</v>
      </c>
      <c r="F38" s="45">
        <v>0.5</v>
      </c>
      <c r="G38" s="11">
        <f>--(Table1345891011121011157[[#This Row],[% COMPLETADO]]&gt;=1)</f>
        <v>0</v>
      </c>
      <c r="H38" s="13" t="s">
        <v>508</v>
      </c>
    </row>
    <row r="39" spans="1:8" ht="61.05" customHeight="1" x14ac:dyDescent="0.35">
      <c r="A39" s="11">
        <v>41</v>
      </c>
      <c r="B39" s="34" t="s">
        <v>342</v>
      </c>
      <c r="C39" s="16">
        <v>43367</v>
      </c>
      <c r="D39" s="16">
        <v>43373</v>
      </c>
      <c r="E39" s="16" t="s">
        <v>11</v>
      </c>
      <c r="F39" s="45">
        <v>1</v>
      </c>
      <c r="G39" s="11"/>
      <c r="H39" s="13" t="s">
        <v>509</v>
      </c>
    </row>
    <row r="40" spans="1:8" ht="70.95" customHeight="1" x14ac:dyDescent="0.35">
      <c r="A40" s="11">
        <v>43</v>
      </c>
      <c r="B40" s="48" t="s">
        <v>19</v>
      </c>
      <c r="C40" s="2">
        <v>43325</v>
      </c>
      <c r="D40" s="2">
        <v>43373</v>
      </c>
      <c r="E40" s="24" t="s">
        <v>21</v>
      </c>
      <c r="F40" s="43">
        <v>0.5</v>
      </c>
      <c r="G40" s="11">
        <f>--(Table1345891011121011157[[#This Row],[% COMPLETADO]]&gt;=1)</f>
        <v>0</v>
      </c>
      <c r="H40" s="4" t="s">
        <v>332</v>
      </c>
    </row>
    <row r="41" spans="1:8" ht="84" customHeight="1" x14ac:dyDescent="0.35">
      <c r="A41" s="11">
        <v>44</v>
      </c>
      <c r="B41" s="48" t="s">
        <v>395</v>
      </c>
      <c r="C41" s="2">
        <v>43367</v>
      </c>
      <c r="D41" s="2">
        <v>43373</v>
      </c>
      <c r="E41" s="2" t="s">
        <v>213</v>
      </c>
      <c r="F41" s="43">
        <v>0</v>
      </c>
      <c r="G41" s="11">
        <f>--(Table1345891011121011157[[#This Row],[% COMPLETADO]]&gt;=1)</f>
        <v>0</v>
      </c>
      <c r="H41" s="4" t="s">
        <v>444</v>
      </c>
    </row>
    <row r="42" spans="1:8" ht="58.05" customHeight="1" x14ac:dyDescent="0.35">
      <c r="A42" s="11">
        <v>45</v>
      </c>
      <c r="B42" s="34" t="s">
        <v>109</v>
      </c>
      <c r="C42" s="16">
        <v>43367</v>
      </c>
      <c r="D42" s="16">
        <v>43373</v>
      </c>
      <c r="E42" s="35" t="s">
        <v>305</v>
      </c>
      <c r="F42" s="45">
        <v>0</v>
      </c>
      <c r="G42" s="11">
        <f>--(Table1345891011121011157[[#This Row],[% COMPLETADO]]&gt;=1)</f>
        <v>0</v>
      </c>
      <c r="H42" s="13" t="s">
        <v>304</v>
      </c>
    </row>
    <row r="43" spans="1:8" ht="33" customHeight="1" x14ac:dyDescent="0.35">
      <c r="G43" s="11"/>
      <c r="H43" s="13"/>
    </row>
  </sheetData>
  <mergeCells count="1">
    <mergeCell ref="C1:F6"/>
  </mergeCells>
  <conditionalFormatting sqref="F10:F43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{DD81B28B-7FEB-B54C-BDEA-EB27C3E01D97}</x14:id>
        </ext>
      </extLst>
    </cfRule>
  </conditionalFormatting>
  <conditionalFormatting sqref="F23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{DDB94EEF-4AFF-0246-8013-50B2D888470E}</x14:id>
        </ext>
      </extLst>
    </cfRule>
  </conditionalFormatting>
  <dataValidations count="2">
    <dataValidation type="list" allowBlank="1" showErrorMessage="1" errorTitle="Este valor no está en la lista." error="Escoja uno de los valores en la lista." sqref="F40:F42 F10:F36" xr:uid="{58A0C2CB-CDDB-DD40-A30F-9AC5B00AE96E}">
      <formula1>"0%,25%,50%,75%,100%"</formula1>
    </dataValidation>
    <dataValidation type="decimal" allowBlank="1" showInputMessage="1" showErrorMessage="1" sqref="F40:F42 F9:F32" xr:uid="{6C29170B-E852-7E43-B0F4-31D49E9F2C39}">
      <formula1>0</formula1>
      <formula2>100</formula2>
    </dataValidation>
  </dataValidations>
  <printOptions horizontalCentered="1"/>
  <pageMargins left="0.4" right="0.4" top="0.4" bottom="0.4" header="0.25" footer="0.25"/>
  <pageSetup paperSize="9" scale="60" fitToHeight="0" orientation="landscape" r:id="rId1"/>
  <headerFooter differentFirst="1">
    <oddFooter>&amp;CPage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81B28B-7FEB-B54C-BDEA-EB27C3E01D9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F10:F43</xm:sqref>
        </x14:conditionalFormatting>
        <x14:conditionalFormatting xmlns:xm="http://schemas.microsoft.com/office/excel/2006/main">
          <x14:cfRule type="dataBar" id="{DDB94EEF-4AFF-0246-8013-50B2D888470E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iconSet" priority="1" id="{4FDB7DDB-B74B-974D-AB35-629A126651E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G23</xm:sqref>
        </x14:conditionalFormatting>
        <x14:conditionalFormatting xmlns:xm="http://schemas.microsoft.com/office/excel/2006/main">
          <x14:cfRule type="iconSet" priority="5" id="{A8A97B66-6761-8C49-88AD-9C7EB5690D3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G40:G42 G26:G38 G10:G22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B69B4-CB95-9F43-8559-B928661FB863}">
  <sheetPr>
    <tabColor theme="4"/>
    <pageSetUpPr autoPageBreaks="0" fitToPage="1"/>
  </sheetPr>
  <dimension ref="A1:H40"/>
  <sheetViews>
    <sheetView showGridLines="0" tabSelected="1" view="pageBreakPreview" topLeftCell="A33" zoomScale="60" zoomScaleNormal="111" zoomScalePageLayoutView="125" workbookViewId="0">
      <selection sqref="A1:H40"/>
    </sheetView>
  </sheetViews>
  <sheetFormatPr baseColWidth="10" defaultColWidth="8.81640625" defaultRowHeight="33" customHeight="1" x14ac:dyDescent="0.35"/>
  <cols>
    <col min="1" max="1" width="5.81640625" style="11" customWidth="1"/>
    <col min="2" max="2" width="39.7265625" style="13" customWidth="1"/>
    <col min="3" max="3" width="20" style="16" customWidth="1"/>
    <col min="4" max="5" width="21.7265625" style="16" customWidth="1"/>
    <col min="6" max="6" width="20.81640625" style="45" customWidth="1"/>
    <col min="7" max="7" width="9.7265625" style="15" customWidth="1"/>
    <col min="8" max="8" width="42.453125" style="15" customWidth="1"/>
    <col min="9" max="9" width="2.453125" style="1" customWidth="1"/>
    <col min="10" max="16384" width="8.81640625" style="1"/>
  </cols>
  <sheetData>
    <row r="1" spans="1:8" ht="19.05" customHeight="1" x14ac:dyDescent="0.35">
      <c r="C1" s="53" t="s">
        <v>9</v>
      </c>
      <c r="D1" s="53"/>
      <c r="E1" s="53"/>
      <c r="F1" s="53"/>
      <c r="G1" s="1"/>
      <c r="H1" s="1"/>
    </row>
    <row r="2" spans="1:8" ht="19.05" customHeight="1" x14ac:dyDescent="0.35">
      <c r="C2" s="53"/>
      <c r="D2" s="53"/>
      <c r="E2" s="53"/>
      <c r="F2" s="53"/>
      <c r="G2" s="1"/>
      <c r="H2" s="1"/>
    </row>
    <row r="3" spans="1:8" ht="19.05" customHeight="1" x14ac:dyDescent="0.35">
      <c r="C3" s="53"/>
      <c r="D3" s="53"/>
      <c r="E3" s="53"/>
      <c r="F3" s="53"/>
      <c r="G3" s="1"/>
      <c r="H3" s="19" t="s">
        <v>12</v>
      </c>
    </row>
    <row r="4" spans="1:8" ht="19.05" customHeight="1" x14ac:dyDescent="0.35">
      <c r="C4" s="53"/>
      <c r="D4" s="53"/>
      <c r="E4" s="53"/>
      <c r="F4" s="53"/>
      <c r="G4" s="1"/>
      <c r="H4" s="20" t="s">
        <v>13</v>
      </c>
    </row>
    <row r="5" spans="1:8" ht="19.05" customHeight="1" x14ac:dyDescent="0.35">
      <c r="C5" s="53"/>
      <c r="D5" s="53"/>
      <c r="E5" s="53"/>
      <c r="F5" s="53"/>
      <c r="G5" s="1"/>
      <c r="H5" s="20" t="s">
        <v>8</v>
      </c>
    </row>
    <row r="6" spans="1:8" ht="19.05" customHeight="1" x14ac:dyDescent="0.35">
      <c r="C6" s="53"/>
      <c r="D6" s="53"/>
      <c r="E6" s="53"/>
      <c r="F6" s="53"/>
      <c r="G6" s="1"/>
      <c r="H6" s="1"/>
    </row>
    <row r="7" spans="1:8" ht="19.05" customHeight="1" x14ac:dyDescent="0.35">
      <c r="C7" s="18"/>
      <c r="D7" s="18"/>
      <c r="E7" s="18"/>
      <c r="F7" s="1"/>
      <c r="G7" s="1"/>
      <c r="H7" s="1"/>
    </row>
    <row r="8" spans="1:8" s="21" customFormat="1" ht="40.049999999999997" customHeight="1" x14ac:dyDescent="0.35">
      <c r="A8" s="22"/>
      <c r="B8" s="27" t="s">
        <v>513</v>
      </c>
      <c r="C8" s="28"/>
      <c r="D8" s="28"/>
      <c r="E8" s="28"/>
      <c r="F8" s="29"/>
      <c r="G8" s="29"/>
      <c r="H8" s="30" t="s">
        <v>512</v>
      </c>
    </row>
    <row r="9" spans="1:8" s="17" customFormat="1" ht="25.05" customHeight="1" x14ac:dyDescent="0.35">
      <c r="A9" s="11"/>
      <c r="B9" s="23" t="s">
        <v>211</v>
      </c>
      <c r="C9" s="9" t="s">
        <v>4</v>
      </c>
      <c r="D9" s="9" t="s">
        <v>0</v>
      </c>
      <c r="E9" s="9" t="s">
        <v>7</v>
      </c>
      <c r="F9" s="44" t="s">
        <v>1</v>
      </c>
      <c r="G9" s="10" t="s">
        <v>2</v>
      </c>
      <c r="H9" s="10" t="s">
        <v>3</v>
      </c>
    </row>
    <row r="10" spans="1:8" ht="115.95" customHeight="1" x14ac:dyDescent="0.35">
      <c r="B10" s="25" t="s">
        <v>515</v>
      </c>
      <c r="C10" s="2">
        <v>43381</v>
      </c>
      <c r="D10" s="2">
        <v>43383</v>
      </c>
      <c r="E10" s="2" t="s">
        <v>148</v>
      </c>
      <c r="F10" s="43">
        <v>0</v>
      </c>
      <c r="G10" s="11">
        <f>--(Table134589101112101115716[[#This Row],[% COMPLETADO]]&gt;=1)</f>
        <v>0</v>
      </c>
      <c r="H10" s="4" t="s">
        <v>516</v>
      </c>
    </row>
    <row r="11" spans="1:8" ht="70.95" customHeight="1" x14ac:dyDescent="0.35">
      <c r="A11" s="11">
        <v>21</v>
      </c>
      <c r="B11" s="48" t="s">
        <v>517</v>
      </c>
      <c r="C11" s="2">
        <v>43381</v>
      </c>
      <c r="D11" s="2">
        <v>43383</v>
      </c>
      <c r="E11" s="24" t="s">
        <v>148</v>
      </c>
      <c r="F11" s="43">
        <v>0</v>
      </c>
      <c r="G11" s="11">
        <f>--(Table134589101112101115716[[#This Row],[% COMPLETADO]]&gt;=1)</f>
        <v>0</v>
      </c>
      <c r="H11" s="4" t="s">
        <v>339</v>
      </c>
    </row>
    <row r="12" spans="1:8" ht="70.95" customHeight="1" x14ac:dyDescent="0.35">
      <c r="B12" s="48" t="s">
        <v>521</v>
      </c>
      <c r="C12" s="2">
        <v>43381</v>
      </c>
      <c r="D12" s="2">
        <v>43386</v>
      </c>
      <c r="E12" s="2" t="s">
        <v>148</v>
      </c>
      <c r="F12" s="43">
        <v>0</v>
      </c>
      <c r="G12" s="11">
        <f>--(Table134589101112101115716[[#This Row],[% COMPLETADO]]&gt;=1)</f>
        <v>0</v>
      </c>
      <c r="H12" s="4" t="s">
        <v>518</v>
      </c>
    </row>
    <row r="13" spans="1:8" ht="70.95" customHeight="1" x14ac:dyDescent="0.35">
      <c r="B13" s="48" t="s">
        <v>522</v>
      </c>
      <c r="C13" s="2">
        <v>43381</v>
      </c>
      <c r="D13" s="2">
        <v>43386</v>
      </c>
      <c r="E13" s="2" t="s">
        <v>148</v>
      </c>
      <c r="F13" s="43">
        <v>0</v>
      </c>
      <c r="G13" s="11">
        <f>--(Table134589101112101115716[[#This Row],[% COMPLETADO]]&gt;=1)</f>
        <v>0</v>
      </c>
      <c r="H13" s="4" t="s">
        <v>519</v>
      </c>
    </row>
    <row r="14" spans="1:8" ht="70.95" customHeight="1" x14ac:dyDescent="0.35">
      <c r="B14" s="48" t="s">
        <v>525</v>
      </c>
      <c r="C14" s="2">
        <v>43381</v>
      </c>
      <c r="D14" s="2">
        <v>43386</v>
      </c>
      <c r="E14" s="2" t="s">
        <v>148</v>
      </c>
      <c r="F14" s="43">
        <v>0</v>
      </c>
      <c r="G14" s="11">
        <f>--(Table134589101112101115716[[#This Row],[% COMPLETADO]]&gt;=1)</f>
        <v>0</v>
      </c>
      <c r="H14" s="4" t="s">
        <v>526</v>
      </c>
    </row>
    <row r="15" spans="1:8" ht="70.95" customHeight="1" x14ac:dyDescent="0.35">
      <c r="B15" s="48" t="s">
        <v>139</v>
      </c>
      <c r="C15" s="2">
        <v>43381</v>
      </c>
      <c r="D15" s="2">
        <v>43376</v>
      </c>
      <c r="E15" s="2" t="s">
        <v>148</v>
      </c>
      <c r="F15" s="43">
        <v>0</v>
      </c>
      <c r="G15" s="11">
        <f>--(Table134589101112101115716[[#This Row],[% COMPLETADO]]&gt;=1)</f>
        <v>0</v>
      </c>
      <c r="H15" s="4" t="s">
        <v>527</v>
      </c>
    </row>
    <row r="16" spans="1:8" ht="70.95" customHeight="1" x14ac:dyDescent="0.35">
      <c r="A16" s="11">
        <v>17</v>
      </c>
      <c r="B16" s="25" t="s">
        <v>490</v>
      </c>
      <c r="C16" s="2">
        <v>43381</v>
      </c>
      <c r="D16" s="2">
        <v>43386</v>
      </c>
      <c r="E16" s="24" t="s">
        <v>148</v>
      </c>
      <c r="F16" s="43">
        <v>0.5</v>
      </c>
      <c r="G16" s="11">
        <f>--(Table134589101112101115716[[#This Row],[% COMPLETADO]]&gt;=1)</f>
        <v>0</v>
      </c>
      <c r="H16" s="4" t="s">
        <v>528</v>
      </c>
    </row>
    <row r="17" spans="1:8" ht="70.95" customHeight="1" x14ac:dyDescent="0.35">
      <c r="B17" s="25" t="s">
        <v>532</v>
      </c>
      <c r="C17" s="2">
        <v>43381</v>
      </c>
      <c r="D17" s="2">
        <v>43386</v>
      </c>
      <c r="E17" s="24" t="s">
        <v>533</v>
      </c>
      <c r="F17" s="43">
        <v>0</v>
      </c>
      <c r="G17" s="11">
        <f>--(Table134589101112101115716[[#This Row],[% COMPLETADO]]&gt;=1)</f>
        <v>0</v>
      </c>
      <c r="H17" s="4" t="s">
        <v>534</v>
      </c>
    </row>
    <row r="18" spans="1:8" ht="70.95" customHeight="1" x14ac:dyDescent="0.35">
      <c r="B18" s="48" t="s">
        <v>329</v>
      </c>
      <c r="C18" s="2">
        <v>43381</v>
      </c>
      <c r="D18" s="2">
        <v>43386</v>
      </c>
      <c r="E18" s="24" t="s">
        <v>330</v>
      </c>
      <c r="F18" s="43">
        <v>0.75</v>
      </c>
      <c r="G18" s="11">
        <f>--(Table134589101112101115716[[#This Row],[% COMPLETADO]]&gt;=1)</f>
        <v>0</v>
      </c>
      <c r="H18" s="4" t="s">
        <v>520</v>
      </c>
    </row>
    <row r="19" spans="1:8" ht="97.05" customHeight="1" x14ac:dyDescent="0.35">
      <c r="A19" s="11">
        <v>2</v>
      </c>
      <c r="B19" s="25" t="s">
        <v>217</v>
      </c>
      <c r="C19" s="2">
        <v>43381</v>
      </c>
      <c r="D19" s="2">
        <v>43386</v>
      </c>
      <c r="E19" s="2" t="s">
        <v>11</v>
      </c>
      <c r="F19" s="43">
        <v>0.75</v>
      </c>
      <c r="G19" s="11">
        <f>--(Table134589101112101115716[[#This Row],[% COMPLETADO]]&gt;=1)</f>
        <v>0</v>
      </c>
      <c r="H19" s="4" t="s">
        <v>538</v>
      </c>
    </row>
    <row r="20" spans="1:8" ht="70.95" customHeight="1" x14ac:dyDescent="0.35">
      <c r="A20" s="11">
        <v>27</v>
      </c>
      <c r="B20" s="33" t="s">
        <v>54</v>
      </c>
      <c r="C20" s="5">
        <v>43381</v>
      </c>
      <c r="D20" s="5">
        <v>43386</v>
      </c>
      <c r="E20" s="5" t="s">
        <v>11</v>
      </c>
      <c r="F20" s="7">
        <v>0.5</v>
      </c>
      <c r="G20" s="7"/>
      <c r="H20" s="8" t="s">
        <v>500</v>
      </c>
    </row>
    <row r="21" spans="1:8" ht="58.95" customHeight="1" x14ac:dyDescent="0.35">
      <c r="A21" s="11">
        <v>38</v>
      </c>
      <c r="B21" s="34" t="s">
        <v>199</v>
      </c>
      <c r="C21" s="16">
        <v>43381</v>
      </c>
      <c r="D21" s="16">
        <v>43386</v>
      </c>
      <c r="E21" s="16" t="s">
        <v>11</v>
      </c>
      <c r="F21" s="45">
        <v>0.25</v>
      </c>
      <c r="G21" s="11">
        <f>--(Table134589101112101115716[[#This Row],[% COMPLETADO]]&gt;=1)</f>
        <v>0</v>
      </c>
      <c r="H21" s="13" t="s">
        <v>529</v>
      </c>
    </row>
    <row r="22" spans="1:8" ht="70.95" customHeight="1" x14ac:dyDescent="0.35">
      <c r="A22" s="11">
        <v>43</v>
      </c>
      <c r="B22" s="48" t="s">
        <v>19</v>
      </c>
      <c r="C22" s="2">
        <v>43381</v>
      </c>
      <c r="D22" s="2">
        <v>43386</v>
      </c>
      <c r="E22" s="24" t="s">
        <v>11</v>
      </c>
      <c r="F22" s="43">
        <v>0.5</v>
      </c>
      <c r="G22" s="11">
        <f>--(Table134589101112101115716[[#This Row],[% COMPLETADO]]&gt;=1)</f>
        <v>0</v>
      </c>
      <c r="H22" s="4" t="s">
        <v>332</v>
      </c>
    </row>
    <row r="23" spans="1:8" ht="61.05" customHeight="1" x14ac:dyDescent="0.35">
      <c r="A23" s="11">
        <v>41</v>
      </c>
      <c r="B23" s="34" t="s">
        <v>535</v>
      </c>
      <c r="C23" s="16">
        <v>43381</v>
      </c>
      <c r="D23" s="16">
        <v>43386</v>
      </c>
      <c r="E23" s="16" t="s">
        <v>11</v>
      </c>
      <c r="F23" s="45">
        <v>0.75</v>
      </c>
      <c r="G23" s="11"/>
      <c r="H23" s="13" t="s">
        <v>537</v>
      </c>
    </row>
    <row r="24" spans="1:8" ht="97.05" customHeight="1" x14ac:dyDescent="0.35">
      <c r="A24" s="11">
        <v>5</v>
      </c>
      <c r="B24" s="25" t="s">
        <v>357</v>
      </c>
      <c r="C24" s="2">
        <v>43381</v>
      </c>
      <c r="D24" s="2">
        <v>43386</v>
      </c>
      <c r="E24" s="24" t="s">
        <v>358</v>
      </c>
      <c r="F24" s="43">
        <v>0.75</v>
      </c>
      <c r="G24" s="11">
        <f>--(Table134589101112101115716[[#This Row],[% COMPLETADO]]&gt;=1)</f>
        <v>0</v>
      </c>
      <c r="H24" s="4" t="s">
        <v>523</v>
      </c>
    </row>
    <row r="25" spans="1:8" ht="48.6" x14ac:dyDescent="0.35">
      <c r="A25" s="11">
        <v>7</v>
      </c>
      <c r="B25" s="25" t="s">
        <v>236</v>
      </c>
      <c r="C25" s="2">
        <v>43381</v>
      </c>
      <c r="D25" s="2">
        <v>43386</v>
      </c>
      <c r="E25" s="2" t="s">
        <v>213</v>
      </c>
      <c r="F25" s="43">
        <v>1</v>
      </c>
      <c r="G25" s="11">
        <f>--(Table134589101112101115716[[#This Row],[% COMPLETADO]]&gt;=1)</f>
        <v>1</v>
      </c>
      <c r="H25" s="4" t="s">
        <v>324</v>
      </c>
    </row>
    <row r="26" spans="1:8" ht="64.05" customHeight="1" x14ac:dyDescent="0.35">
      <c r="A26" s="11">
        <v>14</v>
      </c>
      <c r="B26" s="34" t="s">
        <v>370</v>
      </c>
      <c r="C26" s="16">
        <v>43381</v>
      </c>
      <c r="D26" s="16">
        <v>43386</v>
      </c>
      <c r="E26" s="35" t="s">
        <v>305</v>
      </c>
      <c r="F26" s="45">
        <v>0.5</v>
      </c>
      <c r="G26" s="11">
        <f>--(Table134589101112101115716[[#This Row],[% COMPLETADO]]&gt;=1)</f>
        <v>0</v>
      </c>
      <c r="H26" s="13" t="s">
        <v>486</v>
      </c>
    </row>
    <row r="27" spans="1:8" ht="58.95" customHeight="1" x14ac:dyDescent="0.35">
      <c r="A27" s="11">
        <v>39</v>
      </c>
      <c r="B27" s="34" t="s">
        <v>319</v>
      </c>
      <c r="C27" s="16">
        <v>43381</v>
      </c>
      <c r="D27" s="16">
        <v>43383</v>
      </c>
      <c r="E27" s="16" t="s">
        <v>40</v>
      </c>
      <c r="F27" s="45">
        <v>0.5</v>
      </c>
      <c r="G27" s="11">
        <f>--(Table134589101112101115716[[#This Row],[% COMPLETADO]]&gt;=1)</f>
        <v>0</v>
      </c>
      <c r="H27" s="13" t="s">
        <v>508</v>
      </c>
    </row>
    <row r="28" spans="1:8" ht="58.05" customHeight="1" x14ac:dyDescent="0.35">
      <c r="A28" s="11">
        <v>32</v>
      </c>
      <c r="B28" s="34" t="s">
        <v>306</v>
      </c>
      <c r="C28" s="16">
        <v>43367</v>
      </c>
      <c r="D28" s="16">
        <v>43373</v>
      </c>
      <c r="E28" s="35" t="s">
        <v>307</v>
      </c>
      <c r="F28" s="45">
        <v>0.75</v>
      </c>
      <c r="G28" s="11">
        <f>--(Table134589101112101115716[[#This Row],[% COMPLETADO]]&gt;=1)</f>
        <v>0</v>
      </c>
      <c r="H28" s="13" t="s">
        <v>502</v>
      </c>
    </row>
    <row r="29" spans="1:8" ht="113.4" x14ac:dyDescent="0.35">
      <c r="A29" s="11">
        <v>6</v>
      </c>
      <c r="B29" s="25" t="s">
        <v>394</v>
      </c>
      <c r="C29" s="2">
        <v>43367</v>
      </c>
      <c r="D29" s="2">
        <v>43371</v>
      </c>
      <c r="E29" s="24" t="s">
        <v>511</v>
      </c>
      <c r="F29" s="43">
        <v>0</v>
      </c>
      <c r="G29" s="11">
        <f>--(Table134589101112101115716[[#This Row],[% COMPLETADO]]&gt;=1)</f>
        <v>0</v>
      </c>
      <c r="H29" s="4" t="s">
        <v>536</v>
      </c>
    </row>
    <row r="30" spans="1:8" ht="70.95" customHeight="1" x14ac:dyDescent="0.35">
      <c r="A30" s="11">
        <v>13</v>
      </c>
      <c r="B30" s="34" t="s">
        <v>367</v>
      </c>
      <c r="C30" s="16">
        <v>43367</v>
      </c>
      <c r="D30" s="16">
        <v>43373</v>
      </c>
      <c r="E30" s="16" t="s">
        <v>368</v>
      </c>
      <c r="F30" s="45">
        <v>0.5</v>
      </c>
      <c r="G30" s="11">
        <f>--(Table134589101112101115716[[#This Row],[% COMPLETADO]]&gt;=1)</f>
        <v>0</v>
      </c>
      <c r="H30" s="13" t="s">
        <v>524</v>
      </c>
    </row>
    <row r="31" spans="1:8" ht="118.95" customHeight="1" x14ac:dyDescent="0.35">
      <c r="A31" s="11">
        <v>11</v>
      </c>
      <c r="B31" s="25" t="s">
        <v>365</v>
      </c>
      <c r="C31" s="2">
        <v>43367</v>
      </c>
      <c r="D31" s="2">
        <v>43373</v>
      </c>
      <c r="E31" s="24" t="s">
        <v>366</v>
      </c>
      <c r="F31" s="43">
        <v>0.5</v>
      </c>
      <c r="G31" s="11">
        <f>--(Table134589101112101115716[[#This Row],[% COMPLETADO]]&gt;=1)</f>
        <v>0</v>
      </c>
      <c r="H31" s="4" t="s">
        <v>484</v>
      </c>
    </row>
    <row r="32" spans="1:8" ht="70.95" customHeight="1" x14ac:dyDescent="0.35">
      <c r="A32" s="11">
        <v>12</v>
      </c>
      <c r="B32" s="34" t="s">
        <v>259</v>
      </c>
      <c r="C32" s="16">
        <v>43367</v>
      </c>
      <c r="D32" s="16">
        <v>43373</v>
      </c>
      <c r="E32" s="35" t="s">
        <v>257</v>
      </c>
      <c r="F32" s="45">
        <v>0.5</v>
      </c>
      <c r="G32" s="11">
        <f>--(Table134589101112101115716[[#This Row],[% COMPLETADO]]&gt;=1)</f>
        <v>0</v>
      </c>
      <c r="H32" s="13" t="s">
        <v>364</v>
      </c>
    </row>
    <row r="33" spans="1:8" ht="87" customHeight="1" x14ac:dyDescent="0.35">
      <c r="A33" s="11">
        <v>36</v>
      </c>
      <c r="B33" s="34" t="s">
        <v>504</v>
      </c>
      <c r="C33" s="16">
        <v>43367</v>
      </c>
      <c r="D33" s="16">
        <v>43373</v>
      </c>
      <c r="E33" s="35" t="s">
        <v>505</v>
      </c>
      <c r="F33" s="45">
        <v>0.5</v>
      </c>
      <c r="G33" s="11">
        <f>--(Table134589101112101115716[[#This Row],[% COMPLETADO]]&gt;=1)</f>
        <v>0</v>
      </c>
      <c r="H33" s="13" t="s">
        <v>506</v>
      </c>
    </row>
    <row r="34" spans="1:8" ht="84" customHeight="1" x14ac:dyDescent="0.35">
      <c r="A34" s="11">
        <v>44</v>
      </c>
      <c r="B34" s="48" t="s">
        <v>395</v>
      </c>
      <c r="C34" s="2">
        <v>43381</v>
      </c>
      <c r="D34" s="2">
        <v>43403</v>
      </c>
      <c r="E34" s="2" t="s">
        <v>213</v>
      </c>
      <c r="F34" s="43">
        <v>0</v>
      </c>
      <c r="G34" s="11">
        <f>--(Table134589101112101115716[[#This Row],[% COMPLETADO]]&gt;=1)</f>
        <v>0</v>
      </c>
      <c r="H34" s="4" t="s">
        <v>530</v>
      </c>
    </row>
    <row r="35" spans="1:8" ht="58.05" customHeight="1" x14ac:dyDescent="0.35">
      <c r="A35" s="11">
        <v>45</v>
      </c>
      <c r="B35" s="34" t="s">
        <v>109</v>
      </c>
      <c r="C35" s="16">
        <v>43367</v>
      </c>
      <c r="D35" s="16">
        <v>43373</v>
      </c>
      <c r="E35" s="35" t="s">
        <v>305</v>
      </c>
      <c r="F35" s="45">
        <v>0</v>
      </c>
      <c r="G35" s="11">
        <f>--(Table134589101112101115716[[#This Row],[% COMPLETADO]]&gt;=1)</f>
        <v>0</v>
      </c>
      <c r="H35" s="13" t="s">
        <v>304</v>
      </c>
    </row>
    <row r="36" spans="1:8" ht="87" customHeight="1" x14ac:dyDescent="0.35">
      <c r="B36" s="34" t="s">
        <v>492</v>
      </c>
      <c r="C36" s="16">
        <v>43367</v>
      </c>
      <c r="D36" s="16">
        <v>43373</v>
      </c>
      <c r="E36" s="16" t="s">
        <v>433</v>
      </c>
      <c r="F36" s="45">
        <v>0</v>
      </c>
      <c r="G36" s="11"/>
      <c r="H36" s="13" t="s">
        <v>493</v>
      </c>
    </row>
    <row r="37" spans="1:8" ht="70.95" customHeight="1" x14ac:dyDescent="0.35">
      <c r="B37" s="48" t="s">
        <v>531</v>
      </c>
      <c r="C37" s="2">
        <v>43367</v>
      </c>
      <c r="D37" s="2">
        <v>43373</v>
      </c>
      <c r="E37" s="2" t="s">
        <v>11</v>
      </c>
      <c r="F37" s="43">
        <v>0.75</v>
      </c>
      <c r="G37" s="11">
        <f>--(Table134589101112101115716[[#This Row],[% COMPLETADO]]&gt;=1)</f>
        <v>0</v>
      </c>
      <c r="H37" s="4" t="s">
        <v>497</v>
      </c>
    </row>
    <row r="38" spans="1:8" ht="70.95" customHeight="1" x14ac:dyDescent="0.35">
      <c r="A38" s="11">
        <v>23</v>
      </c>
      <c r="B38" s="48" t="s">
        <v>326</v>
      </c>
      <c r="C38" s="2">
        <v>43381</v>
      </c>
      <c r="D38" s="2">
        <v>43403</v>
      </c>
      <c r="E38" s="24" t="s">
        <v>40</v>
      </c>
      <c r="F38" s="43">
        <v>0</v>
      </c>
      <c r="G38" s="11">
        <f>--(Table134589101112101115716[[#This Row],[% COMPLETADO]]&gt;=1)</f>
        <v>0</v>
      </c>
      <c r="H38" s="4" t="s">
        <v>374</v>
      </c>
    </row>
    <row r="39" spans="1:8" ht="70.95" customHeight="1" x14ac:dyDescent="0.35">
      <c r="A39" s="11">
        <v>24</v>
      </c>
      <c r="B39" s="48" t="s">
        <v>375</v>
      </c>
      <c r="C39" s="2">
        <v>43367</v>
      </c>
      <c r="D39" s="2">
        <v>43373</v>
      </c>
      <c r="E39" s="2" t="s">
        <v>40</v>
      </c>
      <c r="F39" s="43">
        <v>0.5</v>
      </c>
      <c r="G39" s="11">
        <f>--(Table134589101112101115716[[#This Row],[% COMPLETADO]]&gt;=1)</f>
        <v>0</v>
      </c>
      <c r="H39" s="4" t="s">
        <v>376</v>
      </c>
    </row>
    <row r="40" spans="1:8" ht="33" customHeight="1" x14ac:dyDescent="0.35">
      <c r="G40" s="11"/>
      <c r="H40" s="13"/>
    </row>
  </sheetData>
  <mergeCells count="1">
    <mergeCell ref="C1:F6"/>
  </mergeCells>
  <conditionalFormatting sqref="F10:F40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{F4BF4A0F-1AEE-F440-983D-283A4B5FAA89}</x14:id>
        </ext>
      </extLst>
    </cfRule>
  </conditionalFormatting>
  <conditionalFormatting sqref="F16:F17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{92396E5E-2472-2243-A740-5A4204D79F8C}</x14:id>
        </ext>
      </extLst>
    </cfRule>
  </conditionalFormatting>
  <dataValidations count="2">
    <dataValidation type="decimal" allowBlank="1" showInputMessage="1" showErrorMessage="1" sqref="F34:F39 F9:F32" xr:uid="{E5D01940-CEA7-2A4C-ADC0-6465C9EDF822}">
      <formula1>0</formula1>
      <formula2>100</formula2>
    </dataValidation>
    <dataValidation type="list" allowBlank="1" showErrorMessage="1" errorTitle="Este valor no está en la lista." error="Escoja uno de los valores en la lista." sqref="F33:F39 F10:F32" xr:uid="{52616C91-E40F-F249-9A02-271C5B23A680}">
      <formula1>"0%,25%,50%,75%,100%"</formula1>
    </dataValidation>
  </dataValidations>
  <printOptions horizontalCentered="1"/>
  <pageMargins left="0.4" right="0.4" top="0.4" bottom="0.4" header="0.25" footer="0.25"/>
  <pageSetup paperSize="9" scale="65" fitToHeight="0" orientation="landscape" r:id="rId1"/>
  <headerFooter differentFirst="1">
    <oddFooter>&amp;CPage &amp;P of &amp;N</oddFooter>
  </headerFooter>
  <rowBreaks count="1" manualBreakCount="1">
    <brk id="28" max="7" man="1"/>
  </rowBreak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BF4A0F-1AEE-F440-983D-283A4B5FAA8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F10:F40</xm:sqref>
        </x14:conditionalFormatting>
        <x14:conditionalFormatting xmlns:xm="http://schemas.microsoft.com/office/excel/2006/main">
          <x14:cfRule type="dataBar" id="{92396E5E-2472-2243-A740-5A4204D79F8C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F16:F17</xm:sqref>
        </x14:conditionalFormatting>
        <x14:conditionalFormatting xmlns:xm="http://schemas.microsoft.com/office/excel/2006/main">
          <x14:cfRule type="iconSet" priority="1" id="{7A61F5DC-867E-F940-9AFF-39E62A40444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G16:G17</xm:sqref>
        </x14:conditionalFormatting>
        <x14:conditionalFormatting xmlns:xm="http://schemas.microsoft.com/office/excel/2006/main">
          <x14:cfRule type="iconSet" priority="139" id="{DC028D8C-38C3-A843-BDFB-DA6FAA16D52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G37:G39 G10:G15 G18:G22 G24:G35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J40"/>
  <sheetViews>
    <sheetView zoomScale="150" workbookViewId="0">
      <selection activeCell="C19" sqref="C19"/>
    </sheetView>
  </sheetViews>
  <sheetFormatPr baseColWidth="10" defaultRowHeight="17.399999999999999" x14ac:dyDescent="0.35"/>
  <cols>
    <col min="1" max="2" width="24.7265625" customWidth="1"/>
    <col min="3" max="3" width="12.7265625" style="42" customWidth="1"/>
    <col min="4" max="4" width="12.7265625" customWidth="1"/>
    <col min="6" max="6" width="24.7265625" customWidth="1"/>
    <col min="7" max="7" width="23.26953125" customWidth="1"/>
    <col min="8" max="9" width="14.453125" customWidth="1"/>
  </cols>
  <sheetData>
    <row r="2" spans="1:10" x14ac:dyDescent="0.35">
      <c r="A2" s="57" t="s">
        <v>145</v>
      </c>
      <c r="B2" s="57"/>
      <c r="C2" s="57"/>
      <c r="D2" s="57"/>
      <c r="F2" s="57" t="s">
        <v>146</v>
      </c>
      <c r="G2" s="57"/>
      <c r="H2" s="57"/>
      <c r="I2" s="57"/>
    </row>
    <row r="3" spans="1:10" x14ac:dyDescent="0.35">
      <c r="A3" s="49"/>
      <c r="B3" s="38"/>
      <c r="C3" s="55" t="s">
        <v>470</v>
      </c>
      <c r="D3" s="56"/>
      <c r="F3" s="49"/>
      <c r="G3" s="46"/>
      <c r="H3" s="55" t="s">
        <v>470</v>
      </c>
      <c r="I3" s="56"/>
    </row>
    <row r="4" spans="1:10" s="37" customFormat="1" x14ac:dyDescent="0.35">
      <c r="A4" s="50" t="s">
        <v>113</v>
      </c>
      <c r="B4" s="38" t="s">
        <v>113</v>
      </c>
      <c r="C4" s="40" t="s">
        <v>114</v>
      </c>
      <c r="D4" s="38" t="s">
        <v>117</v>
      </c>
      <c r="F4" s="50" t="s">
        <v>113</v>
      </c>
      <c r="G4" s="46" t="s">
        <v>113</v>
      </c>
      <c r="H4" s="40" t="s">
        <v>114</v>
      </c>
      <c r="I4" s="46" t="s">
        <v>117</v>
      </c>
      <c r="J4" s="37" t="s">
        <v>447</v>
      </c>
    </row>
    <row r="5" spans="1:10" x14ac:dyDescent="0.35">
      <c r="A5" s="51"/>
      <c r="B5" s="36"/>
      <c r="C5" s="41"/>
      <c r="D5" s="36"/>
      <c r="F5" s="51"/>
      <c r="G5" s="36"/>
      <c r="H5" s="41"/>
      <c r="I5" s="36"/>
    </row>
    <row r="6" spans="1:10" x14ac:dyDescent="0.35">
      <c r="A6" s="54" t="s">
        <v>8</v>
      </c>
      <c r="B6" s="36" t="s">
        <v>397</v>
      </c>
      <c r="C6" s="41">
        <v>850</v>
      </c>
      <c r="D6" s="36" t="s">
        <v>118</v>
      </c>
      <c r="F6" s="54" t="s">
        <v>8</v>
      </c>
      <c r="G6" s="36" t="s">
        <v>453</v>
      </c>
      <c r="H6" s="41">
        <v>2000</v>
      </c>
      <c r="I6" s="36" t="s">
        <v>118</v>
      </c>
    </row>
    <row r="7" spans="1:10" x14ac:dyDescent="0.35">
      <c r="A7" s="54"/>
      <c r="B7" s="36" t="s">
        <v>448</v>
      </c>
      <c r="C7" s="41">
        <v>120</v>
      </c>
      <c r="D7" s="36" t="s">
        <v>118</v>
      </c>
      <c r="F7" s="54"/>
      <c r="G7" s="36" t="s">
        <v>449</v>
      </c>
      <c r="H7" s="41">
        <v>1500</v>
      </c>
      <c r="I7" s="36" t="s">
        <v>118</v>
      </c>
    </row>
    <row r="8" spans="1:10" x14ac:dyDescent="0.35">
      <c r="A8" s="54"/>
      <c r="B8" s="36" t="s">
        <v>353</v>
      </c>
      <c r="C8" s="41">
        <v>385</v>
      </c>
      <c r="D8" s="36" t="s">
        <v>118</v>
      </c>
      <c r="F8" s="54"/>
      <c r="G8" s="36" t="s">
        <v>469</v>
      </c>
      <c r="H8" s="41">
        <v>5000</v>
      </c>
      <c r="I8" s="36" t="s">
        <v>118</v>
      </c>
    </row>
    <row r="9" spans="1:10" x14ac:dyDescent="0.35">
      <c r="A9" s="54"/>
      <c r="B9" s="36" t="s">
        <v>165</v>
      </c>
      <c r="C9" s="41">
        <v>2500</v>
      </c>
      <c r="D9" s="36" t="s">
        <v>118</v>
      </c>
      <c r="F9" s="54"/>
      <c r="G9" s="36" t="s">
        <v>468</v>
      </c>
      <c r="H9" s="41">
        <v>1607</v>
      </c>
      <c r="I9" s="36" t="s">
        <v>344</v>
      </c>
    </row>
    <row r="10" spans="1:10" x14ac:dyDescent="0.35">
      <c r="A10" s="54"/>
      <c r="B10" s="36" t="s">
        <v>471</v>
      </c>
      <c r="C10" s="41">
        <v>1140</v>
      </c>
      <c r="D10" s="36" t="s">
        <v>118</v>
      </c>
      <c r="F10" s="54"/>
      <c r="G10" s="36" t="s">
        <v>468</v>
      </c>
      <c r="H10" s="41">
        <v>711</v>
      </c>
      <c r="I10" s="36" t="s">
        <v>344</v>
      </c>
    </row>
    <row r="11" spans="1:10" x14ac:dyDescent="0.35">
      <c r="A11" s="54"/>
      <c r="B11" s="36" t="s">
        <v>466</v>
      </c>
      <c r="C11" s="41">
        <v>6000</v>
      </c>
      <c r="D11" s="36" t="s">
        <v>118</v>
      </c>
      <c r="F11" s="54" t="s">
        <v>13</v>
      </c>
      <c r="G11" s="36" t="s">
        <v>115</v>
      </c>
      <c r="H11" s="41">
        <v>1200</v>
      </c>
      <c r="I11" s="36" t="s">
        <v>118</v>
      </c>
      <c r="J11" s="36"/>
    </row>
    <row r="12" spans="1:10" x14ac:dyDescent="0.35">
      <c r="A12" s="54"/>
      <c r="B12" s="36" t="s">
        <v>476</v>
      </c>
      <c r="C12" s="41">
        <v>750</v>
      </c>
      <c r="D12" s="36" t="s">
        <v>459</v>
      </c>
      <c r="F12" s="54"/>
      <c r="G12" s="36" t="s">
        <v>473</v>
      </c>
      <c r="H12" s="41">
        <v>125</v>
      </c>
      <c r="I12" s="36" t="s">
        <v>345</v>
      </c>
    </row>
    <row r="13" spans="1:10" x14ac:dyDescent="0.35">
      <c r="A13" s="54"/>
      <c r="B13" s="36" t="s">
        <v>467</v>
      </c>
      <c r="C13" s="41">
        <v>2762.63</v>
      </c>
      <c r="D13" s="36" t="s">
        <v>118</v>
      </c>
      <c r="F13" s="54"/>
      <c r="G13" s="36" t="s">
        <v>163</v>
      </c>
      <c r="H13" s="41">
        <v>500</v>
      </c>
      <c r="I13" s="36" t="s">
        <v>118</v>
      </c>
    </row>
    <row r="14" spans="1:10" x14ac:dyDescent="0.35">
      <c r="A14" s="54" t="s">
        <v>13</v>
      </c>
      <c r="B14" s="36" t="s">
        <v>115</v>
      </c>
      <c r="C14" s="41">
        <v>3500</v>
      </c>
      <c r="D14" s="36" t="s">
        <v>118</v>
      </c>
      <c r="F14" s="54"/>
      <c r="G14" s="36" t="s">
        <v>346</v>
      </c>
      <c r="H14" s="41"/>
      <c r="I14" s="36" t="s">
        <v>119</v>
      </c>
    </row>
    <row r="15" spans="1:10" x14ac:dyDescent="0.35">
      <c r="A15" s="54"/>
      <c r="B15" s="36" t="s">
        <v>163</v>
      </c>
      <c r="C15" s="41">
        <v>500</v>
      </c>
      <c r="D15" s="36" t="s">
        <v>119</v>
      </c>
      <c r="F15" s="54"/>
      <c r="G15" s="36" t="s">
        <v>350</v>
      </c>
      <c r="H15" s="41">
        <v>500</v>
      </c>
      <c r="I15" s="36" t="s">
        <v>119</v>
      </c>
    </row>
    <row r="16" spans="1:10" x14ac:dyDescent="0.35">
      <c r="A16" s="54"/>
      <c r="B16" s="36" t="s">
        <v>346</v>
      </c>
      <c r="C16" s="41"/>
      <c r="D16" s="36" t="s">
        <v>119</v>
      </c>
      <c r="F16" s="54"/>
      <c r="G16" s="36" t="s">
        <v>474</v>
      </c>
      <c r="H16" s="41">
        <v>260</v>
      </c>
      <c r="I16" s="36" t="s">
        <v>344</v>
      </c>
    </row>
    <row r="17" spans="1:9" x14ac:dyDescent="0.35">
      <c r="A17" s="54"/>
      <c r="B17" s="36" t="s">
        <v>452</v>
      </c>
      <c r="C17" s="41">
        <v>555</v>
      </c>
      <c r="D17" s="36" t="s">
        <v>344</v>
      </c>
      <c r="F17" s="54" t="s">
        <v>12</v>
      </c>
      <c r="G17" s="36" t="s">
        <v>460</v>
      </c>
      <c r="H17" s="41">
        <v>1000</v>
      </c>
      <c r="I17" s="36" t="s">
        <v>118</v>
      </c>
    </row>
    <row r="18" spans="1:9" x14ac:dyDescent="0.35">
      <c r="A18" s="54"/>
      <c r="B18" s="36" t="s">
        <v>347</v>
      </c>
      <c r="C18" s="41">
        <v>1148</v>
      </c>
      <c r="D18" s="36" t="s">
        <v>344</v>
      </c>
      <c r="F18" s="54"/>
      <c r="G18" s="36" t="s">
        <v>461</v>
      </c>
      <c r="H18" s="41">
        <v>1000</v>
      </c>
      <c r="I18" s="36" t="s">
        <v>118</v>
      </c>
    </row>
    <row r="19" spans="1:9" x14ac:dyDescent="0.35">
      <c r="A19" s="54"/>
      <c r="B19" s="36" t="s">
        <v>455</v>
      </c>
      <c r="C19" s="41">
        <v>550</v>
      </c>
      <c r="D19" s="36" t="s">
        <v>118</v>
      </c>
      <c r="F19" s="54"/>
      <c r="G19" s="36" t="s">
        <v>401</v>
      </c>
      <c r="H19" s="41">
        <v>3300</v>
      </c>
      <c r="I19" s="36" t="s">
        <v>400</v>
      </c>
    </row>
    <row r="20" spans="1:9" x14ac:dyDescent="0.35">
      <c r="A20" s="54"/>
      <c r="B20" s="36" t="s">
        <v>164</v>
      </c>
      <c r="C20" s="41">
        <v>42.8</v>
      </c>
      <c r="D20" s="36" t="s">
        <v>344</v>
      </c>
      <c r="F20" s="54"/>
      <c r="G20" s="36" t="s">
        <v>472</v>
      </c>
      <c r="H20" s="41">
        <v>700</v>
      </c>
      <c r="I20" s="36" t="s">
        <v>345</v>
      </c>
    </row>
    <row r="21" spans="1:9" x14ac:dyDescent="0.35">
      <c r="A21" s="54"/>
      <c r="B21" s="36" t="s">
        <v>456</v>
      </c>
      <c r="C21" s="41">
        <v>1519.04</v>
      </c>
      <c r="D21" s="36" t="s">
        <v>344</v>
      </c>
      <c r="F21" s="54"/>
      <c r="G21" s="36" t="s">
        <v>475</v>
      </c>
      <c r="H21" s="41">
        <v>800</v>
      </c>
      <c r="I21" s="36" t="s">
        <v>118</v>
      </c>
    </row>
    <row r="22" spans="1:9" x14ac:dyDescent="0.35">
      <c r="A22" s="54"/>
      <c r="B22" s="36" t="s">
        <v>458</v>
      </c>
      <c r="C22" s="41">
        <v>200</v>
      </c>
      <c r="D22" s="36" t="s">
        <v>118</v>
      </c>
      <c r="F22" s="54"/>
      <c r="G22" s="36"/>
      <c r="H22" s="41"/>
      <c r="I22" s="36"/>
    </row>
    <row r="23" spans="1:9" x14ac:dyDescent="0.35">
      <c r="A23" s="54"/>
      <c r="B23" s="36" t="s">
        <v>399</v>
      </c>
      <c r="C23" s="41">
        <v>100</v>
      </c>
      <c r="D23" s="36" t="s">
        <v>118</v>
      </c>
      <c r="F23" s="52"/>
      <c r="G23" s="39" t="s">
        <v>116</v>
      </c>
      <c r="H23" s="41">
        <f>SUBTOTAL(109,H5:H22)</f>
        <v>20203</v>
      </c>
      <c r="I23" s="36"/>
    </row>
    <row r="24" spans="1:9" x14ac:dyDescent="0.35">
      <c r="A24" s="54" t="s">
        <v>12</v>
      </c>
      <c r="B24" s="36" t="s">
        <v>403</v>
      </c>
      <c r="C24" s="41">
        <v>200</v>
      </c>
      <c r="D24" s="36" t="s">
        <v>457</v>
      </c>
      <c r="F24" s="36"/>
      <c r="G24" s="36"/>
      <c r="H24" s="41"/>
      <c r="I24" s="36"/>
    </row>
    <row r="25" spans="1:9" x14ac:dyDescent="0.35">
      <c r="A25" s="54"/>
      <c r="B25" s="36" t="s">
        <v>462</v>
      </c>
      <c r="C25" s="41">
        <v>3000</v>
      </c>
      <c r="D25" s="36" t="s">
        <v>118</v>
      </c>
      <c r="F25" s="36"/>
    </row>
    <row r="26" spans="1:9" x14ac:dyDescent="0.35">
      <c r="A26" s="54"/>
      <c r="B26" s="36" t="s">
        <v>454</v>
      </c>
      <c r="C26" s="41">
        <v>1350</v>
      </c>
      <c r="D26" s="36" t="s">
        <v>119</v>
      </c>
      <c r="F26" s="36"/>
    </row>
    <row r="27" spans="1:9" x14ac:dyDescent="0.35">
      <c r="A27" s="54"/>
      <c r="B27" s="36" t="s">
        <v>450</v>
      </c>
      <c r="C27" s="41">
        <v>4815</v>
      </c>
      <c r="D27" s="36" t="s">
        <v>451</v>
      </c>
      <c r="F27" s="36"/>
    </row>
    <row r="28" spans="1:9" x14ac:dyDescent="0.35">
      <c r="A28" s="54"/>
      <c r="B28" s="36" t="s">
        <v>398</v>
      </c>
      <c r="C28" s="41">
        <v>13000</v>
      </c>
      <c r="D28" s="36" t="s">
        <v>459</v>
      </c>
      <c r="F28" s="36"/>
    </row>
    <row r="29" spans="1:9" x14ac:dyDescent="0.35">
      <c r="A29" s="54"/>
      <c r="B29" s="36" t="s">
        <v>460</v>
      </c>
      <c r="C29" s="41">
        <v>336</v>
      </c>
      <c r="D29" s="36" t="s">
        <v>118</v>
      </c>
      <c r="F29" s="36"/>
    </row>
    <row r="30" spans="1:9" x14ac:dyDescent="0.35">
      <c r="A30" s="54"/>
      <c r="B30" s="36" t="s">
        <v>463</v>
      </c>
      <c r="C30" s="41">
        <v>50</v>
      </c>
      <c r="D30" s="36" t="s">
        <v>118</v>
      </c>
      <c r="F30" s="36"/>
    </row>
    <row r="31" spans="1:9" x14ac:dyDescent="0.35">
      <c r="A31" s="54"/>
      <c r="B31" s="36" t="s">
        <v>464</v>
      </c>
      <c r="C31" s="41">
        <v>499.93</v>
      </c>
      <c r="D31" s="36" t="s">
        <v>459</v>
      </c>
      <c r="F31" s="36"/>
    </row>
    <row r="32" spans="1:9" x14ac:dyDescent="0.35">
      <c r="A32" s="54"/>
      <c r="B32" s="36" t="s">
        <v>465</v>
      </c>
      <c r="C32" s="41">
        <v>350</v>
      </c>
      <c r="D32" s="36" t="s">
        <v>118</v>
      </c>
      <c r="F32" s="39"/>
    </row>
    <row r="33" spans="1:6" x14ac:dyDescent="0.35">
      <c r="A33" s="54"/>
      <c r="B33" s="36"/>
      <c r="C33" s="41"/>
      <c r="D33" s="36"/>
      <c r="F33" s="36"/>
    </row>
    <row r="34" spans="1:6" x14ac:dyDescent="0.35">
      <c r="A34" s="54"/>
      <c r="B34" s="36"/>
      <c r="C34" s="41"/>
      <c r="D34" s="36"/>
      <c r="F34" s="36"/>
    </row>
    <row r="35" spans="1:6" x14ac:dyDescent="0.35">
      <c r="A35" s="54"/>
      <c r="B35" s="36"/>
      <c r="C35" s="41"/>
      <c r="D35" s="36"/>
      <c r="F35" s="36"/>
    </row>
    <row r="36" spans="1:6" x14ac:dyDescent="0.35">
      <c r="B36" s="36"/>
      <c r="C36" s="41"/>
      <c r="D36" s="36"/>
    </row>
    <row r="37" spans="1:6" x14ac:dyDescent="0.35">
      <c r="B37" s="39" t="s">
        <v>116</v>
      </c>
      <c r="C37" s="41">
        <f>SUBTOTAL(109,C5:C36)</f>
        <v>46223.4</v>
      </c>
      <c r="D37" s="36"/>
    </row>
    <row r="38" spans="1:6" x14ac:dyDescent="0.35">
      <c r="B38" s="36"/>
      <c r="C38" s="41"/>
      <c r="D38" s="36"/>
    </row>
    <row r="39" spans="1:6" x14ac:dyDescent="0.35">
      <c r="B39" s="36"/>
      <c r="C39" s="41"/>
      <c r="D39" s="36"/>
    </row>
    <row r="40" spans="1:6" x14ac:dyDescent="0.35">
      <c r="B40" s="36"/>
      <c r="C40" s="41"/>
      <c r="D40" s="36"/>
    </row>
  </sheetData>
  <mergeCells count="10">
    <mergeCell ref="C3:D3"/>
    <mergeCell ref="H3:I3"/>
    <mergeCell ref="A2:D2"/>
    <mergeCell ref="F2:I2"/>
    <mergeCell ref="F17:F22"/>
    <mergeCell ref="A24:A35"/>
    <mergeCell ref="A6:A13"/>
    <mergeCell ref="A14:A23"/>
    <mergeCell ref="F6:F10"/>
    <mergeCell ref="F11:F16"/>
  </mergeCells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autoPageBreaks="0" fitToPage="1"/>
  </sheetPr>
  <dimension ref="A1:H38"/>
  <sheetViews>
    <sheetView showGridLines="0" topLeftCell="A31" zoomScaleNormal="125" zoomScalePageLayoutView="125" workbookViewId="0">
      <selection activeCell="F36" sqref="F36"/>
    </sheetView>
  </sheetViews>
  <sheetFormatPr baseColWidth="10" defaultColWidth="8.81640625" defaultRowHeight="33" customHeight="1" x14ac:dyDescent="0.35"/>
  <cols>
    <col min="1" max="1" width="5.81640625" style="11" customWidth="1"/>
    <col min="2" max="2" width="39.7265625" style="13" customWidth="1"/>
    <col min="3" max="3" width="20" style="16" customWidth="1"/>
    <col min="4" max="5" width="21.7265625" style="16" customWidth="1"/>
    <col min="6" max="6" width="20.81640625" style="12" customWidth="1"/>
    <col min="7" max="7" width="9.7265625" style="15" customWidth="1"/>
    <col min="8" max="8" width="42.453125" style="15" customWidth="1"/>
    <col min="9" max="9" width="2.453125" style="1" customWidth="1"/>
    <col min="10" max="16384" width="8.81640625" style="1"/>
  </cols>
  <sheetData>
    <row r="1" spans="1:8" ht="19.05" customHeight="1" x14ac:dyDescent="0.35">
      <c r="C1" s="53" t="s">
        <v>9</v>
      </c>
      <c r="D1" s="53"/>
      <c r="E1" s="53"/>
      <c r="F1" s="53"/>
      <c r="G1" s="1"/>
      <c r="H1" s="1"/>
    </row>
    <row r="2" spans="1:8" ht="19.05" customHeight="1" x14ac:dyDescent="0.35">
      <c r="C2" s="53"/>
      <c r="D2" s="53"/>
      <c r="E2" s="53"/>
      <c r="F2" s="53"/>
      <c r="G2" s="1"/>
      <c r="H2" s="1"/>
    </row>
    <row r="3" spans="1:8" ht="19.05" customHeight="1" x14ac:dyDescent="0.35">
      <c r="C3" s="53"/>
      <c r="D3" s="53"/>
      <c r="E3" s="53"/>
      <c r="F3" s="53"/>
      <c r="G3" s="1"/>
      <c r="H3" s="19" t="s">
        <v>12</v>
      </c>
    </row>
    <row r="4" spans="1:8" ht="19.05" customHeight="1" x14ac:dyDescent="0.35">
      <c r="C4" s="53"/>
      <c r="D4" s="53"/>
      <c r="E4" s="53"/>
      <c r="F4" s="53"/>
      <c r="G4" s="1"/>
      <c r="H4" s="20" t="s">
        <v>13</v>
      </c>
    </row>
    <row r="5" spans="1:8" ht="19.05" customHeight="1" x14ac:dyDescent="0.35">
      <c r="C5" s="53"/>
      <c r="D5" s="53"/>
      <c r="E5" s="53"/>
      <c r="F5" s="53"/>
      <c r="G5" s="1"/>
      <c r="H5" s="20" t="s">
        <v>8</v>
      </c>
    </row>
    <row r="6" spans="1:8" ht="19.05" customHeight="1" x14ac:dyDescent="0.35">
      <c r="C6" s="53"/>
      <c r="D6" s="53"/>
      <c r="E6" s="53"/>
      <c r="F6" s="53"/>
      <c r="G6" s="1"/>
      <c r="H6" s="1"/>
    </row>
    <row r="7" spans="1:8" ht="19.05" customHeight="1" x14ac:dyDescent="0.35">
      <c r="C7" s="18"/>
      <c r="D7" s="18"/>
      <c r="E7" s="18"/>
      <c r="F7" s="1"/>
      <c r="G7" s="1"/>
      <c r="H7" s="1"/>
    </row>
    <row r="8" spans="1:8" s="21" customFormat="1" ht="40.049999999999997" customHeight="1" x14ac:dyDescent="0.35">
      <c r="A8" s="22"/>
      <c r="B8" s="27" t="s">
        <v>10</v>
      </c>
      <c r="C8" s="28"/>
      <c r="D8" s="28"/>
      <c r="E8" s="28"/>
      <c r="F8" s="29"/>
      <c r="G8" s="29"/>
      <c r="H8" s="30" t="s">
        <v>5</v>
      </c>
    </row>
    <row r="9" spans="1:8" s="17" customFormat="1" ht="25.05" customHeight="1" x14ac:dyDescent="0.35">
      <c r="A9" s="11"/>
      <c r="B9" s="23" t="s">
        <v>6</v>
      </c>
      <c r="C9" s="9" t="s">
        <v>4</v>
      </c>
      <c r="D9" s="9" t="s">
        <v>0</v>
      </c>
      <c r="E9" s="9" t="s">
        <v>7</v>
      </c>
      <c r="F9" s="10" t="s">
        <v>1</v>
      </c>
      <c r="G9" s="10" t="s">
        <v>2</v>
      </c>
      <c r="H9" s="10" t="s">
        <v>3</v>
      </c>
    </row>
    <row r="10" spans="1:8" ht="70.95" customHeight="1" x14ac:dyDescent="0.35">
      <c r="A10" s="11">
        <v>1</v>
      </c>
      <c r="B10" s="26" t="s">
        <v>54</v>
      </c>
      <c r="C10" s="5">
        <v>43248</v>
      </c>
      <c r="D10" s="5">
        <v>43253</v>
      </c>
      <c r="E10" s="5" t="s">
        <v>11</v>
      </c>
      <c r="F10" s="6">
        <v>0.25</v>
      </c>
      <c r="G10" s="7"/>
      <c r="H10" s="8" t="s">
        <v>55</v>
      </c>
    </row>
    <row r="11" spans="1:8" ht="70.95" customHeight="1" x14ac:dyDescent="0.35">
      <c r="A11" s="11">
        <v>2</v>
      </c>
      <c r="B11" s="25" t="s">
        <v>16</v>
      </c>
      <c r="C11" s="2">
        <v>43248</v>
      </c>
      <c r="D11" s="2">
        <v>43261</v>
      </c>
      <c r="E11" s="24" t="s">
        <v>14</v>
      </c>
      <c r="F11" s="3">
        <v>0.25</v>
      </c>
      <c r="G11" s="11">
        <f>--(Table13[[#This Row],[% COMPLETADO]]&gt;=1)</f>
        <v>0</v>
      </c>
      <c r="H11" s="4" t="s">
        <v>15</v>
      </c>
    </row>
    <row r="12" spans="1:8" ht="70.95" customHeight="1" x14ac:dyDescent="0.35">
      <c r="A12" s="11">
        <v>3</v>
      </c>
      <c r="B12" s="25" t="s">
        <v>17</v>
      </c>
      <c r="C12" s="2">
        <v>43248</v>
      </c>
      <c r="D12" s="2">
        <v>43261</v>
      </c>
      <c r="E12" s="24" t="s">
        <v>14</v>
      </c>
      <c r="F12" s="3">
        <v>0.25</v>
      </c>
      <c r="G12" s="11">
        <f>--(Table13[[#This Row],[% COMPLETADO]]&gt;=1)</f>
        <v>0</v>
      </c>
      <c r="H12" s="4" t="s">
        <v>88</v>
      </c>
    </row>
    <row r="13" spans="1:8" ht="70.95" customHeight="1" x14ac:dyDescent="0.35">
      <c r="A13" s="11">
        <v>4</v>
      </c>
      <c r="B13" s="25" t="s">
        <v>67</v>
      </c>
      <c r="C13" s="2">
        <v>43248</v>
      </c>
      <c r="D13" s="2">
        <v>43261</v>
      </c>
      <c r="E13" s="24" t="s">
        <v>14</v>
      </c>
      <c r="F13" s="3">
        <v>0.25</v>
      </c>
      <c r="G13" s="11">
        <f>--(Table13[[#This Row],[% COMPLETADO]]&gt;=1)</f>
        <v>0</v>
      </c>
      <c r="H13" s="4" t="s">
        <v>18</v>
      </c>
    </row>
    <row r="14" spans="1:8" ht="70.95" customHeight="1" x14ac:dyDescent="0.35">
      <c r="A14" s="11">
        <v>5</v>
      </c>
      <c r="B14" s="25" t="s">
        <v>19</v>
      </c>
      <c r="C14" s="2">
        <v>43248</v>
      </c>
      <c r="D14" s="2">
        <v>43253</v>
      </c>
      <c r="E14" s="24" t="s">
        <v>21</v>
      </c>
      <c r="F14" s="3">
        <v>0</v>
      </c>
      <c r="G14" s="11">
        <f>--(Table13[[#This Row],[% COMPLETADO]]&gt;=1)</f>
        <v>0</v>
      </c>
      <c r="H14" s="4" t="s">
        <v>20</v>
      </c>
    </row>
    <row r="15" spans="1:8" ht="70.95" customHeight="1" x14ac:dyDescent="0.35">
      <c r="A15" s="11">
        <v>6</v>
      </c>
      <c r="B15" s="25" t="s">
        <v>22</v>
      </c>
      <c r="C15" s="2">
        <v>43248</v>
      </c>
      <c r="D15" s="2">
        <v>43271</v>
      </c>
      <c r="E15" s="24" t="s">
        <v>23</v>
      </c>
      <c r="F15" s="3">
        <v>0.25</v>
      </c>
      <c r="G15" s="11">
        <f>--(Table13[[#This Row],[% COMPLETADO]]&gt;=1)</f>
        <v>0</v>
      </c>
      <c r="H15" s="4" t="s">
        <v>24</v>
      </c>
    </row>
    <row r="16" spans="1:8" ht="70.95" customHeight="1" x14ac:dyDescent="0.35">
      <c r="A16" s="11">
        <v>7</v>
      </c>
      <c r="B16" s="25" t="s">
        <v>90</v>
      </c>
      <c r="C16" s="2">
        <v>43248</v>
      </c>
      <c r="D16" s="2">
        <v>43253</v>
      </c>
      <c r="E16" s="2" t="s">
        <v>25</v>
      </c>
      <c r="F16" s="3">
        <v>0.25</v>
      </c>
      <c r="G16" s="11">
        <f>--(Table13[[#This Row],[% COMPLETADO]]&gt;=1)</f>
        <v>0</v>
      </c>
      <c r="H16" s="4" t="s">
        <v>89</v>
      </c>
    </row>
    <row r="17" spans="1:8" ht="70.95" customHeight="1" x14ac:dyDescent="0.35">
      <c r="A17" s="11">
        <v>8</v>
      </c>
      <c r="B17" s="25" t="s">
        <v>91</v>
      </c>
      <c r="C17" s="2">
        <v>43248</v>
      </c>
      <c r="D17" s="2">
        <v>43253</v>
      </c>
      <c r="E17" s="24" t="s">
        <v>93</v>
      </c>
      <c r="F17" s="3">
        <v>0.25</v>
      </c>
      <c r="G17" s="11">
        <f>--(Table13[[#This Row],[% COMPLETADO]]&gt;=1)</f>
        <v>0</v>
      </c>
      <c r="H17" s="4" t="s">
        <v>92</v>
      </c>
    </row>
    <row r="18" spans="1:8" ht="127.95" customHeight="1" x14ac:dyDescent="0.35">
      <c r="A18" s="11">
        <v>9</v>
      </c>
      <c r="B18" s="25" t="s">
        <v>30</v>
      </c>
      <c r="C18" s="2">
        <v>43241</v>
      </c>
      <c r="D18" s="2">
        <v>43248</v>
      </c>
      <c r="E18" s="24" t="s">
        <v>26</v>
      </c>
      <c r="F18" s="3">
        <v>0.25</v>
      </c>
      <c r="G18" s="11">
        <f>--(Table13[[#This Row],[% COMPLETADO]]&gt;=1)</f>
        <v>0</v>
      </c>
      <c r="H18" s="4" t="s">
        <v>31</v>
      </c>
    </row>
    <row r="19" spans="1:8" ht="96" customHeight="1" x14ac:dyDescent="0.35">
      <c r="A19" s="11">
        <v>10</v>
      </c>
      <c r="B19" s="33" t="s">
        <v>32</v>
      </c>
      <c r="C19" s="2">
        <v>43248</v>
      </c>
      <c r="D19" s="2">
        <v>43266</v>
      </c>
      <c r="E19" s="24" t="s">
        <v>94</v>
      </c>
      <c r="F19" s="12">
        <v>0</v>
      </c>
      <c r="G19" s="11">
        <f>--(Table13[[#This Row],[% COMPLETADO]]&gt;=1)</f>
        <v>0</v>
      </c>
      <c r="H19" s="13" t="s">
        <v>95</v>
      </c>
    </row>
    <row r="20" spans="1:8" ht="85.95" customHeight="1" x14ac:dyDescent="0.35">
      <c r="A20" s="11">
        <v>11</v>
      </c>
      <c r="B20" s="34" t="s">
        <v>34</v>
      </c>
      <c r="C20" s="16">
        <v>43248</v>
      </c>
      <c r="D20" s="16">
        <v>43253</v>
      </c>
      <c r="E20" s="16" t="s">
        <v>11</v>
      </c>
      <c r="F20" s="12">
        <v>1</v>
      </c>
      <c r="G20" s="11">
        <f>--(Table13[[#This Row],[% COMPLETADO]]&gt;=1)</f>
        <v>1</v>
      </c>
      <c r="H20" s="13" t="s">
        <v>108</v>
      </c>
    </row>
    <row r="21" spans="1:8" ht="70.95" customHeight="1" x14ac:dyDescent="0.35">
      <c r="A21" s="11">
        <v>12</v>
      </c>
      <c r="B21" s="34" t="s">
        <v>39</v>
      </c>
      <c r="C21" s="16">
        <v>43248</v>
      </c>
      <c r="D21" s="16">
        <v>43249</v>
      </c>
      <c r="E21" s="16" t="s">
        <v>40</v>
      </c>
      <c r="F21" s="12">
        <v>0</v>
      </c>
      <c r="G21" s="11"/>
      <c r="H21" s="13" t="s">
        <v>41</v>
      </c>
    </row>
    <row r="22" spans="1:8" ht="70.95" customHeight="1" x14ac:dyDescent="0.35">
      <c r="A22" s="11">
        <v>13</v>
      </c>
      <c r="B22" s="34" t="s">
        <v>42</v>
      </c>
      <c r="C22" s="16">
        <v>43248</v>
      </c>
      <c r="D22" s="16">
        <v>43249</v>
      </c>
      <c r="E22" s="35" t="s">
        <v>43</v>
      </c>
      <c r="F22" s="12">
        <v>0</v>
      </c>
      <c r="G22" s="11">
        <f>--(Table13[[#This Row],[% COMPLETADO]]&gt;=1)</f>
        <v>0</v>
      </c>
      <c r="H22" s="13" t="s">
        <v>102</v>
      </c>
    </row>
    <row r="23" spans="1:8" ht="70.95" customHeight="1" x14ac:dyDescent="0.35">
      <c r="A23" s="11">
        <v>14</v>
      </c>
      <c r="B23" s="34" t="s">
        <v>45</v>
      </c>
      <c r="C23" s="16">
        <v>43251</v>
      </c>
      <c r="D23" s="16">
        <v>43251</v>
      </c>
      <c r="E23" s="16" t="s">
        <v>46</v>
      </c>
      <c r="F23" s="12">
        <v>0</v>
      </c>
      <c r="G23" s="11">
        <f>--(Table13[[#This Row],[% COMPLETADO]]&gt;=1)</f>
        <v>0</v>
      </c>
      <c r="H23" s="13" t="s">
        <v>78</v>
      </c>
    </row>
    <row r="24" spans="1:8" ht="73.05" customHeight="1" x14ac:dyDescent="0.35">
      <c r="A24" s="11">
        <v>15</v>
      </c>
      <c r="B24" s="34" t="s">
        <v>47</v>
      </c>
      <c r="C24" s="16">
        <v>43242</v>
      </c>
      <c r="D24" s="16">
        <v>43251</v>
      </c>
      <c r="E24" s="16" t="s">
        <v>37</v>
      </c>
      <c r="F24" s="12">
        <v>0</v>
      </c>
      <c r="G24" s="11">
        <f>--(Table13[[#This Row],[% COMPLETADO]]&gt;=1)</f>
        <v>0</v>
      </c>
      <c r="H24" s="13" t="s">
        <v>103</v>
      </c>
    </row>
    <row r="25" spans="1:8" ht="73.05" customHeight="1" x14ac:dyDescent="0.35">
      <c r="A25" s="11">
        <v>16</v>
      </c>
      <c r="B25" s="34" t="s">
        <v>48</v>
      </c>
      <c r="C25" s="16">
        <v>43242</v>
      </c>
      <c r="D25" s="16">
        <v>43251</v>
      </c>
      <c r="E25" s="16" t="s">
        <v>37</v>
      </c>
      <c r="F25" s="12">
        <v>0.5</v>
      </c>
      <c r="G25" s="11">
        <f>--(Table13[[#This Row],[% COMPLETADO]]&gt;=1)</f>
        <v>0</v>
      </c>
      <c r="H25" s="13" t="s">
        <v>49</v>
      </c>
    </row>
    <row r="26" spans="1:8" ht="73.05" customHeight="1" x14ac:dyDescent="0.35">
      <c r="A26" s="11">
        <v>17</v>
      </c>
      <c r="B26" s="34" t="s">
        <v>50</v>
      </c>
      <c r="C26" s="16">
        <v>43242</v>
      </c>
      <c r="D26" s="16">
        <v>43254</v>
      </c>
      <c r="E26" s="35" t="s">
        <v>51</v>
      </c>
      <c r="F26" s="12">
        <v>0.5</v>
      </c>
      <c r="G26" s="11">
        <f>--(Table13[[#This Row],[% COMPLETADO]]&gt;=1)</f>
        <v>0</v>
      </c>
      <c r="H26" s="13" t="s">
        <v>52</v>
      </c>
    </row>
    <row r="27" spans="1:8" ht="73.05" customHeight="1" x14ac:dyDescent="0.35">
      <c r="A27" s="11">
        <v>18</v>
      </c>
      <c r="B27" s="34" t="s">
        <v>53</v>
      </c>
      <c r="C27" s="16">
        <v>43248</v>
      </c>
      <c r="D27" s="16">
        <v>43250</v>
      </c>
      <c r="E27" s="16" t="s">
        <v>37</v>
      </c>
      <c r="F27" s="12">
        <v>0.25</v>
      </c>
      <c r="G27" s="11">
        <f>--(Table13[[#This Row],[% COMPLETADO]]&gt;=1)</f>
        <v>0</v>
      </c>
      <c r="H27" s="13" t="s">
        <v>64</v>
      </c>
    </row>
    <row r="28" spans="1:8" ht="73.05" customHeight="1" x14ac:dyDescent="0.35">
      <c r="A28" s="11">
        <v>19</v>
      </c>
      <c r="B28" s="34" t="s">
        <v>57</v>
      </c>
      <c r="C28" s="16">
        <v>43248</v>
      </c>
      <c r="D28" s="16">
        <v>43249</v>
      </c>
      <c r="E28" s="35" t="s">
        <v>58</v>
      </c>
      <c r="F28" s="12">
        <v>0</v>
      </c>
      <c r="G28" s="11">
        <f>--(Table13[[#This Row],[% COMPLETADO]]&gt;=1)</f>
        <v>0</v>
      </c>
      <c r="H28" s="13" t="s">
        <v>104</v>
      </c>
    </row>
    <row r="29" spans="1:8" ht="85.05" customHeight="1" x14ac:dyDescent="0.35">
      <c r="A29" s="11">
        <v>20</v>
      </c>
      <c r="B29" s="34" t="s">
        <v>105</v>
      </c>
      <c r="C29" s="16">
        <v>43248</v>
      </c>
      <c r="D29" s="16">
        <v>43249</v>
      </c>
      <c r="E29" s="35" t="s">
        <v>11</v>
      </c>
      <c r="F29" s="12">
        <v>0.25</v>
      </c>
      <c r="G29" s="11">
        <f>--(Table13[[#This Row],[% COMPLETADO]]&gt;=1)</f>
        <v>0</v>
      </c>
      <c r="H29" s="13" t="s">
        <v>106</v>
      </c>
    </row>
    <row r="30" spans="1:8" ht="33" customHeight="1" x14ac:dyDescent="0.35">
      <c r="A30" s="11">
        <v>21</v>
      </c>
      <c r="B30" s="34" t="s">
        <v>65</v>
      </c>
      <c r="C30" s="16">
        <v>43248</v>
      </c>
      <c r="D30" s="16">
        <v>43250</v>
      </c>
      <c r="E30" s="16" t="s">
        <v>37</v>
      </c>
      <c r="F30" s="12">
        <v>0.25</v>
      </c>
      <c r="G30" s="11">
        <f>--(Table13[[#This Row],[% COMPLETADO]]&gt;=1)</f>
        <v>0</v>
      </c>
      <c r="H30" s="13" t="s">
        <v>66</v>
      </c>
    </row>
    <row r="31" spans="1:8" ht="82.05" customHeight="1" x14ac:dyDescent="0.35">
      <c r="A31" s="11">
        <v>22</v>
      </c>
      <c r="B31" s="34" t="s">
        <v>69</v>
      </c>
      <c r="C31" s="16">
        <v>43248</v>
      </c>
      <c r="D31" s="16">
        <v>43253</v>
      </c>
      <c r="E31" s="16" t="s">
        <v>37</v>
      </c>
      <c r="F31" s="12">
        <v>0</v>
      </c>
      <c r="G31" s="11">
        <f>--(Table13[[#This Row],[% COMPLETADO]]&gt;=1)</f>
        <v>0</v>
      </c>
      <c r="H31" s="13" t="s">
        <v>70</v>
      </c>
    </row>
    <row r="32" spans="1:8" ht="33" customHeight="1" x14ac:dyDescent="0.35">
      <c r="A32" s="11">
        <v>23</v>
      </c>
      <c r="B32" s="34" t="s">
        <v>72</v>
      </c>
      <c r="C32" s="16">
        <v>43248</v>
      </c>
      <c r="D32" s="16">
        <v>43253</v>
      </c>
      <c r="E32" s="16" t="s">
        <v>40</v>
      </c>
      <c r="F32" s="12">
        <v>0</v>
      </c>
      <c r="G32" s="11">
        <f>--(Table13[[#This Row],[% COMPLETADO]]&gt;=1)</f>
        <v>0</v>
      </c>
      <c r="H32" s="13" t="s">
        <v>73</v>
      </c>
    </row>
    <row r="33" spans="1:8" ht="127.05" customHeight="1" x14ac:dyDescent="0.35">
      <c r="A33" s="11">
        <v>24</v>
      </c>
      <c r="B33" s="34" t="s">
        <v>107</v>
      </c>
      <c r="C33" s="16">
        <v>43248</v>
      </c>
      <c r="D33" s="16">
        <v>43249</v>
      </c>
      <c r="E33" s="16" t="s">
        <v>40</v>
      </c>
      <c r="F33" s="12">
        <v>1</v>
      </c>
      <c r="G33" s="11">
        <f>--(Table13[[#This Row],[% COMPLETADO]]&gt;=1)</f>
        <v>1</v>
      </c>
      <c r="H33" s="13" t="s">
        <v>77</v>
      </c>
    </row>
    <row r="34" spans="1:8" ht="33" customHeight="1" x14ac:dyDescent="0.35">
      <c r="A34" s="11">
        <v>25</v>
      </c>
      <c r="B34" s="34" t="s">
        <v>97</v>
      </c>
      <c r="C34" s="16">
        <v>43248</v>
      </c>
      <c r="D34" s="16">
        <v>43253</v>
      </c>
      <c r="E34" s="35" t="s">
        <v>98</v>
      </c>
      <c r="F34" s="12">
        <v>0</v>
      </c>
      <c r="G34" s="11">
        <f>--(Table13[[#This Row],[% COMPLETADO]]&gt;=1)</f>
        <v>0</v>
      </c>
      <c r="H34" s="13" t="s">
        <v>99</v>
      </c>
    </row>
    <row r="35" spans="1:8" ht="93" customHeight="1" x14ac:dyDescent="0.35">
      <c r="A35" s="11">
        <v>26</v>
      </c>
      <c r="B35" s="34" t="s">
        <v>101</v>
      </c>
      <c r="C35" s="16">
        <v>43248</v>
      </c>
      <c r="D35" s="16">
        <v>43249</v>
      </c>
      <c r="E35" s="16" t="s">
        <v>37</v>
      </c>
      <c r="F35" s="12">
        <v>1</v>
      </c>
      <c r="G35" s="11">
        <f>--(Table13[[#This Row],[% COMPLETADO]]&gt;=1)</f>
        <v>1</v>
      </c>
      <c r="H35" s="13" t="s">
        <v>100</v>
      </c>
    </row>
    <row r="36" spans="1:8" ht="58.05" customHeight="1" x14ac:dyDescent="0.35">
      <c r="A36" s="11">
        <v>27</v>
      </c>
      <c r="B36" s="34" t="s">
        <v>109</v>
      </c>
      <c r="C36" s="16">
        <v>43249</v>
      </c>
      <c r="D36" s="16">
        <v>43249</v>
      </c>
      <c r="E36" s="35" t="s">
        <v>51</v>
      </c>
      <c r="F36" s="12">
        <v>0</v>
      </c>
      <c r="G36" s="11">
        <f>--(Table13[[#This Row],[% COMPLETADO]]&gt;=1)</f>
        <v>0</v>
      </c>
      <c r="H36" s="13" t="s">
        <v>110</v>
      </c>
    </row>
    <row r="37" spans="1:8" ht="33" customHeight="1" x14ac:dyDescent="0.35">
      <c r="A37" s="11">
        <v>28</v>
      </c>
      <c r="B37" s="34" t="s">
        <v>112</v>
      </c>
      <c r="C37" s="16">
        <v>43248</v>
      </c>
      <c r="D37" s="16">
        <v>43249</v>
      </c>
      <c r="E37" s="16" t="s">
        <v>37</v>
      </c>
      <c r="F37" s="12">
        <v>0</v>
      </c>
      <c r="G37" s="11">
        <f>--(Table13[[#This Row],[% COMPLETADO]]&gt;=1)</f>
        <v>0</v>
      </c>
      <c r="H37" s="13" t="s">
        <v>111</v>
      </c>
    </row>
    <row r="38" spans="1:8" ht="33" customHeight="1" x14ac:dyDescent="0.35">
      <c r="G38" s="11">
        <f>--(Table13[[#This Row],[% COMPLETADO]]&gt;=1)</f>
        <v>0</v>
      </c>
      <c r="H38" s="13"/>
    </row>
  </sheetData>
  <mergeCells count="1">
    <mergeCell ref="C1:F6"/>
  </mergeCells>
  <conditionalFormatting sqref="F10:F38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{6F47F826-5962-684F-85C9-2CB9220705FC}</x14:id>
        </ext>
      </extLst>
    </cfRule>
  </conditionalFormatting>
  <dataValidations count="2">
    <dataValidation type="decimal" allowBlank="1" showInputMessage="1" showErrorMessage="1" sqref="F9" xr:uid="{00000000-0002-0000-0100-000000000000}">
      <formula1>0</formula1>
      <formula2>100</formula2>
    </dataValidation>
    <dataValidation type="list" allowBlank="1" showErrorMessage="1" errorTitle="Este valor no está en la lista." error="Escoja uno de los valores en la lista." sqref="F10:F29 F35" xr:uid="{00000000-0002-0000-0100-000001000000}">
      <formula1>"0%,25%,50%,75%,100%"</formula1>
    </dataValidation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47F826-5962-684F-85C9-2CB9220705FC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F10:F38</xm:sqref>
        </x14:conditionalFormatting>
        <x14:conditionalFormatting xmlns:xm="http://schemas.microsoft.com/office/excel/2006/main">
          <x14:cfRule type="iconSet" priority="28" id="{F1D58F69-E2DE-4B43-9117-575A922DB62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G10:G38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autoPageBreaks="0" fitToPage="1"/>
  </sheetPr>
  <dimension ref="A1:H35"/>
  <sheetViews>
    <sheetView showGridLines="0" topLeftCell="B6" zoomScaleNormal="125" zoomScalePageLayoutView="125" workbookViewId="0">
      <selection activeCell="H10" sqref="H10"/>
    </sheetView>
  </sheetViews>
  <sheetFormatPr baseColWidth="10" defaultColWidth="8.81640625" defaultRowHeight="33" customHeight="1" x14ac:dyDescent="0.35"/>
  <cols>
    <col min="1" max="1" width="5.81640625" style="11" customWidth="1"/>
    <col min="2" max="2" width="39.7265625" style="13" customWidth="1"/>
    <col min="3" max="3" width="20" style="16" customWidth="1"/>
    <col min="4" max="5" width="21.7265625" style="16" customWidth="1"/>
    <col min="6" max="6" width="20.81640625" style="45" customWidth="1"/>
    <col min="7" max="7" width="9.7265625" style="15" customWidth="1"/>
    <col min="8" max="8" width="42.453125" style="15" customWidth="1"/>
    <col min="9" max="9" width="2.453125" style="1" customWidth="1"/>
    <col min="10" max="16384" width="8.81640625" style="1"/>
  </cols>
  <sheetData>
    <row r="1" spans="1:8" ht="19.05" customHeight="1" x14ac:dyDescent="0.35">
      <c r="C1" s="53" t="s">
        <v>9</v>
      </c>
      <c r="D1" s="53"/>
      <c r="E1" s="53"/>
      <c r="F1" s="53"/>
      <c r="G1" s="1"/>
      <c r="H1" s="1"/>
    </row>
    <row r="2" spans="1:8" ht="19.05" customHeight="1" x14ac:dyDescent="0.35">
      <c r="C2" s="53"/>
      <c r="D2" s="53"/>
      <c r="E2" s="53"/>
      <c r="F2" s="53"/>
      <c r="G2" s="1"/>
      <c r="H2" s="1"/>
    </row>
    <row r="3" spans="1:8" ht="19.05" customHeight="1" x14ac:dyDescent="0.35">
      <c r="C3" s="53"/>
      <c r="D3" s="53"/>
      <c r="E3" s="53"/>
      <c r="F3" s="53"/>
      <c r="G3" s="1"/>
      <c r="H3" s="19" t="s">
        <v>12</v>
      </c>
    </row>
    <row r="4" spans="1:8" ht="19.05" customHeight="1" x14ac:dyDescent="0.35">
      <c r="C4" s="53"/>
      <c r="D4" s="53"/>
      <c r="E4" s="53"/>
      <c r="F4" s="53"/>
      <c r="G4" s="1"/>
      <c r="H4" s="20" t="s">
        <v>13</v>
      </c>
    </row>
    <row r="5" spans="1:8" ht="19.05" customHeight="1" x14ac:dyDescent="0.35">
      <c r="C5" s="53"/>
      <c r="D5" s="53"/>
      <c r="E5" s="53"/>
      <c r="F5" s="53"/>
      <c r="G5" s="1"/>
      <c r="H5" s="20" t="s">
        <v>8</v>
      </c>
    </row>
    <row r="6" spans="1:8" ht="19.05" customHeight="1" x14ac:dyDescent="0.35">
      <c r="C6" s="53"/>
      <c r="D6" s="53"/>
      <c r="E6" s="53"/>
      <c r="F6" s="53"/>
      <c r="G6" s="1"/>
      <c r="H6" s="1"/>
    </row>
    <row r="7" spans="1:8" ht="19.05" customHeight="1" x14ac:dyDescent="0.35">
      <c r="C7" s="18"/>
      <c r="D7" s="18"/>
      <c r="E7" s="18"/>
      <c r="F7" s="1"/>
      <c r="G7" s="1"/>
      <c r="H7" s="1"/>
    </row>
    <row r="8" spans="1:8" s="21" customFormat="1" ht="40.049999999999997" customHeight="1" x14ac:dyDescent="0.35">
      <c r="A8" s="22"/>
      <c r="B8" s="27" t="s">
        <v>10</v>
      </c>
      <c r="C8" s="28"/>
      <c r="D8" s="28"/>
      <c r="E8" s="28"/>
      <c r="F8" s="29"/>
      <c r="G8" s="29"/>
      <c r="H8" s="30" t="s">
        <v>5</v>
      </c>
    </row>
    <row r="9" spans="1:8" s="17" customFormat="1" ht="25.05" customHeight="1" x14ac:dyDescent="0.35">
      <c r="A9" s="11"/>
      <c r="B9" s="23" t="s">
        <v>6</v>
      </c>
      <c r="C9" s="9" t="s">
        <v>4</v>
      </c>
      <c r="D9" s="9" t="s">
        <v>0</v>
      </c>
      <c r="E9" s="9" t="s">
        <v>7</v>
      </c>
      <c r="F9" s="44" t="s">
        <v>1</v>
      </c>
      <c r="G9" s="10" t="s">
        <v>2</v>
      </c>
      <c r="H9" s="10" t="s">
        <v>3</v>
      </c>
    </row>
    <row r="10" spans="1:8" ht="97.05" customHeight="1" x14ac:dyDescent="0.35">
      <c r="A10" s="11">
        <v>1</v>
      </c>
      <c r="B10" s="25" t="s">
        <v>125</v>
      </c>
      <c r="C10" s="2">
        <v>43255</v>
      </c>
      <c r="D10" s="2">
        <v>43261</v>
      </c>
      <c r="E10" s="24" t="s">
        <v>14</v>
      </c>
      <c r="F10" s="43">
        <v>0.25</v>
      </c>
      <c r="G10" s="11">
        <f>--(Table134[[#This Row],[% COMPLETADO]]&gt;=1)</f>
        <v>0</v>
      </c>
      <c r="H10" s="4" t="s">
        <v>120</v>
      </c>
    </row>
    <row r="11" spans="1:8" ht="70.95" customHeight="1" x14ac:dyDescent="0.35">
      <c r="A11" s="11">
        <v>2</v>
      </c>
      <c r="B11" s="26" t="s">
        <v>54</v>
      </c>
      <c r="C11" s="5">
        <v>43248</v>
      </c>
      <c r="D11" s="5">
        <v>43253</v>
      </c>
      <c r="E11" s="5" t="s">
        <v>11</v>
      </c>
      <c r="F11" s="7">
        <v>0.25</v>
      </c>
      <c r="G11" s="7"/>
      <c r="H11" s="8" t="s">
        <v>55</v>
      </c>
    </row>
    <row r="12" spans="1:8" ht="70.95" customHeight="1" x14ac:dyDescent="0.35">
      <c r="A12" s="11">
        <v>3</v>
      </c>
      <c r="B12" s="25" t="s">
        <v>126</v>
      </c>
      <c r="C12" s="2">
        <v>43248</v>
      </c>
      <c r="D12" s="2">
        <v>43261</v>
      </c>
      <c r="E12" s="24" t="s">
        <v>14</v>
      </c>
      <c r="F12" s="43">
        <v>0.25</v>
      </c>
      <c r="G12" s="11">
        <f>--(Table134[[#This Row],[% COMPLETADO]]&gt;=1)</f>
        <v>0</v>
      </c>
      <c r="H12" s="4" t="s">
        <v>88</v>
      </c>
    </row>
    <row r="13" spans="1:8" ht="70.95" customHeight="1" x14ac:dyDescent="0.35">
      <c r="A13" s="11">
        <v>4</v>
      </c>
      <c r="B13" s="25" t="s">
        <v>127</v>
      </c>
      <c r="C13" s="2">
        <v>43248</v>
      </c>
      <c r="D13" s="2">
        <v>43261</v>
      </c>
      <c r="E13" s="24" t="s">
        <v>14</v>
      </c>
      <c r="F13" s="43">
        <v>0.25</v>
      </c>
      <c r="G13" s="11">
        <f>--(Table134[[#This Row],[% COMPLETADO]]&gt;=1)</f>
        <v>0</v>
      </c>
      <c r="H13" s="4" t="s">
        <v>18</v>
      </c>
    </row>
    <row r="14" spans="1:8" ht="70.95" customHeight="1" x14ac:dyDescent="0.35">
      <c r="A14" s="11">
        <v>5</v>
      </c>
      <c r="B14" s="25" t="s">
        <v>19</v>
      </c>
      <c r="C14" s="2">
        <v>43248</v>
      </c>
      <c r="D14" s="2">
        <v>43253</v>
      </c>
      <c r="E14" s="24" t="s">
        <v>21</v>
      </c>
      <c r="F14" s="43">
        <v>0.25</v>
      </c>
      <c r="G14" s="11">
        <f>--(Table134[[#This Row],[% COMPLETADO]]&gt;=1)</f>
        <v>0</v>
      </c>
      <c r="H14" s="4" t="s">
        <v>128</v>
      </c>
    </row>
    <row r="15" spans="1:8" ht="70.95" customHeight="1" x14ac:dyDescent="0.35">
      <c r="A15" s="11">
        <v>6</v>
      </c>
      <c r="B15" s="25" t="s">
        <v>22</v>
      </c>
      <c r="C15" s="2">
        <v>43248</v>
      </c>
      <c r="D15" s="2">
        <v>43271</v>
      </c>
      <c r="E15" s="24" t="s">
        <v>23</v>
      </c>
      <c r="F15" s="43">
        <v>0.25</v>
      </c>
      <c r="G15" s="11">
        <f>--(Table134[[#This Row],[% COMPLETADO]]&gt;=1)</f>
        <v>0</v>
      </c>
      <c r="H15" s="4" t="s">
        <v>24</v>
      </c>
    </row>
    <row r="16" spans="1:8" ht="70.95" customHeight="1" x14ac:dyDescent="0.35">
      <c r="A16" s="11">
        <v>7</v>
      </c>
      <c r="B16" s="25" t="s">
        <v>90</v>
      </c>
      <c r="C16" s="2">
        <v>43255</v>
      </c>
      <c r="D16" s="2">
        <v>43261</v>
      </c>
      <c r="E16" s="2" t="s">
        <v>25</v>
      </c>
      <c r="F16" s="43">
        <v>0.5</v>
      </c>
      <c r="G16" s="11">
        <f>--(Table134[[#This Row],[% COMPLETADO]]&gt;=1)</f>
        <v>0</v>
      </c>
      <c r="H16" s="4" t="s">
        <v>89</v>
      </c>
    </row>
    <row r="17" spans="1:8" ht="70.95" customHeight="1" x14ac:dyDescent="0.35">
      <c r="A17" s="11">
        <v>8</v>
      </c>
      <c r="B17" s="25" t="s">
        <v>91</v>
      </c>
      <c r="C17" s="2">
        <v>43255</v>
      </c>
      <c r="D17" s="2">
        <v>43256</v>
      </c>
      <c r="E17" s="24" t="s">
        <v>93</v>
      </c>
      <c r="F17" s="43">
        <v>0.5</v>
      </c>
      <c r="G17" s="11">
        <f>--(Table134[[#This Row],[% COMPLETADO]]&gt;=1)</f>
        <v>0</v>
      </c>
      <c r="H17" s="4" t="s">
        <v>92</v>
      </c>
    </row>
    <row r="18" spans="1:8" ht="84" customHeight="1" x14ac:dyDescent="0.35">
      <c r="A18" s="11">
        <v>9</v>
      </c>
      <c r="B18" s="25" t="s">
        <v>30</v>
      </c>
      <c r="C18" s="2">
        <v>43255</v>
      </c>
      <c r="D18" s="2">
        <v>43256</v>
      </c>
      <c r="E18" s="24" t="s">
        <v>26</v>
      </c>
      <c r="F18" s="43">
        <v>0.25</v>
      </c>
      <c r="G18" s="11">
        <f>--(Table134[[#This Row],[% COMPLETADO]]&gt;=1)</f>
        <v>0</v>
      </c>
      <c r="H18" s="4" t="s">
        <v>121</v>
      </c>
    </row>
    <row r="19" spans="1:8" ht="96" customHeight="1" x14ac:dyDescent="0.35">
      <c r="A19" s="11">
        <v>10</v>
      </c>
      <c r="B19" s="33" t="s">
        <v>32</v>
      </c>
      <c r="C19" s="2">
        <v>43248</v>
      </c>
      <c r="D19" s="2">
        <v>43266</v>
      </c>
      <c r="E19" s="24" t="s">
        <v>94</v>
      </c>
      <c r="F19" s="45">
        <v>0</v>
      </c>
      <c r="G19" s="11">
        <f>--(Table134[[#This Row],[% COMPLETADO]]&gt;=1)</f>
        <v>0</v>
      </c>
      <c r="H19" s="13" t="s">
        <v>95</v>
      </c>
    </row>
    <row r="20" spans="1:8" ht="70.95" customHeight="1" x14ac:dyDescent="0.35">
      <c r="A20" s="11">
        <v>12</v>
      </c>
      <c r="B20" s="34" t="s">
        <v>39</v>
      </c>
      <c r="C20" s="16">
        <v>43255</v>
      </c>
      <c r="D20" s="16">
        <v>43249</v>
      </c>
      <c r="E20" s="16" t="s">
        <v>40</v>
      </c>
      <c r="F20" s="45">
        <v>0</v>
      </c>
      <c r="G20" s="11"/>
      <c r="H20" s="13" t="s">
        <v>41</v>
      </c>
    </row>
    <row r="21" spans="1:8" ht="70.95" customHeight="1" x14ac:dyDescent="0.35">
      <c r="A21" s="11">
        <v>13</v>
      </c>
      <c r="B21" s="34" t="s">
        <v>42</v>
      </c>
      <c r="C21" s="16">
        <v>43248</v>
      </c>
      <c r="D21" s="16">
        <v>43249</v>
      </c>
      <c r="E21" s="35" t="s">
        <v>43</v>
      </c>
      <c r="F21" s="45">
        <v>0</v>
      </c>
      <c r="G21" s="11">
        <f>--(Table134[[#This Row],[% COMPLETADO]]&gt;=1)</f>
        <v>0</v>
      </c>
      <c r="H21" s="13" t="s">
        <v>102</v>
      </c>
    </row>
    <row r="22" spans="1:8" ht="70.95" customHeight="1" x14ac:dyDescent="0.35">
      <c r="A22" s="11">
        <v>14</v>
      </c>
      <c r="B22" s="34" t="s">
        <v>45</v>
      </c>
      <c r="C22" s="16">
        <v>43251</v>
      </c>
      <c r="D22" s="16">
        <v>43251</v>
      </c>
      <c r="E22" s="16" t="s">
        <v>46</v>
      </c>
      <c r="F22" s="45">
        <v>1</v>
      </c>
      <c r="G22" s="11">
        <f>--(Table134[[#This Row],[% COMPLETADO]]&gt;=1)</f>
        <v>1</v>
      </c>
      <c r="H22" s="13" t="s">
        <v>78</v>
      </c>
    </row>
    <row r="23" spans="1:8" ht="73.05" customHeight="1" x14ac:dyDescent="0.35">
      <c r="A23" s="11">
        <v>15</v>
      </c>
      <c r="B23" s="34" t="s">
        <v>47</v>
      </c>
      <c r="C23" s="16">
        <v>43242</v>
      </c>
      <c r="D23" s="16">
        <v>43251</v>
      </c>
      <c r="E23" s="16" t="s">
        <v>37</v>
      </c>
      <c r="F23" s="45">
        <v>0</v>
      </c>
      <c r="G23" s="11">
        <f>--(Table134[[#This Row],[% COMPLETADO]]&gt;=1)</f>
        <v>0</v>
      </c>
      <c r="H23" s="13" t="s">
        <v>103</v>
      </c>
    </row>
    <row r="24" spans="1:8" ht="73.05" customHeight="1" x14ac:dyDescent="0.35">
      <c r="A24" s="11">
        <v>16</v>
      </c>
      <c r="B24" s="34" t="s">
        <v>48</v>
      </c>
      <c r="C24" s="16">
        <v>43242</v>
      </c>
      <c r="D24" s="16">
        <v>43251</v>
      </c>
      <c r="E24" s="16" t="s">
        <v>37</v>
      </c>
      <c r="F24" s="45">
        <v>0.5</v>
      </c>
      <c r="G24" s="11">
        <f>--(Table134[[#This Row],[% COMPLETADO]]&gt;=1)</f>
        <v>0</v>
      </c>
      <c r="H24" s="13" t="s">
        <v>49</v>
      </c>
    </row>
    <row r="25" spans="1:8" ht="73.05" customHeight="1" x14ac:dyDescent="0.35">
      <c r="A25" s="11">
        <v>17</v>
      </c>
      <c r="B25" s="34" t="s">
        <v>50</v>
      </c>
      <c r="C25" s="16">
        <v>43242</v>
      </c>
      <c r="D25" s="16">
        <v>43254</v>
      </c>
      <c r="E25" s="35" t="s">
        <v>51</v>
      </c>
      <c r="F25" s="45">
        <v>0.5</v>
      </c>
      <c r="G25" s="11">
        <f>--(Table134[[#This Row],[% COMPLETADO]]&gt;=1)</f>
        <v>0</v>
      </c>
      <c r="H25" s="13" t="s">
        <v>52</v>
      </c>
    </row>
    <row r="26" spans="1:8" ht="73.05" customHeight="1" x14ac:dyDescent="0.35">
      <c r="A26" s="11">
        <v>18</v>
      </c>
      <c r="B26" s="34" t="s">
        <v>53</v>
      </c>
      <c r="C26" s="16">
        <v>43248</v>
      </c>
      <c r="D26" s="16">
        <v>43250</v>
      </c>
      <c r="E26" s="16" t="s">
        <v>37</v>
      </c>
      <c r="F26" s="45">
        <v>0.25</v>
      </c>
      <c r="G26" s="11">
        <f>--(Table134[[#This Row],[% COMPLETADO]]&gt;=1)</f>
        <v>0</v>
      </c>
      <c r="H26" s="13" t="s">
        <v>64</v>
      </c>
    </row>
    <row r="27" spans="1:8" ht="73.05" customHeight="1" x14ac:dyDescent="0.35">
      <c r="A27" s="11">
        <v>19</v>
      </c>
      <c r="B27" s="34" t="s">
        <v>57</v>
      </c>
      <c r="C27" s="16">
        <v>43248</v>
      </c>
      <c r="D27" s="16">
        <v>43249</v>
      </c>
      <c r="E27" s="35" t="s">
        <v>58</v>
      </c>
      <c r="F27" s="45">
        <v>0.25</v>
      </c>
      <c r="G27" s="11">
        <f>--(Table134[[#This Row],[% COMPLETADO]]&gt;=1)</f>
        <v>0</v>
      </c>
      <c r="H27" s="13" t="s">
        <v>122</v>
      </c>
    </row>
    <row r="28" spans="1:8" ht="85.05" customHeight="1" x14ac:dyDescent="0.35">
      <c r="A28" s="11">
        <v>20</v>
      </c>
      <c r="B28" s="34" t="s">
        <v>105</v>
      </c>
      <c r="C28" s="16">
        <v>43248</v>
      </c>
      <c r="D28" s="16">
        <v>43249</v>
      </c>
      <c r="E28" s="35" t="s">
        <v>11</v>
      </c>
      <c r="F28" s="45">
        <v>0.25</v>
      </c>
      <c r="G28" s="11">
        <f>--(Table134[[#This Row],[% COMPLETADO]]&gt;=1)</f>
        <v>0</v>
      </c>
      <c r="H28" s="13" t="s">
        <v>106</v>
      </c>
    </row>
    <row r="29" spans="1:8" ht="33" customHeight="1" x14ac:dyDescent="0.35">
      <c r="A29" s="11">
        <v>21</v>
      </c>
      <c r="B29" s="34" t="s">
        <v>65</v>
      </c>
      <c r="C29" s="16">
        <v>43248</v>
      </c>
      <c r="D29" s="16">
        <v>43250</v>
      </c>
      <c r="E29" s="16" t="s">
        <v>37</v>
      </c>
      <c r="F29" s="45">
        <v>0.25</v>
      </c>
      <c r="G29" s="11">
        <f>--(Table134[[#This Row],[% COMPLETADO]]&gt;=1)</f>
        <v>0</v>
      </c>
      <c r="H29" s="13" t="s">
        <v>66</v>
      </c>
    </row>
    <row r="30" spans="1:8" ht="82.05" customHeight="1" x14ac:dyDescent="0.35">
      <c r="A30" s="11">
        <v>22</v>
      </c>
      <c r="B30" s="34" t="s">
        <v>69</v>
      </c>
      <c r="C30" s="16">
        <v>43255</v>
      </c>
      <c r="D30" s="16">
        <v>43262</v>
      </c>
      <c r="E30" s="16" t="s">
        <v>37</v>
      </c>
      <c r="F30" s="45">
        <v>0</v>
      </c>
      <c r="G30" s="11">
        <f>--(Table134[[#This Row],[% COMPLETADO]]&gt;=1)</f>
        <v>0</v>
      </c>
      <c r="H30" s="13" t="s">
        <v>123</v>
      </c>
    </row>
    <row r="31" spans="1:8" ht="63" customHeight="1" x14ac:dyDescent="0.35">
      <c r="A31" s="11">
        <v>23</v>
      </c>
      <c r="B31" s="34" t="s">
        <v>129</v>
      </c>
      <c r="C31" s="16">
        <v>43248</v>
      </c>
      <c r="D31" s="16">
        <v>43253</v>
      </c>
      <c r="E31" s="16" t="s">
        <v>40</v>
      </c>
      <c r="F31" s="45">
        <v>0</v>
      </c>
      <c r="G31" s="11">
        <f>--(Table134[[#This Row],[% COMPLETADO]]&gt;=1)</f>
        <v>0</v>
      </c>
      <c r="H31" s="13" t="s">
        <v>124</v>
      </c>
    </row>
    <row r="32" spans="1:8" ht="43.95" customHeight="1" x14ac:dyDescent="0.35">
      <c r="A32" s="11">
        <v>25</v>
      </c>
      <c r="B32" s="34" t="s">
        <v>97</v>
      </c>
      <c r="C32" s="16">
        <v>43255</v>
      </c>
      <c r="D32" s="16">
        <v>43259</v>
      </c>
      <c r="E32" s="35" t="s">
        <v>98</v>
      </c>
      <c r="F32" s="45">
        <v>0</v>
      </c>
      <c r="G32" s="11">
        <f>--(Table134[[#This Row],[% COMPLETADO]]&gt;=1)</f>
        <v>0</v>
      </c>
      <c r="H32" s="13" t="s">
        <v>99</v>
      </c>
    </row>
    <row r="33" spans="1:8" ht="58.05" customHeight="1" x14ac:dyDescent="0.35">
      <c r="A33" s="11">
        <v>27</v>
      </c>
      <c r="B33" s="34" t="s">
        <v>109</v>
      </c>
      <c r="C33" s="16">
        <v>43249</v>
      </c>
      <c r="D33" s="16">
        <v>43249</v>
      </c>
      <c r="E33" s="35" t="s">
        <v>51</v>
      </c>
      <c r="F33" s="45">
        <v>0</v>
      </c>
      <c r="G33" s="11">
        <f>--(Table134[[#This Row],[% COMPLETADO]]&gt;=1)</f>
        <v>0</v>
      </c>
      <c r="H33" s="13" t="s">
        <v>110</v>
      </c>
    </row>
    <row r="34" spans="1:8" ht="33" customHeight="1" x14ac:dyDescent="0.35">
      <c r="A34" s="11">
        <v>28</v>
      </c>
      <c r="B34" s="34" t="s">
        <v>112</v>
      </c>
      <c r="C34" s="16">
        <v>43248</v>
      </c>
      <c r="D34" s="16">
        <v>43249</v>
      </c>
      <c r="E34" s="16" t="s">
        <v>37</v>
      </c>
      <c r="F34" s="45">
        <v>1</v>
      </c>
      <c r="G34" s="11">
        <f>--(Table134[[#This Row],[% COMPLETADO]]&gt;=1)</f>
        <v>1</v>
      </c>
      <c r="H34" s="13" t="s">
        <v>111</v>
      </c>
    </row>
    <row r="35" spans="1:8" ht="33" customHeight="1" x14ac:dyDescent="0.35">
      <c r="G35" s="11">
        <f>--(Table134[[#This Row],[% COMPLETADO]]&gt;=1)</f>
        <v>0</v>
      </c>
      <c r="H35" s="13"/>
    </row>
  </sheetData>
  <mergeCells count="1">
    <mergeCell ref="C1:F6"/>
  </mergeCells>
  <conditionalFormatting sqref="F10:F35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{E3294BD4-5159-644D-874D-3AA01278D648}</x14:id>
        </ext>
      </extLst>
    </cfRule>
  </conditionalFormatting>
  <dataValidations count="2">
    <dataValidation type="list" allowBlank="1" showErrorMessage="1" errorTitle="Este valor no está en la lista." error="Escoja uno de los valores en la lista." sqref="F10:F28" xr:uid="{00000000-0002-0000-0200-000000000000}">
      <formula1>"0%,25%,50%,75%,100%"</formula1>
    </dataValidation>
    <dataValidation type="decimal" allowBlank="1" showInputMessage="1" showErrorMessage="1" sqref="F9:F10" xr:uid="{00000000-0002-0000-0200-000001000000}">
      <formula1>0</formula1>
      <formula2>100</formula2>
    </dataValidation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294BD4-5159-644D-874D-3AA01278D648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F10:F35</xm:sqref>
        </x14:conditionalFormatting>
        <x14:conditionalFormatting xmlns:xm="http://schemas.microsoft.com/office/excel/2006/main">
          <x14:cfRule type="iconSet" priority="37" id="{7FF067C8-6EFF-C140-8619-E2BA1164BBE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G10:G35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autoPageBreaks="0" fitToPage="1"/>
  </sheetPr>
  <dimension ref="A1:H34"/>
  <sheetViews>
    <sheetView showGridLines="0" zoomScale="83" zoomScaleNormal="125" zoomScalePageLayoutView="125" workbookViewId="0">
      <selection activeCell="H35" sqref="H35"/>
    </sheetView>
  </sheetViews>
  <sheetFormatPr baseColWidth="10" defaultColWidth="8.81640625" defaultRowHeight="33" customHeight="1" x14ac:dyDescent="0.35"/>
  <cols>
    <col min="1" max="1" width="5.81640625" style="11" customWidth="1"/>
    <col min="2" max="2" width="39.7265625" style="13" customWidth="1"/>
    <col min="3" max="3" width="20" style="16" customWidth="1"/>
    <col min="4" max="5" width="21.7265625" style="16" customWidth="1"/>
    <col min="6" max="6" width="20.81640625" style="45" customWidth="1"/>
    <col min="7" max="7" width="9.7265625" style="15" customWidth="1"/>
    <col min="8" max="8" width="42.453125" style="15" customWidth="1"/>
    <col min="9" max="9" width="2.453125" style="1" customWidth="1"/>
    <col min="10" max="16384" width="8.81640625" style="1"/>
  </cols>
  <sheetData>
    <row r="1" spans="1:8" ht="19.05" customHeight="1" x14ac:dyDescent="0.35">
      <c r="C1" s="53" t="s">
        <v>9</v>
      </c>
      <c r="D1" s="53"/>
      <c r="E1" s="53"/>
      <c r="F1" s="53"/>
      <c r="G1" s="1"/>
      <c r="H1" s="1"/>
    </row>
    <row r="2" spans="1:8" ht="19.05" customHeight="1" x14ac:dyDescent="0.35">
      <c r="C2" s="53"/>
      <c r="D2" s="53"/>
      <c r="E2" s="53"/>
      <c r="F2" s="53"/>
      <c r="G2" s="1"/>
      <c r="H2" s="1"/>
    </row>
    <row r="3" spans="1:8" ht="19.05" customHeight="1" x14ac:dyDescent="0.35">
      <c r="C3" s="53"/>
      <c r="D3" s="53"/>
      <c r="E3" s="53"/>
      <c r="F3" s="53"/>
      <c r="G3" s="1"/>
      <c r="H3" s="19" t="s">
        <v>12</v>
      </c>
    </row>
    <row r="4" spans="1:8" ht="19.05" customHeight="1" x14ac:dyDescent="0.35">
      <c r="C4" s="53"/>
      <c r="D4" s="53"/>
      <c r="E4" s="53"/>
      <c r="F4" s="53"/>
      <c r="G4" s="1"/>
      <c r="H4" s="20" t="s">
        <v>13</v>
      </c>
    </row>
    <row r="5" spans="1:8" ht="19.05" customHeight="1" x14ac:dyDescent="0.35">
      <c r="C5" s="53"/>
      <c r="D5" s="53"/>
      <c r="E5" s="53"/>
      <c r="F5" s="53"/>
      <c r="G5" s="1"/>
      <c r="H5" s="20" t="s">
        <v>8</v>
      </c>
    </row>
    <row r="6" spans="1:8" ht="19.05" customHeight="1" x14ac:dyDescent="0.35">
      <c r="C6" s="53"/>
      <c r="D6" s="53"/>
      <c r="E6" s="53"/>
      <c r="F6" s="53"/>
      <c r="G6" s="1"/>
      <c r="H6" s="1"/>
    </row>
    <row r="7" spans="1:8" ht="19.05" customHeight="1" x14ac:dyDescent="0.35">
      <c r="C7" s="18"/>
      <c r="D7" s="18"/>
      <c r="E7" s="18"/>
      <c r="F7" s="1"/>
      <c r="G7" s="1"/>
      <c r="H7" s="1"/>
    </row>
    <row r="8" spans="1:8" s="21" customFormat="1" ht="40.049999999999997" customHeight="1" x14ac:dyDescent="0.35">
      <c r="A8" s="22"/>
      <c r="B8" s="27" t="s">
        <v>130</v>
      </c>
      <c r="C8" s="28"/>
      <c r="D8" s="28"/>
      <c r="E8" s="28"/>
      <c r="F8" s="29"/>
      <c r="G8" s="29"/>
      <c r="H8" s="30" t="s">
        <v>131</v>
      </c>
    </row>
    <row r="9" spans="1:8" s="17" customFormat="1" ht="25.05" customHeight="1" x14ac:dyDescent="0.35">
      <c r="A9" s="11"/>
      <c r="B9" s="23" t="s">
        <v>6</v>
      </c>
      <c r="C9" s="9" t="s">
        <v>4</v>
      </c>
      <c r="D9" s="9" t="s">
        <v>0</v>
      </c>
      <c r="E9" s="9" t="s">
        <v>7</v>
      </c>
      <c r="F9" s="44" t="s">
        <v>1</v>
      </c>
      <c r="G9" s="10" t="s">
        <v>2</v>
      </c>
      <c r="H9" s="10" t="s">
        <v>3</v>
      </c>
    </row>
    <row r="10" spans="1:8" ht="97.05" customHeight="1" x14ac:dyDescent="0.35">
      <c r="A10" s="11">
        <v>1</v>
      </c>
      <c r="B10" s="25" t="s">
        <v>135</v>
      </c>
      <c r="C10" s="2">
        <v>43255</v>
      </c>
      <c r="D10" s="2">
        <v>43261</v>
      </c>
      <c r="E10" s="24" t="s">
        <v>14</v>
      </c>
      <c r="F10" s="43">
        <v>0.25</v>
      </c>
      <c r="G10" s="11">
        <f>--(Table1345[[#This Row],[% COMPLETADO]]&gt;=1)</f>
        <v>0</v>
      </c>
      <c r="H10" s="4" t="s">
        <v>136</v>
      </c>
    </row>
    <row r="11" spans="1:8" ht="70.95" customHeight="1" x14ac:dyDescent="0.35">
      <c r="A11" s="11">
        <v>2</v>
      </c>
      <c r="B11" s="25" t="s">
        <v>126</v>
      </c>
      <c r="C11" s="2">
        <v>43269</v>
      </c>
      <c r="D11" s="2">
        <v>43261</v>
      </c>
      <c r="E11" s="24" t="s">
        <v>14</v>
      </c>
      <c r="F11" s="43">
        <v>0.25</v>
      </c>
      <c r="G11" s="11">
        <f>--(Table1345[[#This Row],[% COMPLETADO]]&gt;=1)</f>
        <v>0</v>
      </c>
      <c r="H11" s="4" t="s">
        <v>136</v>
      </c>
    </row>
    <row r="12" spans="1:8" ht="70.95" customHeight="1" x14ac:dyDescent="0.35">
      <c r="A12" s="11">
        <v>3</v>
      </c>
      <c r="B12" s="25" t="s">
        <v>127</v>
      </c>
      <c r="C12" s="2">
        <v>43269</v>
      </c>
      <c r="D12" s="2">
        <v>43261</v>
      </c>
      <c r="E12" s="24" t="s">
        <v>14</v>
      </c>
      <c r="F12" s="43">
        <v>0.25</v>
      </c>
      <c r="G12" s="11">
        <f>--(Table1345[[#This Row],[% COMPLETADO]]&gt;=1)</f>
        <v>0</v>
      </c>
      <c r="H12" s="4" t="s">
        <v>18</v>
      </c>
    </row>
    <row r="13" spans="1:8" ht="70.95" customHeight="1" x14ac:dyDescent="0.35">
      <c r="A13" s="11">
        <v>4</v>
      </c>
      <c r="B13" s="25" t="s">
        <v>137</v>
      </c>
      <c r="C13" s="2">
        <v>43269</v>
      </c>
      <c r="D13" s="2">
        <v>43276</v>
      </c>
      <c r="E13" s="24" t="s">
        <v>14</v>
      </c>
      <c r="F13" s="43">
        <v>0.25</v>
      </c>
      <c r="G13" s="11">
        <f>--(Table1345[[#This Row],[% COMPLETADO]]&gt;=1)</f>
        <v>0</v>
      </c>
      <c r="H13" s="4" t="s">
        <v>132</v>
      </c>
    </row>
    <row r="14" spans="1:8" ht="70.95" customHeight="1" x14ac:dyDescent="0.35">
      <c r="A14" s="11">
        <v>5</v>
      </c>
      <c r="B14" s="25" t="s">
        <v>22</v>
      </c>
      <c r="C14" s="2">
        <v>43248</v>
      </c>
      <c r="D14" s="2">
        <v>43271</v>
      </c>
      <c r="E14" s="24" t="s">
        <v>23</v>
      </c>
      <c r="F14" s="43">
        <v>0.25</v>
      </c>
      <c r="G14" s="11">
        <f>--(Table1345[[#This Row],[% COMPLETADO]]&gt;=1)</f>
        <v>0</v>
      </c>
      <c r="H14" s="4" t="s">
        <v>24</v>
      </c>
    </row>
    <row r="15" spans="1:8" ht="70.95" customHeight="1" x14ac:dyDescent="0.35">
      <c r="A15" s="11">
        <v>6</v>
      </c>
      <c r="B15" s="26" t="s">
        <v>54</v>
      </c>
      <c r="C15" s="5">
        <v>43248</v>
      </c>
      <c r="D15" s="5">
        <v>43253</v>
      </c>
      <c r="E15" s="5" t="s">
        <v>11</v>
      </c>
      <c r="F15" s="7">
        <v>0.25</v>
      </c>
      <c r="G15" s="7"/>
      <c r="H15" s="8" t="s">
        <v>133</v>
      </c>
    </row>
    <row r="16" spans="1:8" ht="70.95" customHeight="1" x14ac:dyDescent="0.35">
      <c r="A16" s="11">
        <v>7</v>
      </c>
      <c r="B16" s="25" t="s">
        <v>19</v>
      </c>
      <c r="C16" s="2">
        <v>43248</v>
      </c>
      <c r="D16" s="2">
        <v>43253</v>
      </c>
      <c r="E16" s="24" t="s">
        <v>21</v>
      </c>
      <c r="F16" s="43">
        <v>0.5</v>
      </c>
      <c r="G16" s="11">
        <f>--(Table1345[[#This Row],[% COMPLETADO]]&gt;=1)</f>
        <v>0</v>
      </c>
      <c r="H16" s="4" t="s">
        <v>134</v>
      </c>
    </row>
    <row r="17" spans="1:8" ht="70.95" customHeight="1" x14ac:dyDescent="0.35">
      <c r="A17" s="11">
        <v>8</v>
      </c>
      <c r="B17" s="25" t="s">
        <v>90</v>
      </c>
      <c r="C17" s="2">
        <v>43255</v>
      </c>
      <c r="D17" s="2">
        <v>43261</v>
      </c>
      <c r="E17" s="2" t="s">
        <v>25</v>
      </c>
      <c r="F17" s="43">
        <v>1</v>
      </c>
      <c r="G17" s="11">
        <f>--(Table1345[[#This Row],[% COMPLETADO]]&gt;=1)</f>
        <v>1</v>
      </c>
      <c r="H17" s="4" t="s">
        <v>89</v>
      </c>
    </row>
    <row r="18" spans="1:8" ht="70.95" customHeight="1" x14ac:dyDescent="0.35">
      <c r="A18" s="11">
        <v>9</v>
      </c>
      <c r="B18" s="25" t="s">
        <v>91</v>
      </c>
      <c r="C18" s="2">
        <v>43255</v>
      </c>
      <c r="D18" s="2">
        <v>43256</v>
      </c>
      <c r="E18" s="24" t="s">
        <v>93</v>
      </c>
      <c r="F18" s="43">
        <v>0.5</v>
      </c>
      <c r="G18" s="11">
        <f>--(Table1345[[#This Row],[% COMPLETADO]]&gt;=1)</f>
        <v>0</v>
      </c>
      <c r="H18" s="4" t="s">
        <v>138</v>
      </c>
    </row>
    <row r="19" spans="1:8" ht="70.95" customHeight="1" x14ac:dyDescent="0.35">
      <c r="B19" s="25" t="s">
        <v>139</v>
      </c>
      <c r="C19" s="2">
        <v>43269</v>
      </c>
      <c r="D19" s="2">
        <v>43276</v>
      </c>
      <c r="E19" s="24" t="s">
        <v>14</v>
      </c>
      <c r="F19" s="43">
        <v>0</v>
      </c>
      <c r="G19" s="11">
        <f>--(Table1345[[#This Row],[% COMPLETADO]]&gt;=1)</f>
        <v>0</v>
      </c>
      <c r="H19" s="4" t="s">
        <v>140</v>
      </c>
    </row>
    <row r="20" spans="1:8" ht="84" customHeight="1" x14ac:dyDescent="0.35">
      <c r="A20" s="11">
        <v>10</v>
      </c>
      <c r="B20" s="25" t="s">
        <v>30</v>
      </c>
      <c r="C20" s="2">
        <v>43255</v>
      </c>
      <c r="D20" s="2">
        <v>43256</v>
      </c>
      <c r="E20" s="24" t="s">
        <v>26</v>
      </c>
      <c r="F20" s="43">
        <v>0.25</v>
      </c>
      <c r="G20" s="11">
        <f>--(Table1345[[#This Row],[% COMPLETADO]]&gt;=1)</f>
        <v>0</v>
      </c>
      <c r="H20" s="4" t="s">
        <v>121</v>
      </c>
    </row>
    <row r="21" spans="1:8" ht="96" customHeight="1" x14ac:dyDescent="0.35">
      <c r="A21" s="11">
        <v>11</v>
      </c>
      <c r="B21" s="33" t="s">
        <v>32</v>
      </c>
      <c r="C21" s="2">
        <v>43248</v>
      </c>
      <c r="D21" s="2">
        <v>43266</v>
      </c>
      <c r="E21" s="24" t="s">
        <v>94</v>
      </c>
      <c r="F21" s="45">
        <v>0</v>
      </c>
      <c r="G21" s="11">
        <f>--(Table1345[[#This Row],[% COMPLETADO]]&gt;=1)</f>
        <v>0</v>
      </c>
      <c r="H21" s="13" t="s">
        <v>141</v>
      </c>
    </row>
    <row r="22" spans="1:8" ht="70.95" customHeight="1" x14ac:dyDescent="0.35">
      <c r="A22" s="11">
        <v>12</v>
      </c>
      <c r="B22" s="34" t="s">
        <v>39</v>
      </c>
      <c r="C22" s="16">
        <v>43255</v>
      </c>
      <c r="D22" s="16">
        <v>43249</v>
      </c>
      <c r="E22" s="16" t="s">
        <v>40</v>
      </c>
      <c r="F22" s="45">
        <v>0</v>
      </c>
      <c r="G22" s="11"/>
      <c r="H22" s="13" t="s">
        <v>41</v>
      </c>
    </row>
    <row r="23" spans="1:8" ht="70.95" customHeight="1" x14ac:dyDescent="0.35">
      <c r="A23" s="11">
        <v>13</v>
      </c>
      <c r="B23" s="34" t="s">
        <v>42</v>
      </c>
      <c r="C23" s="16">
        <v>43248</v>
      </c>
      <c r="D23" s="16">
        <v>43249</v>
      </c>
      <c r="E23" s="35" t="s">
        <v>43</v>
      </c>
      <c r="F23" s="45">
        <v>0</v>
      </c>
      <c r="G23" s="11">
        <f>--(Table1345[[#This Row],[% COMPLETADO]]&gt;=1)</f>
        <v>0</v>
      </c>
      <c r="H23" s="13" t="s">
        <v>102</v>
      </c>
    </row>
    <row r="24" spans="1:8" ht="70.95" customHeight="1" x14ac:dyDescent="0.35">
      <c r="A24" s="11">
        <v>14</v>
      </c>
      <c r="B24" s="34" t="s">
        <v>45</v>
      </c>
      <c r="C24" s="16">
        <v>43251</v>
      </c>
      <c r="D24" s="16">
        <v>43251</v>
      </c>
      <c r="E24" s="16" t="s">
        <v>46</v>
      </c>
      <c r="F24" s="45">
        <v>1</v>
      </c>
      <c r="G24" s="11">
        <f>--(Table1345[[#This Row],[% COMPLETADO]]&gt;=1)</f>
        <v>1</v>
      </c>
      <c r="H24" s="13" t="s">
        <v>142</v>
      </c>
    </row>
    <row r="25" spans="1:8" ht="73.05" customHeight="1" x14ac:dyDescent="0.35">
      <c r="A25" s="11">
        <v>15</v>
      </c>
      <c r="B25" s="34" t="s">
        <v>47</v>
      </c>
      <c r="C25" s="16">
        <v>43242</v>
      </c>
      <c r="D25" s="16">
        <v>43251</v>
      </c>
      <c r="E25" s="16" t="s">
        <v>37</v>
      </c>
      <c r="F25" s="45">
        <v>0</v>
      </c>
      <c r="G25" s="11">
        <f>--(Table1345[[#This Row],[% COMPLETADO]]&gt;=1)</f>
        <v>0</v>
      </c>
      <c r="H25" s="13" t="s">
        <v>103</v>
      </c>
    </row>
    <row r="26" spans="1:8" ht="73.05" customHeight="1" x14ac:dyDescent="0.35">
      <c r="A26" s="11">
        <v>17</v>
      </c>
      <c r="B26" s="34" t="s">
        <v>50</v>
      </c>
      <c r="C26" s="16">
        <v>43242</v>
      </c>
      <c r="D26" s="16">
        <v>43254</v>
      </c>
      <c r="E26" s="35" t="s">
        <v>51</v>
      </c>
      <c r="F26" s="45">
        <v>0.5</v>
      </c>
      <c r="G26" s="11">
        <f>--(Table1345[[#This Row],[% COMPLETADO]]&gt;=1)</f>
        <v>0</v>
      </c>
      <c r="H26" s="13" t="s">
        <v>52</v>
      </c>
    </row>
    <row r="27" spans="1:8" ht="73.05" customHeight="1" x14ac:dyDescent="0.35">
      <c r="A27" s="11">
        <v>18</v>
      </c>
      <c r="B27" s="34" t="s">
        <v>53</v>
      </c>
      <c r="C27" s="16">
        <v>43248</v>
      </c>
      <c r="D27" s="16">
        <v>43250</v>
      </c>
      <c r="E27" s="16" t="s">
        <v>37</v>
      </c>
      <c r="F27" s="45">
        <v>0.25</v>
      </c>
      <c r="G27" s="11">
        <f>--(Table1345[[#This Row],[% COMPLETADO]]&gt;=1)</f>
        <v>0</v>
      </c>
      <c r="H27" s="13" t="s">
        <v>64</v>
      </c>
    </row>
    <row r="28" spans="1:8" ht="73.05" customHeight="1" x14ac:dyDescent="0.35">
      <c r="A28" s="11">
        <v>19</v>
      </c>
      <c r="B28" s="34" t="s">
        <v>57</v>
      </c>
      <c r="C28" s="16">
        <v>43248</v>
      </c>
      <c r="D28" s="16">
        <v>43249</v>
      </c>
      <c r="E28" s="35" t="s">
        <v>58</v>
      </c>
      <c r="F28" s="45">
        <v>0.25</v>
      </c>
      <c r="G28" s="11">
        <f>--(Table1345[[#This Row],[% COMPLETADO]]&gt;=1)</f>
        <v>0</v>
      </c>
      <c r="H28" s="13" t="s">
        <v>122</v>
      </c>
    </row>
    <row r="29" spans="1:8" ht="85.05" customHeight="1" x14ac:dyDescent="0.35">
      <c r="A29" s="11">
        <v>20</v>
      </c>
      <c r="B29" s="34" t="s">
        <v>105</v>
      </c>
      <c r="C29" s="16">
        <v>43248</v>
      </c>
      <c r="D29" s="16">
        <v>43249</v>
      </c>
      <c r="E29" s="35" t="s">
        <v>11</v>
      </c>
      <c r="F29" s="45">
        <v>0.25</v>
      </c>
      <c r="G29" s="11">
        <f>--(Table1345[[#This Row],[% COMPLETADO]]&gt;=1)</f>
        <v>0</v>
      </c>
      <c r="H29" s="13" t="s">
        <v>106</v>
      </c>
    </row>
    <row r="30" spans="1:8" ht="82.05" customHeight="1" x14ac:dyDescent="0.35">
      <c r="A30" s="11">
        <v>22</v>
      </c>
      <c r="B30" s="34" t="s">
        <v>69</v>
      </c>
      <c r="C30" s="16">
        <v>43255</v>
      </c>
      <c r="D30" s="16">
        <v>43262</v>
      </c>
      <c r="E30" s="16" t="s">
        <v>37</v>
      </c>
      <c r="F30" s="45">
        <v>0</v>
      </c>
      <c r="G30" s="11">
        <f>--(Table1345[[#This Row],[% COMPLETADO]]&gt;=1)</f>
        <v>0</v>
      </c>
      <c r="H30" s="13" t="s">
        <v>123</v>
      </c>
    </row>
    <row r="31" spans="1:8" ht="63" customHeight="1" x14ac:dyDescent="0.35">
      <c r="A31" s="11">
        <v>23</v>
      </c>
      <c r="B31" s="34" t="s">
        <v>129</v>
      </c>
      <c r="C31" s="16">
        <v>43248</v>
      </c>
      <c r="D31" s="16">
        <v>43253</v>
      </c>
      <c r="E31" s="16" t="s">
        <v>40</v>
      </c>
      <c r="F31" s="45">
        <v>0</v>
      </c>
      <c r="G31" s="11">
        <f>--(Table1345[[#This Row],[% COMPLETADO]]&gt;=1)</f>
        <v>0</v>
      </c>
      <c r="H31" s="13" t="s">
        <v>124</v>
      </c>
    </row>
    <row r="32" spans="1:8" ht="43.95" customHeight="1" x14ac:dyDescent="0.35">
      <c r="A32" s="11">
        <v>24</v>
      </c>
      <c r="B32" s="34" t="s">
        <v>97</v>
      </c>
      <c r="C32" s="16">
        <v>43255</v>
      </c>
      <c r="D32" s="16">
        <v>43259</v>
      </c>
      <c r="E32" s="35" t="s">
        <v>98</v>
      </c>
      <c r="F32" s="45">
        <v>0</v>
      </c>
      <c r="G32" s="11">
        <f>--(Table1345[[#This Row],[% COMPLETADO]]&gt;=1)</f>
        <v>0</v>
      </c>
      <c r="H32" s="13" t="s">
        <v>99</v>
      </c>
    </row>
    <row r="33" spans="1:8" ht="58.05" customHeight="1" x14ac:dyDescent="0.35">
      <c r="A33" s="11">
        <v>25</v>
      </c>
      <c r="B33" s="34" t="s">
        <v>109</v>
      </c>
      <c r="C33" s="16">
        <v>43269</v>
      </c>
      <c r="D33" s="16">
        <v>43276</v>
      </c>
      <c r="E33" s="35" t="s">
        <v>51</v>
      </c>
      <c r="F33" s="45">
        <v>0</v>
      </c>
      <c r="G33" s="11">
        <f>--(Table1345[[#This Row],[% COMPLETADO]]&gt;=1)</f>
        <v>0</v>
      </c>
      <c r="H33" s="13" t="s">
        <v>110</v>
      </c>
    </row>
    <row r="34" spans="1:8" ht="64.05" customHeight="1" x14ac:dyDescent="0.35">
      <c r="B34" s="34" t="s">
        <v>143</v>
      </c>
      <c r="C34" s="16">
        <v>43269</v>
      </c>
      <c r="D34" s="16">
        <v>43273</v>
      </c>
      <c r="E34" s="16" t="s">
        <v>37</v>
      </c>
      <c r="G34" s="11">
        <f>--(Table1345[[#This Row],[% COMPLETADO]]&gt;=1)</f>
        <v>0</v>
      </c>
      <c r="H34" s="13" t="s">
        <v>144</v>
      </c>
    </row>
  </sheetData>
  <mergeCells count="1">
    <mergeCell ref="C1:F6"/>
  </mergeCells>
  <conditionalFormatting sqref="F10:F34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{5DD7BE8D-DC72-DC41-AEAA-7D01093EE2A7}</x14:id>
        </ext>
      </extLst>
    </cfRule>
  </conditionalFormatting>
  <dataValidations count="2">
    <dataValidation type="decimal" allowBlank="1" showInputMessage="1" showErrorMessage="1" sqref="F9:F14" xr:uid="{00000000-0002-0000-0300-000000000000}">
      <formula1>0</formula1>
      <formula2>100</formula2>
    </dataValidation>
    <dataValidation type="list" allowBlank="1" showErrorMessage="1" errorTitle="Este valor no está en la lista." error="Escoja uno de los valores en la lista." sqref="F10:F29" xr:uid="{00000000-0002-0000-0300-000001000000}">
      <formula1>"0%,25%,50%,75%,100%"</formula1>
    </dataValidation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D7BE8D-DC72-DC41-AEAA-7D01093EE2A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F10:F34</xm:sqref>
        </x14:conditionalFormatting>
        <x14:conditionalFormatting xmlns:xm="http://schemas.microsoft.com/office/excel/2006/main">
          <x14:cfRule type="iconSet" priority="46" id="{EF97BCA3-03EA-CA49-B438-B95B2BC1169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G10:G34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  <pageSetUpPr autoPageBreaks="0" fitToPage="1"/>
  </sheetPr>
  <dimension ref="A1:H33"/>
  <sheetViews>
    <sheetView showGridLines="0" zoomScale="83" zoomScaleNormal="125" zoomScalePageLayoutView="125" workbookViewId="0">
      <selection activeCell="B10" sqref="B10"/>
    </sheetView>
  </sheetViews>
  <sheetFormatPr baseColWidth="10" defaultColWidth="8.81640625" defaultRowHeight="33" customHeight="1" x14ac:dyDescent="0.35"/>
  <cols>
    <col min="1" max="1" width="5.81640625" style="11" customWidth="1"/>
    <col min="2" max="2" width="39.7265625" style="13" customWidth="1"/>
    <col min="3" max="3" width="20" style="16" customWidth="1"/>
    <col min="4" max="5" width="21.7265625" style="16" customWidth="1"/>
    <col min="6" max="6" width="20.81640625" style="45" customWidth="1"/>
    <col min="7" max="7" width="9.7265625" style="15" customWidth="1"/>
    <col min="8" max="8" width="42.453125" style="15" customWidth="1"/>
    <col min="9" max="9" width="2.453125" style="1" customWidth="1"/>
    <col min="10" max="16384" width="8.81640625" style="1"/>
  </cols>
  <sheetData>
    <row r="1" spans="1:8" ht="19.05" customHeight="1" x14ac:dyDescent="0.35">
      <c r="C1" s="53" t="s">
        <v>9</v>
      </c>
      <c r="D1" s="53"/>
      <c r="E1" s="53"/>
      <c r="F1" s="53"/>
      <c r="G1" s="1"/>
      <c r="H1" s="1"/>
    </row>
    <row r="2" spans="1:8" ht="19.05" customHeight="1" x14ac:dyDescent="0.35">
      <c r="C2" s="53"/>
      <c r="D2" s="53"/>
      <c r="E2" s="53"/>
      <c r="F2" s="53"/>
      <c r="G2" s="1"/>
      <c r="H2" s="1"/>
    </row>
    <row r="3" spans="1:8" ht="19.05" customHeight="1" x14ac:dyDescent="0.35">
      <c r="C3" s="53"/>
      <c r="D3" s="53"/>
      <c r="E3" s="53"/>
      <c r="F3" s="53"/>
      <c r="G3" s="1"/>
      <c r="H3" s="19" t="s">
        <v>12</v>
      </c>
    </row>
    <row r="4" spans="1:8" ht="19.05" customHeight="1" x14ac:dyDescent="0.35">
      <c r="C4" s="53"/>
      <c r="D4" s="53"/>
      <c r="E4" s="53"/>
      <c r="F4" s="53"/>
      <c r="G4" s="1"/>
      <c r="H4" s="20" t="s">
        <v>13</v>
      </c>
    </row>
    <row r="5" spans="1:8" ht="19.05" customHeight="1" x14ac:dyDescent="0.35">
      <c r="C5" s="53"/>
      <c r="D5" s="53"/>
      <c r="E5" s="53"/>
      <c r="F5" s="53"/>
      <c r="G5" s="1"/>
      <c r="H5" s="20" t="s">
        <v>8</v>
      </c>
    </row>
    <row r="6" spans="1:8" ht="19.05" customHeight="1" x14ac:dyDescent="0.35">
      <c r="C6" s="53"/>
      <c r="D6" s="53"/>
      <c r="E6" s="53"/>
      <c r="F6" s="53"/>
      <c r="G6" s="1"/>
      <c r="H6" s="1"/>
    </row>
    <row r="7" spans="1:8" ht="19.05" customHeight="1" x14ac:dyDescent="0.35">
      <c r="C7" s="18"/>
      <c r="D7" s="18"/>
      <c r="E7" s="18"/>
      <c r="F7" s="1"/>
      <c r="G7" s="1"/>
      <c r="H7" s="1"/>
    </row>
    <row r="8" spans="1:8" s="21" customFormat="1" ht="40.049999999999997" customHeight="1" x14ac:dyDescent="0.35">
      <c r="A8" s="22"/>
      <c r="B8" s="27" t="s">
        <v>130</v>
      </c>
      <c r="C8" s="28"/>
      <c r="D8" s="28"/>
      <c r="E8" s="28"/>
      <c r="F8" s="29"/>
      <c r="G8" s="29"/>
      <c r="H8" s="30" t="s">
        <v>147</v>
      </c>
    </row>
    <row r="9" spans="1:8" s="17" customFormat="1" ht="25.05" customHeight="1" x14ac:dyDescent="0.35">
      <c r="A9" s="11"/>
      <c r="B9" s="23" t="s">
        <v>6</v>
      </c>
      <c r="C9" s="9" t="s">
        <v>4</v>
      </c>
      <c r="D9" s="9" t="s">
        <v>0</v>
      </c>
      <c r="E9" s="9" t="s">
        <v>7</v>
      </c>
      <c r="F9" s="44" t="s">
        <v>1</v>
      </c>
      <c r="G9" s="10" t="s">
        <v>2</v>
      </c>
      <c r="H9" s="10" t="s">
        <v>3</v>
      </c>
    </row>
    <row r="10" spans="1:8" ht="97.05" customHeight="1" x14ac:dyDescent="0.35">
      <c r="A10" s="11">
        <v>1</v>
      </c>
      <c r="B10" s="25" t="s">
        <v>135</v>
      </c>
      <c r="C10" s="2">
        <v>43255</v>
      </c>
      <c r="D10" s="2">
        <v>43261</v>
      </c>
      <c r="E10" s="24" t="s">
        <v>148</v>
      </c>
      <c r="F10" s="43">
        <v>0.25</v>
      </c>
      <c r="G10" s="11">
        <f>--(Table13458[[#This Row],[% COMPLETADO]]&gt;=1)</f>
        <v>0</v>
      </c>
      <c r="H10" s="4" t="s">
        <v>149</v>
      </c>
    </row>
    <row r="11" spans="1:8" ht="70.95" customHeight="1" x14ac:dyDescent="0.35">
      <c r="A11" s="11">
        <v>2</v>
      </c>
      <c r="B11" s="25" t="s">
        <v>126</v>
      </c>
      <c r="C11" s="2">
        <v>43269</v>
      </c>
      <c r="D11" s="2">
        <v>43261</v>
      </c>
      <c r="E11" s="24" t="s">
        <v>14</v>
      </c>
      <c r="F11" s="43">
        <v>0.25</v>
      </c>
      <c r="G11" s="11">
        <f>--(Table13458[[#This Row],[% COMPLETADO]]&gt;=1)</f>
        <v>0</v>
      </c>
      <c r="H11" s="4" t="s">
        <v>149</v>
      </c>
    </row>
    <row r="12" spans="1:8" ht="70.95" customHeight="1" x14ac:dyDescent="0.35">
      <c r="A12" s="11">
        <v>3</v>
      </c>
      <c r="B12" s="25" t="s">
        <v>127</v>
      </c>
      <c r="C12" s="2">
        <v>43269</v>
      </c>
      <c r="D12" s="2">
        <v>43261</v>
      </c>
      <c r="E12" s="24" t="s">
        <v>14</v>
      </c>
      <c r="F12" s="43">
        <v>0.25</v>
      </c>
      <c r="G12" s="11">
        <f>--(Table13458[[#This Row],[% COMPLETADO]]&gt;=1)</f>
        <v>0</v>
      </c>
      <c r="H12" s="4" t="s">
        <v>149</v>
      </c>
    </row>
    <row r="13" spans="1:8" ht="70.95" customHeight="1" x14ac:dyDescent="0.35">
      <c r="A13" s="11">
        <v>4</v>
      </c>
      <c r="B13" s="25" t="s">
        <v>137</v>
      </c>
      <c r="C13" s="2">
        <v>43269</v>
      </c>
      <c r="D13" s="2">
        <v>43276</v>
      </c>
      <c r="E13" s="24" t="s">
        <v>14</v>
      </c>
      <c r="F13" s="43">
        <v>0.25</v>
      </c>
      <c r="G13" s="11">
        <f>--(Table13458[[#This Row],[% COMPLETADO]]&gt;=1)</f>
        <v>0</v>
      </c>
      <c r="H13" s="4" t="s">
        <v>149</v>
      </c>
    </row>
    <row r="14" spans="1:8" ht="70.95" customHeight="1" x14ac:dyDescent="0.35">
      <c r="A14" s="11">
        <v>5</v>
      </c>
      <c r="B14" s="25" t="s">
        <v>22</v>
      </c>
      <c r="C14" s="2">
        <v>43248</v>
      </c>
      <c r="D14" s="2">
        <v>43271</v>
      </c>
      <c r="E14" s="24" t="s">
        <v>23</v>
      </c>
      <c r="F14" s="43">
        <v>0.25</v>
      </c>
      <c r="G14" s="11">
        <f>--(Table13458[[#This Row],[% COMPLETADO]]&gt;=1)</f>
        <v>0</v>
      </c>
      <c r="H14" s="4" t="s">
        <v>24</v>
      </c>
    </row>
    <row r="15" spans="1:8" ht="70.95" customHeight="1" x14ac:dyDescent="0.35">
      <c r="A15" s="11">
        <v>6</v>
      </c>
      <c r="B15" s="26" t="s">
        <v>54</v>
      </c>
      <c r="C15" s="5">
        <v>43248</v>
      </c>
      <c r="D15" s="5">
        <v>43253</v>
      </c>
      <c r="E15" s="5" t="s">
        <v>11</v>
      </c>
      <c r="F15" s="7">
        <v>0.25</v>
      </c>
      <c r="G15" s="7"/>
      <c r="H15" s="8" t="s">
        <v>133</v>
      </c>
    </row>
    <row r="16" spans="1:8" ht="70.95" customHeight="1" x14ac:dyDescent="0.35">
      <c r="A16" s="11">
        <v>7</v>
      </c>
      <c r="B16" s="25" t="s">
        <v>19</v>
      </c>
      <c r="C16" s="2">
        <v>43248</v>
      </c>
      <c r="D16" s="2">
        <v>43253</v>
      </c>
      <c r="E16" s="24" t="s">
        <v>21</v>
      </c>
      <c r="F16" s="43">
        <v>0.5</v>
      </c>
      <c r="G16" s="11">
        <f>--(Table13458[[#This Row],[% COMPLETADO]]&gt;=1)</f>
        <v>0</v>
      </c>
      <c r="H16" s="4" t="s">
        <v>134</v>
      </c>
    </row>
    <row r="17" spans="1:8" ht="70.95" customHeight="1" x14ac:dyDescent="0.35">
      <c r="A17" s="11">
        <v>8</v>
      </c>
      <c r="B17" s="25" t="s">
        <v>91</v>
      </c>
      <c r="C17" s="2">
        <v>43276</v>
      </c>
      <c r="D17" s="2">
        <v>43281</v>
      </c>
      <c r="E17" s="24" t="s">
        <v>93</v>
      </c>
      <c r="F17" s="43">
        <v>0.5</v>
      </c>
      <c r="G17" s="11">
        <f>--(Table13458[[#This Row],[% COMPLETADO]]&gt;=1)</f>
        <v>0</v>
      </c>
      <c r="H17" s="4" t="s">
        <v>150</v>
      </c>
    </row>
    <row r="18" spans="1:8" ht="70.95" customHeight="1" x14ac:dyDescent="0.35">
      <c r="A18" s="11">
        <v>9</v>
      </c>
      <c r="B18" s="25" t="s">
        <v>139</v>
      </c>
      <c r="C18" s="2">
        <v>43269</v>
      </c>
      <c r="D18" s="2">
        <v>43276</v>
      </c>
      <c r="E18" s="24" t="s">
        <v>151</v>
      </c>
      <c r="F18" s="43">
        <v>0.25</v>
      </c>
      <c r="G18" s="11">
        <f>--(Table13458[[#This Row],[% COMPLETADO]]&gt;=1)</f>
        <v>0</v>
      </c>
      <c r="H18" s="4" t="s">
        <v>152</v>
      </c>
    </row>
    <row r="19" spans="1:8" ht="84" customHeight="1" x14ac:dyDescent="0.35">
      <c r="A19" s="11">
        <v>10</v>
      </c>
      <c r="B19" s="25" t="s">
        <v>30</v>
      </c>
      <c r="C19" s="2">
        <v>43278</v>
      </c>
      <c r="D19" s="2">
        <v>43281</v>
      </c>
      <c r="E19" s="24" t="s">
        <v>26</v>
      </c>
      <c r="F19" s="43">
        <v>0.25</v>
      </c>
      <c r="G19" s="11">
        <f>--(Table13458[[#This Row],[% COMPLETADO]]&gt;=1)</f>
        <v>0</v>
      </c>
      <c r="H19" s="4" t="s">
        <v>153</v>
      </c>
    </row>
    <row r="20" spans="1:8" ht="96" customHeight="1" x14ac:dyDescent="0.35">
      <c r="A20" s="11">
        <v>11</v>
      </c>
      <c r="B20" s="33" t="s">
        <v>154</v>
      </c>
      <c r="C20" s="2">
        <v>43279</v>
      </c>
      <c r="D20" s="2">
        <v>43282</v>
      </c>
      <c r="E20" s="24" t="s">
        <v>155</v>
      </c>
      <c r="F20" s="45">
        <v>0</v>
      </c>
      <c r="G20" s="11">
        <f>--(Table13458[[#This Row],[% COMPLETADO]]&gt;=1)</f>
        <v>0</v>
      </c>
      <c r="H20" s="13" t="s">
        <v>156</v>
      </c>
    </row>
    <row r="21" spans="1:8" ht="70.95" customHeight="1" x14ac:dyDescent="0.35">
      <c r="A21" s="11">
        <v>12</v>
      </c>
      <c r="B21" s="34" t="s">
        <v>157</v>
      </c>
      <c r="C21" s="16">
        <v>43276</v>
      </c>
      <c r="D21" s="16">
        <v>43280</v>
      </c>
      <c r="E21" s="16" t="s">
        <v>40</v>
      </c>
      <c r="F21" s="45">
        <v>0</v>
      </c>
      <c r="G21" s="11"/>
      <c r="H21" s="13" t="s">
        <v>158</v>
      </c>
    </row>
    <row r="22" spans="1:8" ht="70.95" customHeight="1" x14ac:dyDescent="0.35">
      <c r="A22" s="11">
        <v>13</v>
      </c>
      <c r="B22" s="34" t="s">
        <v>42</v>
      </c>
      <c r="C22" s="16">
        <v>43248</v>
      </c>
      <c r="D22" s="16">
        <v>43249</v>
      </c>
      <c r="E22" s="35" t="s">
        <v>43</v>
      </c>
      <c r="F22" s="45">
        <v>0</v>
      </c>
      <c r="G22" s="11">
        <f>--(Table13458[[#This Row],[% COMPLETADO]]&gt;=1)</f>
        <v>0</v>
      </c>
      <c r="H22" s="13" t="s">
        <v>102</v>
      </c>
    </row>
    <row r="23" spans="1:8" ht="70.95" customHeight="1" x14ac:dyDescent="0.35">
      <c r="A23" s="11">
        <v>14</v>
      </c>
      <c r="B23" s="34" t="s">
        <v>45</v>
      </c>
      <c r="C23" s="16">
        <v>43276</v>
      </c>
      <c r="D23" s="16">
        <v>43281</v>
      </c>
      <c r="E23" s="16" t="s">
        <v>46</v>
      </c>
      <c r="F23" s="45">
        <v>0.5</v>
      </c>
      <c r="G23" s="11">
        <f>--(Table13458[[#This Row],[% COMPLETADO]]&gt;=1)</f>
        <v>0</v>
      </c>
      <c r="H23" s="13" t="s">
        <v>159</v>
      </c>
    </row>
    <row r="24" spans="1:8" ht="73.05" customHeight="1" x14ac:dyDescent="0.35">
      <c r="A24" s="11">
        <v>15</v>
      </c>
      <c r="B24" s="34" t="s">
        <v>47</v>
      </c>
      <c r="C24" s="16">
        <v>43242</v>
      </c>
      <c r="D24" s="16">
        <v>43251</v>
      </c>
      <c r="E24" s="16" t="s">
        <v>37</v>
      </c>
      <c r="F24" s="45">
        <v>0</v>
      </c>
      <c r="G24" s="11">
        <f>--(Table13458[[#This Row],[% COMPLETADO]]&gt;=1)</f>
        <v>0</v>
      </c>
      <c r="H24" s="13" t="s">
        <v>160</v>
      </c>
    </row>
    <row r="25" spans="1:8" ht="73.05" customHeight="1" x14ac:dyDescent="0.35">
      <c r="A25" s="11">
        <v>16</v>
      </c>
      <c r="B25" s="34" t="s">
        <v>50</v>
      </c>
      <c r="C25" s="16">
        <v>43242</v>
      </c>
      <c r="D25" s="16">
        <v>43254</v>
      </c>
      <c r="E25" s="35" t="s">
        <v>51</v>
      </c>
      <c r="F25" s="45">
        <v>0.5</v>
      </c>
      <c r="G25" s="11">
        <f>--(Table13458[[#This Row],[% COMPLETADO]]&gt;=1)</f>
        <v>0</v>
      </c>
      <c r="H25" s="13" t="s">
        <v>161</v>
      </c>
    </row>
    <row r="26" spans="1:8" ht="73.05" customHeight="1" x14ac:dyDescent="0.35">
      <c r="A26" s="11">
        <v>17</v>
      </c>
      <c r="B26" s="34" t="s">
        <v>53</v>
      </c>
      <c r="C26" s="16">
        <v>43248</v>
      </c>
      <c r="D26" s="16">
        <v>43250</v>
      </c>
      <c r="E26" s="16" t="s">
        <v>37</v>
      </c>
      <c r="F26" s="45">
        <v>0.25</v>
      </c>
      <c r="G26" s="11">
        <f>--(Table13458[[#This Row],[% COMPLETADO]]&gt;=1)</f>
        <v>0</v>
      </c>
      <c r="H26" s="13" t="s">
        <v>64</v>
      </c>
    </row>
    <row r="27" spans="1:8" ht="73.05" customHeight="1" x14ac:dyDescent="0.35">
      <c r="A27" s="11">
        <v>18</v>
      </c>
      <c r="B27" s="34" t="s">
        <v>57</v>
      </c>
      <c r="C27" s="16">
        <v>43248</v>
      </c>
      <c r="D27" s="16">
        <v>43249</v>
      </c>
      <c r="E27" s="35" t="s">
        <v>58</v>
      </c>
      <c r="F27" s="45">
        <v>0.25</v>
      </c>
      <c r="G27" s="11">
        <f>--(Table13458[[#This Row],[% COMPLETADO]]&gt;=1)</f>
        <v>0</v>
      </c>
      <c r="H27" s="13" t="s">
        <v>122</v>
      </c>
    </row>
    <row r="28" spans="1:8" ht="85.05" customHeight="1" x14ac:dyDescent="0.35">
      <c r="A28" s="11">
        <v>19</v>
      </c>
      <c r="B28" s="34" t="s">
        <v>105</v>
      </c>
      <c r="C28" s="16">
        <v>43248</v>
      </c>
      <c r="D28" s="16">
        <v>43249</v>
      </c>
      <c r="E28" s="35" t="s">
        <v>11</v>
      </c>
      <c r="F28" s="45">
        <v>0.25</v>
      </c>
      <c r="G28" s="11">
        <f>--(Table13458[[#This Row],[% COMPLETADO]]&gt;=1)</f>
        <v>0</v>
      </c>
      <c r="H28" s="13" t="s">
        <v>106</v>
      </c>
    </row>
    <row r="29" spans="1:8" ht="82.05" customHeight="1" x14ac:dyDescent="0.35">
      <c r="A29" s="11">
        <v>20</v>
      </c>
      <c r="B29" s="34" t="s">
        <v>69</v>
      </c>
      <c r="C29" s="16">
        <v>43255</v>
      </c>
      <c r="D29" s="16">
        <v>43262</v>
      </c>
      <c r="E29" s="16" t="s">
        <v>37</v>
      </c>
      <c r="F29" s="45">
        <v>0</v>
      </c>
      <c r="G29" s="11">
        <f>--(Table13458[[#This Row],[% COMPLETADO]]&gt;=1)</f>
        <v>0</v>
      </c>
      <c r="H29" s="13" t="s">
        <v>123</v>
      </c>
    </row>
    <row r="30" spans="1:8" ht="63" customHeight="1" x14ac:dyDescent="0.35">
      <c r="A30" s="11">
        <v>21</v>
      </c>
      <c r="B30" s="34" t="s">
        <v>129</v>
      </c>
      <c r="C30" s="16">
        <v>43248</v>
      </c>
      <c r="D30" s="16">
        <v>43253</v>
      </c>
      <c r="E30" s="16" t="s">
        <v>40</v>
      </c>
      <c r="F30" s="45">
        <v>0</v>
      </c>
      <c r="G30" s="11">
        <f>--(Table13458[[#This Row],[% COMPLETADO]]&gt;=1)</f>
        <v>0</v>
      </c>
      <c r="H30" s="13" t="s">
        <v>124</v>
      </c>
    </row>
    <row r="31" spans="1:8" ht="43.95" customHeight="1" x14ac:dyDescent="0.35">
      <c r="A31" s="11">
        <v>22</v>
      </c>
      <c r="B31" s="34" t="s">
        <v>97</v>
      </c>
      <c r="C31" s="16">
        <v>43255</v>
      </c>
      <c r="D31" s="16">
        <v>43259</v>
      </c>
      <c r="E31" s="35" t="s">
        <v>98</v>
      </c>
      <c r="F31" s="45">
        <v>0</v>
      </c>
      <c r="G31" s="11">
        <f>--(Table13458[[#This Row],[% COMPLETADO]]&gt;=1)</f>
        <v>0</v>
      </c>
      <c r="H31" s="13" t="s">
        <v>99</v>
      </c>
    </row>
    <row r="32" spans="1:8" ht="58.05" customHeight="1" x14ac:dyDescent="0.35">
      <c r="A32" s="11">
        <v>23</v>
      </c>
      <c r="B32" s="34" t="s">
        <v>109</v>
      </c>
      <c r="C32" s="16">
        <v>43269</v>
      </c>
      <c r="D32" s="16">
        <v>43276</v>
      </c>
      <c r="E32" s="35" t="s">
        <v>51</v>
      </c>
      <c r="F32" s="45">
        <v>0</v>
      </c>
      <c r="G32" s="11">
        <f>--(Table13458[[#This Row],[% COMPLETADO]]&gt;=1)</f>
        <v>0</v>
      </c>
      <c r="H32" s="13" t="s">
        <v>110</v>
      </c>
    </row>
    <row r="33" spans="1:8" ht="64.05" customHeight="1" x14ac:dyDescent="0.35">
      <c r="A33" s="11">
        <v>24</v>
      </c>
      <c r="B33" s="34" t="s">
        <v>143</v>
      </c>
      <c r="C33" s="16">
        <v>43269</v>
      </c>
      <c r="D33" s="16">
        <v>43273</v>
      </c>
      <c r="E33" s="16" t="s">
        <v>37</v>
      </c>
      <c r="F33" s="45">
        <v>0.25</v>
      </c>
      <c r="G33" s="11">
        <f>--(Table13458[[#This Row],[% COMPLETADO]]&gt;=1)</f>
        <v>0</v>
      </c>
      <c r="H33" s="13" t="s">
        <v>162</v>
      </c>
    </row>
  </sheetData>
  <mergeCells count="1">
    <mergeCell ref="C1:F6"/>
  </mergeCells>
  <conditionalFormatting sqref="F10:F3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{6C885C9F-CEF4-FF4E-8702-C5D8B5BC70BB}</x14:id>
        </ext>
      </extLst>
    </cfRule>
  </conditionalFormatting>
  <dataValidations count="2">
    <dataValidation type="decimal" allowBlank="1" showInputMessage="1" showErrorMessage="1" sqref="F9:F14" xr:uid="{00000000-0002-0000-0400-000000000000}">
      <formula1>0</formula1>
      <formula2>100</formula2>
    </dataValidation>
    <dataValidation type="list" allowBlank="1" showErrorMessage="1" errorTitle="Este valor no está en la lista." error="Escoja uno de los valores en la lista." sqref="F10:F28" xr:uid="{00000000-0002-0000-0400-000001000000}">
      <formula1>"0%,25%,50%,75%,100%"</formula1>
    </dataValidation>
  </dataValidations>
  <printOptions horizontalCentered="1"/>
  <pageMargins left="0.4" right="0.4" top="0.4" bottom="0.4" header="0.25" footer="0.25"/>
  <pageSetup paperSize="9" scale="60" fitToHeight="0" orientation="landscape" r:id="rId1"/>
  <headerFooter differentFirst="1">
    <oddFooter>&amp;CPage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885C9F-CEF4-FF4E-8702-C5D8B5BC70B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F10:F33</xm:sqref>
        </x14:conditionalFormatting>
        <x14:conditionalFormatting xmlns:xm="http://schemas.microsoft.com/office/excel/2006/main">
          <x14:cfRule type="iconSet" priority="49" id="{C0F9BC3B-0DA7-E941-B7CF-0D3A0B01B71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G10:G33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  <pageSetUpPr autoPageBreaks="0" fitToPage="1"/>
  </sheetPr>
  <dimension ref="A1:H35"/>
  <sheetViews>
    <sheetView showGridLines="0" topLeftCell="A11" zoomScale="83" zoomScaleNormal="125" zoomScalePageLayoutView="125" workbookViewId="0">
      <selection activeCell="H17" sqref="H17"/>
    </sheetView>
  </sheetViews>
  <sheetFormatPr baseColWidth="10" defaultColWidth="8.81640625" defaultRowHeight="33" customHeight="1" x14ac:dyDescent="0.35"/>
  <cols>
    <col min="1" max="1" width="5.81640625" style="11" customWidth="1"/>
    <col min="2" max="2" width="39.7265625" style="13" customWidth="1"/>
    <col min="3" max="3" width="20" style="16" customWidth="1"/>
    <col min="4" max="5" width="21.7265625" style="16" customWidth="1"/>
    <col min="6" max="6" width="20.81640625" style="45" customWidth="1"/>
    <col min="7" max="7" width="9.7265625" style="15" customWidth="1"/>
    <col min="8" max="8" width="42.453125" style="15" customWidth="1"/>
    <col min="9" max="9" width="2.453125" style="1" customWidth="1"/>
    <col min="10" max="16384" width="8.81640625" style="1"/>
  </cols>
  <sheetData>
    <row r="1" spans="1:8" ht="19.05" customHeight="1" x14ac:dyDescent="0.35">
      <c r="C1" s="53" t="s">
        <v>9</v>
      </c>
      <c r="D1" s="53"/>
      <c r="E1" s="53"/>
      <c r="F1" s="53"/>
      <c r="G1" s="1"/>
      <c r="H1" s="1"/>
    </row>
    <row r="2" spans="1:8" ht="19.05" customHeight="1" x14ac:dyDescent="0.35">
      <c r="C2" s="53"/>
      <c r="D2" s="53"/>
      <c r="E2" s="53"/>
      <c r="F2" s="53"/>
      <c r="G2" s="1"/>
      <c r="H2" s="1"/>
    </row>
    <row r="3" spans="1:8" ht="19.05" customHeight="1" x14ac:dyDescent="0.35">
      <c r="C3" s="53"/>
      <c r="D3" s="53"/>
      <c r="E3" s="53"/>
      <c r="F3" s="53"/>
      <c r="G3" s="1"/>
      <c r="H3" s="19" t="s">
        <v>12</v>
      </c>
    </row>
    <row r="4" spans="1:8" ht="19.05" customHeight="1" x14ac:dyDescent="0.35">
      <c r="C4" s="53"/>
      <c r="D4" s="53"/>
      <c r="E4" s="53"/>
      <c r="F4" s="53"/>
      <c r="G4" s="1"/>
      <c r="H4" s="20" t="s">
        <v>13</v>
      </c>
    </row>
    <row r="5" spans="1:8" ht="19.05" customHeight="1" x14ac:dyDescent="0.35">
      <c r="C5" s="53"/>
      <c r="D5" s="53"/>
      <c r="E5" s="53"/>
      <c r="F5" s="53"/>
      <c r="G5" s="1"/>
      <c r="H5" s="20" t="s">
        <v>8</v>
      </c>
    </row>
    <row r="6" spans="1:8" ht="19.05" customHeight="1" x14ac:dyDescent="0.35">
      <c r="C6" s="53"/>
      <c r="D6" s="53"/>
      <c r="E6" s="53"/>
      <c r="F6" s="53"/>
      <c r="G6" s="1"/>
      <c r="H6" s="1"/>
    </row>
    <row r="7" spans="1:8" ht="19.05" customHeight="1" x14ac:dyDescent="0.35">
      <c r="C7" s="18"/>
      <c r="D7" s="18"/>
      <c r="E7" s="18"/>
      <c r="F7" s="1"/>
      <c r="G7" s="1"/>
      <c r="H7" s="1"/>
    </row>
    <row r="8" spans="1:8" s="21" customFormat="1" ht="40.049999999999997" customHeight="1" x14ac:dyDescent="0.35">
      <c r="A8" s="22"/>
      <c r="B8" s="27" t="s">
        <v>130</v>
      </c>
      <c r="C8" s="28"/>
      <c r="D8" s="28"/>
      <c r="E8" s="28"/>
      <c r="F8" s="29"/>
      <c r="G8" s="29"/>
      <c r="H8" s="30" t="s">
        <v>147</v>
      </c>
    </row>
    <row r="9" spans="1:8" s="17" customFormat="1" ht="25.05" customHeight="1" x14ac:dyDescent="0.35">
      <c r="A9" s="11"/>
      <c r="B9" s="23" t="s">
        <v>6</v>
      </c>
      <c r="C9" s="9" t="s">
        <v>4</v>
      </c>
      <c r="D9" s="9" t="s">
        <v>0</v>
      </c>
      <c r="E9" s="9" t="s">
        <v>7</v>
      </c>
      <c r="F9" s="44" t="s">
        <v>1</v>
      </c>
      <c r="G9" s="10" t="s">
        <v>2</v>
      </c>
      <c r="H9" s="10" t="s">
        <v>3</v>
      </c>
    </row>
    <row r="10" spans="1:8" ht="97.05" customHeight="1" x14ac:dyDescent="0.35">
      <c r="A10" s="11">
        <v>1</v>
      </c>
      <c r="B10" s="25" t="s">
        <v>135</v>
      </c>
      <c r="C10" s="2">
        <v>43255</v>
      </c>
      <c r="D10" s="2">
        <v>43261</v>
      </c>
      <c r="E10" s="24" t="s">
        <v>148</v>
      </c>
      <c r="F10" s="43">
        <v>0.25</v>
      </c>
      <c r="G10" s="11">
        <f>--(Table134589[[#This Row],[% COMPLETADO]]&gt;=1)</f>
        <v>0</v>
      </c>
      <c r="H10" s="4" t="s">
        <v>181</v>
      </c>
    </row>
    <row r="11" spans="1:8" ht="70.95" customHeight="1" x14ac:dyDescent="0.35">
      <c r="A11" s="11">
        <v>2</v>
      </c>
      <c r="B11" s="25" t="s">
        <v>126</v>
      </c>
      <c r="C11" s="2">
        <v>43269</v>
      </c>
      <c r="D11" s="2">
        <v>43261</v>
      </c>
      <c r="E11" s="24" t="s">
        <v>14</v>
      </c>
      <c r="F11" s="43">
        <v>0.25</v>
      </c>
      <c r="G11" s="11">
        <f>--(Table134589[[#This Row],[% COMPLETADO]]&gt;=1)</f>
        <v>0</v>
      </c>
      <c r="H11" s="4" t="s">
        <v>181</v>
      </c>
    </row>
    <row r="12" spans="1:8" ht="70.95" customHeight="1" x14ac:dyDescent="0.35">
      <c r="A12" s="11">
        <v>3</v>
      </c>
      <c r="B12" s="25" t="s">
        <v>127</v>
      </c>
      <c r="C12" s="2">
        <v>43269</v>
      </c>
      <c r="D12" s="2">
        <v>43261</v>
      </c>
      <c r="E12" s="24" t="s">
        <v>14</v>
      </c>
      <c r="F12" s="43">
        <v>0.25</v>
      </c>
      <c r="G12" s="11">
        <f>--(Table134589[[#This Row],[% COMPLETADO]]&gt;=1)</f>
        <v>0</v>
      </c>
      <c r="H12" s="4" t="s">
        <v>149</v>
      </c>
    </row>
    <row r="13" spans="1:8" ht="70.95" customHeight="1" x14ac:dyDescent="0.35">
      <c r="A13" s="11">
        <v>4</v>
      </c>
      <c r="B13" s="25" t="s">
        <v>137</v>
      </c>
      <c r="C13" s="2">
        <v>43269</v>
      </c>
      <c r="D13" s="2">
        <v>43276</v>
      </c>
      <c r="E13" s="24" t="s">
        <v>14</v>
      </c>
      <c r="F13" s="43">
        <v>1</v>
      </c>
      <c r="G13" s="11">
        <f>--(Table134589[[#This Row],[% COMPLETADO]]&gt;=1)</f>
        <v>1</v>
      </c>
      <c r="H13" s="4" t="s">
        <v>182</v>
      </c>
    </row>
    <row r="14" spans="1:8" ht="70.95" customHeight="1" x14ac:dyDescent="0.35">
      <c r="A14" s="11">
        <v>5</v>
      </c>
      <c r="B14" s="25" t="s">
        <v>22</v>
      </c>
      <c r="C14" s="2">
        <v>43248</v>
      </c>
      <c r="D14" s="2">
        <v>43271</v>
      </c>
      <c r="E14" s="24" t="s">
        <v>23</v>
      </c>
      <c r="F14" s="43">
        <v>0.25</v>
      </c>
      <c r="G14" s="11">
        <f>--(Table134589[[#This Row],[% COMPLETADO]]&gt;=1)</f>
        <v>0</v>
      </c>
      <c r="H14" s="4" t="s">
        <v>24</v>
      </c>
    </row>
    <row r="15" spans="1:8" ht="70.95" customHeight="1" x14ac:dyDescent="0.35">
      <c r="A15" s="11">
        <v>6</v>
      </c>
      <c r="B15" s="26" t="s">
        <v>54</v>
      </c>
      <c r="C15" s="5">
        <v>43248</v>
      </c>
      <c r="D15" s="5">
        <v>43253</v>
      </c>
      <c r="E15" s="5" t="s">
        <v>11</v>
      </c>
      <c r="F15" s="7">
        <v>0.25</v>
      </c>
      <c r="G15" s="7"/>
      <c r="H15" s="8" t="s">
        <v>166</v>
      </c>
    </row>
    <row r="16" spans="1:8" ht="70.95" customHeight="1" x14ac:dyDescent="0.35">
      <c r="A16" s="11">
        <v>7</v>
      </c>
      <c r="B16" s="25" t="s">
        <v>19</v>
      </c>
      <c r="C16" s="2">
        <v>43248</v>
      </c>
      <c r="D16" s="2">
        <v>43253</v>
      </c>
      <c r="E16" s="24" t="s">
        <v>21</v>
      </c>
      <c r="F16" s="43">
        <v>0.5</v>
      </c>
      <c r="G16" s="11">
        <f>--(Table134589[[#This Row],[% COMPLETADO]]&gt;=1)</f>
        <v>0</v>
      </c>
      <c r="H16" s="4" t="s">
        <v>183</v>
      </c>
    </row>
    <row r="17" spans="1:8" ht="70.95" customHeight="1" x14ac:dyDescent="0.35">
      <c r="A17" s="11">
        <v>8</v>
      </c>
      <c r="B17" s="25" t="s">
        <v>91</v>
      </c>
      <c r="C17" s="2">
        <v>43276</v>
      </c>
      <c r="D17" s="2">
        <v>43281</v>
      </c>
      <c r="E17" s="24" t="s">
        <v>93</v>
      </c>
      <c r="F17" s="43">
        <v>0.5</v>
      </c>
      <c r="G17" s="11">
        <f>--(Table134589[[#This Row],[% COMPLETADO]]&gt;=1)</f>
        <v>0</v>
      </c>
      <c r="H17" s="4" t="s">
        <v>150</v>
      </c>
    </row>
    <row r="18" spans="1:8" ht="70.95" customHeight="1" x14ac:dyDescent="0.35">
      <c r="A18" s="11">
        <v>9</v>
      </c>
      <c r="B18" s="25" t="s">
        <v>139</v>
      </c>
      <c r="C18" s="2">
        <v>43283</v>
      </c>
      <c r="D18" s="2">
        <v>43288</v>
      </c>
      <c r="E18" s="24" t="s">
        <v>151</v>
      </c>
      <c r="F18" s="43">
        <v>0.25</v>
      </c>
      <c r="G18" s="11">
        <f>--(Table134589[[#This Row],[% COMPLETADO]]&gt;=1)</f>
        <v>0</v>
      </c>
      <c r="H18" s="4" t="s">
        <v>152</v>
      </c>
    </row>
    <row r="19" spans="1:8" ht="84" customHeight="1" x14ac:dyDescent="0.35">
      <c r="A19" s="11">
        <v>10</v>
      </c>
      <c r="B19" s="25" t="s">
        <v>30</v>
      </c>
      <c r="C19" s="2">
        <v>43283</v>
      </c>
      <c r="D19" s="2">
        <v>43284</v>
      </c>
      <c r="E19" s="24" t="s">
        <v>26</v>
      </c>
      <c r="F19" s="43">
        <v>0.25</v>
      </c>
      <c r="G19" s="11">
        <f>--(Table134589[[#This Row],[% COMPLETADO]]&gt;=1)</f>
        <v>0</v>
      </c>
      <c r="H19" s="4" t="s">
        <v>153</v>
      </c>
    </row>
    <row r="20" spans="1:8" ht="96" customHeight="1" x14ac:dyDescent="0.35">
      <c r="A20" s="11">
        <v>11</v>
      </c>
      <c r="B20" s="33" t="s">
        <v>154</v>
      </c>
      <c r="C20" s="2">
        <v>43283</v>
      </c>
      <c r="D20" s="2">
        <v>43288</v>
      </c>
      <c r="E20" s="24" t="s">
        <v>155</v>
      </c>
      <c r="F20" s="45">
        <v>0</v>
      </c>
      <c r="G20" s="11">
        <f>--(Table134589[[#This Row],[% COMPLETADO]]&gt;=1)</f>
        <v>0</v>
      </c>
      <c r="H20" s="13" t="s">
        <v>156</v>
      </c>
    </row>
    <row r="21" spans="1:8" ht="70.95" customHeight="1" x14ac:dyDescent="0.35">
      <c r="A21" s="11">
        <v>12</v>
      </c>
      <c r="B21" s="34" t="s">
        <v>157</v>
      </c>
      <c r="C21" s="16">
        <v>43283</v>
      </c>
      <c r="D21" s="16">
        <v>43284</v>
      </c>
      <c r="E21" s="16" t="s">
        <v>40</v>
      </c>
      <c r="F21" s="45">
        <v>0</v>
      </c>
      <c r="G21" s="11"/>
      <c r="H21" s="13" t="s">
        <v>167</v>
      </c>
    </row>
    <row r="22" spans="1:8" ht="70.95" customHeight="1" x14ac:dyDescent="0.35">
      <c r="A22" s="11">
        <v>13</v>
      </c>
      <c r="B22" s="34" t="s">
        <v>42</v>
      </c>
      <c r="C22" s="16">
        <v>43284</v>
      </c>
      <c r="D22" s="16">
        <v>43284</v>
      </c>
      <c r="E22" s="35" t="s">
        <v>43</v>
      </c>
      <c r="F22" s="45">
        <v>0</v>
      </c>
      <c r="G22" s="11">
        <f>--(Table134589[[#This Row],[% COMPLETADO]]&gt;=1)</f>
        <v>0</v>
      </c>
      <c r="H22" s="13" t="s">
        <v>102</v>
      </c>
    </row>
    <row r="23" spans="1:8" ht="70.95" customHeight="1" x14ac:dyDescent="0.35">
      <c r="A23" s="11">
        <v>14</v>
      </c>
      <c r="B23" s="34" t="s">
        <v>45</v>
      </c>
      <c r="C23" s="16">
        <v>43283</v>
      </c>
      <c r="D23" s="16">
        <v>43288</v>
      </c>
      <c r="E23" s="16" t="s">
        <v>46</v>
      </c>
      <c r="F23" s="45">
        <v>0.5</v>
      </c>
      <c r="G23" s="11">
        <f>--(Table134589[[#This Row],[% COMPLETADO]]&gt;=1)</f>
        <v>0</v>
      </c>
      <c r="H23" s="13" t="s">
        <v>168</v>
      </c>
    </row>
    <row r="24" spans="1:8" ht="73.05" customHeight="1" x14ac:dyDescent="0.35">
      <c r="A24" s="11">
        <v>15</v>
      </c>
      <c r="B24" s="34" t="s">
        <v>47</v>
      </c>
      <c r="C24" s="16">
        <v>43242</v>
      </c>
      <c r="D24" s="16">
        <v>43251</v>
      </c>
      <c r="E24" s="16" t="s">
        <v>11</v>
      </c>
      <c r="F24" s="45">
        <v>0</v>
      </c>
      <c r="G24" s="11">
        <f>--(Table134589[[#This Row],[% COMPLETADO]]&gt;=1)</f>
        <v>0</v>
      </c>
      <c r="H24" s="13" t="s">
        <v>169</v>
      </c>
    </row>
    <row r="25" spans="1:8" ht="73.05" customHeight="1" x14ac:dyDescent="0.35">
      <c r="A25" s="11">
        <v>16</v>
      </c>
      <c r="B25" s="34" t="s">
        <v>50</v>
      </c>
      <c r="C25" s="16">
        <v>43242</v>
      </c>
      <c r="D25" s="16">
        <v>43254</v>
      </c>
      <c r="E25" s="35" t="s">
        <v>51</v>
      </c>
      <c r="F25" s="45">
        <v>0.5</v>
      </c>
      <c r="G25" s="11">
        <f>--(Table134589[[#This Row],[% COMPLETADO]]&gt;=1)</f>
        <v>0</v>
      </c>
      <c r="H25" s="13" t="s">
        <v>170</v>
      </c>
    </row>
    <row r="26" spans="1:8" ht="73.05" customHeight="1" x14ac:dyDescent="0.35">
      <c r="B26" s="34" t="s">
        <v>171</v>
      </c>
      <c r="C26" s="16">
        <v>43283</v>
      </c>
      <c r="D26" s="16">
        <v>43284</v>
      </c>
      <c r="E26" s="35" t="s">
        <v>172</v>
      </c>
      <c r="F26" s="45">
        <v>0</v>
      </c>
      <c r="G26" s="11">
        <f>--(Table134589[[#This Row],[% COMPLETADO]]&gt;=1)</f>
        <v>0</v>
      </c>
      <c r="H26" s="13" t="s">
        <v>173</v>
      </c>
    </row>
    <row r="27" spans="1:8" ht="73.05" customHeight="1" x14ac:dyDescent="0.35">
      <c r="B27" s="34" t="s">
        <v>174</v>
      </c>
      <c r="C27" s="16">
        <v>43283</v>
      </c>
      <c r="D27" s="16">
        <v>43288</v>
      </c>
      <c r="E27" s="16" t="s">
        <v>11</v>
      </c>
      <c r="F27" s="45">
        <v>0</v>
      </c>
      <c r="G27" s="11">
        <f>--(Table134589[[#This Row],[% COMPLETADO]]&gt;=1)</f>
        <v>0</v>
      </c>
      <c r="H27" s="13" t="s">
        <v>175</v>
      </c>
    </row>
    <row r="28" spans="1:8" ht="73.05" customHeight="1" x14ac:dyDescent="0.35">
      <c r="A28" s="11">
        <v>17</v>
      </c>
      <c r="B28" s="34" t="s">
        <v>53</v>
      </c>
      <c r="C28" s="16">
        <v>43248</v>
      </c>
      <c r="D28" s="16">
        <v>43250</v>
      </c>
      <c r="E28" s="16" t="s">
        <v>37</v>
      </c>
      <c r="F28" s="45">
        <v>0.25</v>
      </c>
      <c r="G28" s="11">
        <f>--(Table134589[[#This Row],[% COMPLETADO]]&gt;=1)</f>
        <v>0</v>
      </c>
      <c r="H28" s="13" t="s">
        <v>64</v>
      </c>
    </row>
    <row r="29" spans="1:8" ht="85.05" customHeight="1" x14ac:dyDescent="0.35">
      <c r="A29" s="11">
        <v>19</v>
      </c>
      <c r="B29" s="34" t="s">
        <v>105</v>
      </c>
      <c r="C29" s="16">
        <v>43283</v>
      </c>
      <c r="D29" s="16">
        <v>43288</v>
      </c>
      <c r="E29" s="35" t="s">
        <v>11</v>
      </c>
      <c r="F29" s="45">
        <v>0.25</v>
      </c>
      <c r="G29" s="11">
        <f>--(Table134589[[#This Row],[% COMPLETADO]]&gt;=1)</f>
        <v>0</v>
      </c>
      <c r="H29" s="13" t="s">
        <v>176</v>
      </c>
    </row>
    <row r="30" spans="1:8" ht="82.05" customHeight="1" x14ac:dyDescent="0.35">
      <c r="A30" s="11">
        <v>20</v>
      </c>
      <c r="B30" s="34" t="s">
        <v>69</v>
      </c>
      <c r="C30" s="16">
        <v>43283</v>
      </c>
      <c r="D30" s="16">
        <v>43284</v>
      </c>
      <c r="E30" s="16" t="s">
        <v>37</v>
      </c>
      <c r="F30" s="45">
        <v>0</v>
      </c>
      <c r="G30" s="11">
        <f>--(Table134589[[#This Row],[% COMPLETADO]]&gt;=1)</f>
        <v>0</v>
      </c>
      <c r="H30" s="13" t="s">
        <v>177</v>
      </c>
    </row>
    <row r="31" spans="1:8" ht="63" customHeight="1" x14ac:dyDescent="0.35">
      <c r="A31" s="11">
        <v>21</v>
      </c>
      <c r="B31" s="34" t="s">
        <v>129</v>
      </c>
      <c r="C31" s="16">
        <v>43283</v>
      </c>
      <c r="D31" s="16">
        <v>43284</v>
      </c>
      <c r="E31" s="16" t="s">
        <v>40</v>
      </c>
      <c r="F31" s="45">
        <v>0</v>
      </c>
      <c r="G31" s="11">
        <f>--(Table134589[[#This Row],[% COMPLETADO]]&gt;=1)</f>
        <v>0</v>
      </c>
      <c r="H31" s="13" t="s">
        <v>124</v>
      </c>
    </row>
    <row r="32" spans="1:8" ht="43.95" customHeight="1" x14ac:dyDescent="0.35">
      <c r="A32" s="11">
        <v>22</v>
      </c>
      <c r="B32" s="34" t="s">
        <v>97</v>
      </c>
      <c r="C32" s="16">
        <v>43255</v>
      </c>
      <c r="D32" s="16">
        <v>43259</v>
      </c>
      <c r="E32" s="35" t="s">
        <v>98</v>
      </c>
      <c r="F32" s="45">
        <v>0</v>
      </c>
      <c r="G32" s="11">
        <f>--(Table134589[[#This Row],[% COMPLETADO]]&gt;=1)</f>
        <v>0</v>
      </c>
      <c r="H32" s="13" t="s">
        <v>99</v>
      </c>
    </row>
    <row r="33" spans="1:8" ht="58.05" customHeight="1" x14ac:dyDescent="0.35">
      <c r="A33" s="11">
        <v>23</v>
      </c>
      <c r="B33" s="34" t="s">
        <v>109</v>
      </c>
      <c r="C33" s="16">
        <v>43269</v>
      </c>
      <c r="D33" s="16">
        <v>43276</v>
      </c>
      <c r="E33" s="35" t="s">
        <v>51</v>
      </c>
      <c r="F33" s="45">
        <v>0</v>
      </c>
      <c r="G33" s="11">
        <f>--(Table134589[[#This Row],[% COMPLETADO]]&gt;=1)</f>
        <v>0</v>
      </c>
      <c r="H33" s="13" t="s">
        <v>110</v>
      </c>
    </row>
    <row r="34" spans="1:8" ht="64.05" customHeight="1" x14ac:dyDescent="0.35">
      <c r="A34" s="11">
        <v>24</v>
      </c>
      <c r="B34" s="34" t="s">
        <v>143</v>
      </c>
      <c r="C34" s="16">
        <v>43284</v>
      </c>
      <c r="D34" s="16">
        <v>43288</v>
      </c>
      <c r="E34" s="16" t="s">
        <v>37</v>
      </c>
      <c r="F34" s="45">
        <v>0.25</v>
      </c>
      <c r="G34" s="11">
        <f>--(Table134589[[#This Row],[% COMPLETADO]]&gt;=1)</f>
        <v>0</v>
      </c>
      <c r="H34" s="13" t="s">
        <v>178</v>
      </c>
    </row>
    <row r="35" spans="1:8" ht="46.95" customHeight="1" x14ac:dyDescent="0.35">
      <c r="B35" s="34" t="s">
        <v>179</v>
      </c>
      <c r="C35" s="16">
        <v>43284</v>
      </c>
      <c r="D35" s="16">
        <v>43288</v>
      </c>
      <c r="E35" s="16" t="s">
        <v>37</v>
      </c>
      <c r="F35" s="45">
        <v>0</v>
      </c>
      <c r="G35" s="11">
        <f>--(Table134589[[#This Row],[% COMPLETADO]]&gt;=1)</f>
        <v>0</v>
      </c>
      <c r="H35" s="13" t="s">
        <v>180</v>
      </c>
    </row>
  </sheetData>
  <mergeCells count="1">
    <mergeCell ref="C1:F6"/>
  </mergeCells>
  <conditionalFormatting sqref="F10:F35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{D1B87256-C9BF-824D-AD13-D49D4C2453A6}</x14:id>
        </ext>
      </extLst>
    </cfRule>
  </conditionalFormatting>
  <dataValidations count="2">
    <dataValidation type="decimal" allowBlank="1" showInputMessage="1" showErrorMessage="1" sqref="F9:F14" xr:uid="{00000000-0002-0000-0500-000000000000}">
      <formula1>0</formula1>
      <formula2>100</formula2>
    </dataValidation>
    <dataValidation type="list" allowBlank="1" showErrorMessage="1" errorTitle="Este valor no está en la lista." error="Escoja uno de los valores en la lista." sqref="F10:F29" xr:uid="{00000000-0002-0000-0500-000001000000}">
      <formula1>"0%,25%,50%,75%,100%"</formula1>
    </dataValidation>
  </dataValidations>
  <printOptions horizontalCentered="1"/>
  <pageMargins left="0.4" right="0.4" top="0.4" bottom="0.4" header="0.25" footer="0.25"/>
  <pageSetup paperSize="9" scale="60" fitToHeight="0" orientation="landscape" r:id="rId1"/>
  <headerFooter differentFirst="1">
    <oddFooter>&amp;CPage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B87256-C9BF-824D-AD13-D49D4C2453A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F10:F35</xm:sqref>
        </x14:conditionalFormatting>
        <x14:conditionalFormatting xmlns:xm="http://schemas.microsoft.com/office/excel/2006/main">
          <x14:cfRule type="iconSet" priority="52" id="{94B235C7-414E-AC49-A91D-330DD1CFA7E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G10:G35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  <pageSetUpPr autoPageBreaks="0" fitToPage="1"/>
  </sheetPr>
  <dimension ref="A1:H40"/>
  <sheetViews>
    <sheetView showGridLines="0" topLeftCell="A5" zoomScale="83" zoomScaleNormal="125" zoomScalePageLayoutView="125" workbookViewId="0">
      <selection activeCell="E20" sqref="E20"/>
    </sheetView>
  </sheetViews>
  <sheetFormatPr baseColWidth="10" defaultColWidth="8.81640625" defaultRowHeight="33" customHeight="1" x14ac:dyDescent="0.35"/>
  <cols>
    <col min="1" max="1" width="5.81640625" style="11" customWidth="1"/>
    <col min="2" max="2" width="39.7265625" style="13" customWidth="1"/>
    <col min="3" max="3" width="20" style="16" customWidth="1"/>
    <col min="4" max="5" width="21.7265625" style="16" customWidth="1"/>
    <col min="6" max="6" width="20.81640625" style="45" customWidth="1"/>
    <col min="7" max="7" width="9.7265625" style="15" customWidth="1"/>
    <col min="8" max="8" width="42.453125" style="15" customWidth="1"/>
    <col min="9" max="9" width="2.453125" style="1" customWidth="1"/>
    <col min="10" max="16384" width="8.81640625" style="1"/>
  </cols>
  <sheetData>
    <row r="1" spans="1:8" ht="19.05" customHeight="1" x14ac:dyDescent="0.35">
      <c r="C1" s="53" t="s">
        <v>9</v>
      </c>
      <c r="D1" s="53"/>
      <c r="E1" s="53"/>
      <c r="F1" s="53"/>
      <c r="G1" s="1"/>
      <c r="H1" s="1"/>
    </row>
    <row r="2" spans="1:8" ht="19.05" customHeight="1" x14ac:dyDescent="0.35">
      <c r="C2" s="53"/>
      <c r="D2" s="53"/>
      <c r="E2" s="53"/>
      <c r="F2" s="53"/>
      <c r="G2" s="1"/>
      <c r="H2" s="1"/>
    </row>
    <row r="3" spans="1:8" ht="19.05" customHeight="1" x14ac:dyDescent="0.35">
      <c r="C3" s="53"/>
      <c r="D3" s="53"/>
      <c r="E3" s="53"/>
      <c r="F3" s="53"/>
      <c r="G3" s="1"/>
      <c r="H3" s="19" t="s">
        <v>12</v>
      </c>
    </row>
    <row r="4" spans="1:8" ht="19.05" customHeight="1" x14ac:dyDescent="0.35">
      <c r="C4" s="53"/>
      <c r="D4" s="53"/>
      <c r="E4" s="53"/>
      <c r="F4" s="53"/>
      <c r="G4" s="1"/>
      <c r="H4" s="20" t="s">
        <v>13</v>
      </c>
    </row>
    <row r="5" spans="1:8" ht="19.05" customHeight="1" x14ac:dyDescent="0.35">
      <c r="C5" s="53"/>
      <c r="D5" s="53"/>
      <c r="E5" s="53"/>
      <c r="F5" s="53"/>
      <c r="G5" s="1"/>
      <c r="H5" s="20" t="s">
        <v>8</v>
      </c>
    </row>
    <row r="6" spans="1:8" ht="19.05" customHeight="1" x14ac:dyDescent="0.35">
      <c r="C6" s="53"/>
      <c r="D6" s="53"/>
      <c r="E6" s="53"/>
      <c r="F6" s="53"/>
      <c r="G6" s="1"/>
      <c r="H6" s="1"/>
    </row>
    <row r="7" spans="1:8" ht="19.05" customHeight="1" x14ac:dyDescent="0.35">
      <c r="C7" s="18"/>
      <c r="D7" s="18"/>
      <c r="E7" s="18"/>
      <c r="F7" s="1"/>
      <c r="G7" s="1"/>
      <c r="H7" s="1"/>
    </row>
    <row r="8" spans="1:8" s="21" customFormat="1" ht="40.049999999999997" customHeight="1" x14ac:dyDescent="0.35">
      <c r="A8" s="22"/>
      <c r="B8" s="27" t="s">
        <v>184</v>
      </c>
      <c r="C8" s="28"/>
      <c r="D8" s="28"/>
      <c r="E8" s="28"/>
      <c r="F8" s="29"/>
      <c r="G8" s="29"/>
      <c r="H8" s="30" t="s">
        <v>147</v>
      </c>
    </row>
    <row r="9" spans="1:8" s="17" customFormat="1" ht="25.05" customHeight="1" x14ac:dyDescent="0.35">
      <c r="A9" s="11"/>
      <c r="B9" s="23" t="s">
        <v>6</v>
      </c>
      <c r="C9" s="9" t="s">
        <v>4</v>
      </c>
      <c r="D9" s="9" t="s">
        <v>0</v>
      </c>
      <c r="E9" s="9" t="s">
        <v>7</v>
      </c>
      <c r="F9" s="44" t="s">
        <v>1</v>
      </c>
      <c r="G9" s="10" t="s">
        <v>2</v>
      </c>
      <c r="H9" s="10" t="s">
        <v>3</v>
      </c>
    </row>
    <row r="10" spans="1:8" ht="97.05" customHeight="1" x14ac:dyDescent="0.35">
      <c r="A10" s="11">
        <v>1</v>
      </c>
      <c r="B10" s="25" t="s">
        <v>135</v>
      </c>
      <c r="C10" s="2">
        <v>43255</v>
      </c>
      <c r="D10" s="2">
        <v>43261</v>
      </c>
      <c r="E10" s="24" t="s">
        <v>148</v>
      </c>
      <c r="F10" s="43">
        <v>0.25</v>
      </c>
      <c r="G10" s="11">
        <f>--(Table1345891013[[#This Row],[% COMPLETADO]]&gt;=1)</f>
        <v>0</v>
      </c>
      <c r="H10" s="4" t="s">
        <v>181</v>
      </c>
    </row>
    <row r="11" spans="1:8" ht="70.95" customHeight="1" x14ac:dyDescent="0.35">
      <c r="A11" s="11">
        <v>2</v>
      </c>
      <c r="B11" s="25" t="s">
        <v>126</v>
      </c>
      <c r="C11" s="2">
        <v>43269</v>
      </c>
      <c r="D11" s="2">
        <v>43261</v>
      </c>
      <c r="E11" s="24" t="s">
        <v>14</v>
      </c>
      <c r="F11" s="43">
        <v>0.25</v>
      </c>
      <c r="G11" s="11">
        <f>--(Table1345891013[[#This Row],[% COMPLETADO]]&gt;=1)</f>
        <v>0</v>
      </c>
      <c r="H11" s="4" t="s">
        <v>181</v>
      </c>
    </row>
    <row r="12" spans="1:8" ht="70.95" customHeight="1" x14ac:dyDescent="0.35">
      <c r="A12" s="11">
        <v>3</v>
      </c>
      <c r="B12" s="25" t="s">
        <v>127</v>
      </c>
      <c r="C12" s="2">
        <v>43269</v>
      </c>
      <c r="D12" s="2">
        <v>43261</v>
      </c>
      <c r="E12" s="24" t="s">
        <v>14</v>
      </c>
      <c r="F12" s="43">
        <v>0.25</v>
      </c>
      <c r="G12" s="11">
        <f>--(Table1345891013[[#This Row],[% COMPLETADO]]&gt;=1)</f>
        <v>0</v>
      </c>
      <c r="H12" s="4" t="s">
        <v>149</v>
      </c>
    </row>
    <row r="13" spans="1:8" ht="70.95" customHeight="1" x14ac:dyDescent="0.35">
      <c r="A13" s="11">
        <v>4</v>
      </c>
      <c r="B13" s="25" t="s">
        <v>137</v>
      </c>
      <c r="C13" s="2">
        <v>43269</v>
      </c>
      <c r="D13" s="2">
        <v>43276</v>
      </c>
      <c r="E13" s="24" t="s">
        <v>14</v>
      </c>
      <c r="F13" s="43">
        <v>0.75</v>
      </c>
      <c r="G13" s="11">
        <f>--(Table1345891013[[#This Row],[% COMPLETADO]]&gt;=1)</f>
        <v>0</v>
      </c>
      <c r="H13" s="4" t="s">
        <v>208</v>
      </c>
    </row>
    <row r="14" spans="1:8" ht="70.95" customHeight="1" x14ac:dyDescent="0.35">
      <c r="A14" s="11">
        <v>5</v>
      </c>
      <c r="B14" s="25" t="s">
        <v>22</v>
      </c>
      <c r="C14" s="2">
        <v>43248</v>
      </c>
      <c r="D14" s="2">
        <v>43311</v>
      </c>
      <c r="E14" s="24" t="s">
        <v>23</v>
      </c>
      <c r="F14" s="43">
        <v>0.25</v>
      </c>
      <c r="G14" s="11">
        <f>--(Table1345891013[[#This Row],[% COMPLETADO]]&gt;=1)</f>
        <v>0</v>
      </c>
      <c r="H14" s="4" t="s">
        <v>24</v>
      </c>
    </row>
    <row r="15" spans="1:8" ht="70.95" customHeight="1" x14ac:dyDescent="0.35">
      <c r="A15" s="11">
        <v>6</v>
      </c>
      <c r="B15" s="26" t="s">
        <v>54</v>
      </c>
      <c r="C15" s="5">
        <v>43304</v>
      </c>
      <c r="D15" s="5">
        <v>43311</v>
      </c>
      <c r="E15" s="5" t="s">
        <v>11</v>
      </c>
      <c r="F15" s="7">
        <v>0.25</v>
      </c>
      <c r="G15" s="7"/>
      <c r="H15" s="8" t="s">
        <v>166</v>
      </c>
    </row>
    <row r="16" spans="1:8" ht="70.95" customHeight="1" x14ac:dyDescent="0.35">
      <c r="A16" s="11">
        <v>7</v>
      </c>
      <c r="B16" s="25" t="s">
        <v>19</v>
      </c>
      <c r="C16" s="2">
        <v>43304</v>
      </c>
      <c r="D16" s="2">
        <v>43253</v>
      </c>
      <c r="E16" s="24" t="s">
        <v>21</v>
      </c>
      <c r="F16" s="43">
        <v>0.5</v>
      </c>
      <c r="G16" s="11">
        <f>--(Table1345891013[[#This Row],[% COMPLETADO]]&gt;=1)</f>
        <v>0</v>
      </c>
      <c r="H16" s="4" t="s">
        <v>183</v>
      </c>
    </row>
    <row r="17" spans="1:8" ht="70.95" customHeight="1" x14ac:dyDescent="0.35">
      <c r="A17" s="11">
        <v>8</v>
      </c>
      <c r="B17" s="25" t="s">
        <v>91</v>
      </c>
      <c r="C17" s="2">
        <v>43304</v>
      </c>
      <c r="D17" s="2">
        <v>43281</v>
      </c>
      <c r="E17" s="24" t="s">
        <v>93</v>
      </c>
      <c r="F17" s="43">
        <v>0.5</v>
      </c>
      <c r="G17" s="11">
        <f>--(Table1345891013[[#This Row],[% COMPLETADO]]&gt;=1)</f>
        <v>0</v>
      </c>
      <c r="H17" s="4" t="s">
        <v>185</v>
      </c>
    </row>
    <row r="18" spans="1:8" ht="70.95" customHeight="1" x14ac:dyDescent="0.35">
      <c r="A18" s="11">
        <v>9</v>
      </c>
      <c r="B18" s="25" t="s">
        <v>139</v>
      </c>
      <c r="C18" s="2">
        <v>43304</v>
      </c>
      <c r="D18" s="2">
        <v>43319</v>
      </c>
      <c r="E18" s="24" t="s">
        <v>151</v>
      </c>
      <c r="F18" s="43">
        <v>0.25</v>
      </c>
      <c r="G18" s="11">
        <f>--(Table1345891013[[#This Row],[% COMPLETADO]]&gt;=1)</f>
        <v>0</v>
      </c>
      <c r="H18" s="4" t="s">
        <v>186</v>
      </c>
    </row>
    <row r="19" spans="1:8" ht="84" customHeight="1" x14ac:dyDescent="0.35">
      <c r="A19" s="11">
        <v>10</v>
      </c>
      <c r="B19" s="25" t="s">
        <v>187</v>
      </c>
      <c r="C19" s="2">
        <v>43304</v>
      </c>
      <c r="D19" s="2">
        <v>43304</v>
      </c>
      <c r="E19" s="24" t="s">
        <v>26</v>
      </c>
      <c r="F19" s="43">
        <v>0.25</v>
      </c>
      <c r="G19" s="11">
        <f>--(Table1345891013[[#This Row],[% COMPLETADO]]&gt;=1)</f>
        <v>0</v>
      </c>
      <c r="H19" s="4" t="s">
        <v>188</v>
      </c>
    </row>
    <row r="20" spans="1:8" ht="96" customHeight="1" x14ac:dyDescent="0.35">
      <c r="A20" s="11">
        <v>11</v>
      </c>
      <c r="B20" s="33" t="s">
        <v>189</v>
      </c>
      <c r="C20" s="2">
        <v>43304</v>
      </c>
      <c r="D20" s="2">
        <v>43311</v>
      </c>
      <c r="E20" s="24" t="s">
        <v>155</v>
      </c>
      <c r="F20" s="45">
        <v>0</v>
      </c>
      <c r="G20" s="11">
        <f>--(Table1345891013[[#This Row],[% COMPLETADO]]&gt;=1)</f>
        <v>0</v>
      </c>
      <c r="H20" s="13" t="s">
        <v>198</v>
      </c>
    </row>
    <row r="21" spans="1:8" ht="70.95" customHeight="1" x14ac:dyDescent="0.35">
      <c r="A21" s="11">
        <v>12</v>
      </c>
      <c r="B21" s="34" t="s">
        <v>157</v>
      </c>
      <c r="C21" s="16">
        <v>43304</v>
      </c>
      <c r="D21" s="16">
        <v>43311</v>
      </c>
      <c r="E21" s="16" t="s">
        <v>40</v>
      </c>
      <c r="F21" s="45">
        <v>0.25</v>
      </c>
      <c r="G21" s="11"/>
      <c r="H21" s="13" t="s">
        <v>209</v>
      </c>
    </row>
    <row r="22" spans="1:8" ht="70.95" customHeight="1" x14ac:dyDescent="0.35">
      <c r="A22" s="11">
        <v>13</v>
      </c>
      <c r="B22" s="34" t="s">
        <v>42</v>
      </c>
      <c r="C22" s="16">
        <v>43304</v>
      </c>
      <c r="D22" s="16">
        <v>43305</v>
      </c>
      <c r="E22" s="35" t="s">
        <v>43</v>
      </c>
      <c r="F22" s="45">
        <v>0</v>
      </c>
      <c r="G22" s="11">
        <f>--(Table1345891013[[#This Row],[% COMPLETADO]]&gt;=1)</f>
        <v>0</v>
      </c>
      <c r="H22" s="13" t="s">
        <v>210</v>
      </c>
    </row>
    <row r="23" spans="1:8" ht="70.95" customHeight="1" x14ac:dyDescent="0.35">
      <c r="A23" s="11">
        <v>14</v>
      </c>
      <c r="B23" s="34" t="s">
        <v>45</v>
      </c>
      <c r="C23" s="16">
        <v>43304</v>
      </c>
      <c r="D23" s="16">
        <v>43288</v>
      </c>
      <c r="E23" s="16" t="s">
        <v>46</v>
      </c>
      <c r="F23" s="45">
        <v>0.5</v>
      </c>
      <c r="G23" s="11">
        <f>--(Table1345891013[[#This Row],[% COMPLETADO]]&gt;=1)</f>
        <v>0</v>
      </c>
      <c r="H23" s="13" t="s">
        <v>190</v>
      </c>
    </row>
    <row r="24" spans="1:8" ht="73.05" customHeight="1" x14ac:dyDescent="0.35">
      <c r="A24" s="11">
        <v>15</v>
      </c>
      <c r="B24" s="34" t="s">
        <v>47</v>
      </c>
      <c r="C24" s="16">
        <v>43304</v>
      </c>
      <c r="D24" s="16" t="s">
        <v>194</v>
      </c>
      <c r="E24" s="16" t="s">
        <v>11</v>
      </c>
      <c r="F24" s="45">
        <v>0</v>
      </c>
      <c r="G24" s="11">
        <f>--(Table1345891013[[#This Row],[% COMPLETADO]]&gt;=1)</f>
        <v>0</v>
      </c>
      <c r="H24" s="13" t="s">
        <v>191</v>
      </c>
    </row>
    <row r="25" spans="1:8" ht="73.05" customHeight="1" x14ac:dyDescent="0.35">
      <c r="B25" s="34" t="s">
        <v>171</v>
      </c>
      <c r="C25" s="16">
        <v>43304</v>
      </c>
      <c r="D25" s="16">
        <v>43309</v>
      </c>
      <c r="E25" s="35" t="s">
        <v>172</v>
      </c>
      <c r="F25" s="45">
        <v>0</v>
      </c>
      <c r="G25" s="11">
        <f>--(Table1345891013[[#This Row],[% COMPLETADO]]&gt;=1)</f>
        <v>0</v>
      </c>
      <c r="H25" s="13" t="s">
        <v>192</v>
      </c>
    </row>
    <row r="26" spans="1:8" ht="73.05" customHeight="1" x14ac:dyDescent="0.35">
      <c r="B26" s="34" t="s">
        <v>193</v>
      </c>
      <c r="C26" s="16">
        <v>43304</v>
      </c>
      <c r="D26" s="16">
        <v>43308</v>
      </c>
      <c r="E26" s="16" t="s">
        <v>11</v>
      </c>
      <c r="F26" s="45">
        <v>0</v>
      </c>
      <c r="G26" s="11">
        <f>--(Table1345891013[[#This Row],[% COMPLETADO]]&gt;=1)</f>
        <v>0</v>
      </c>
      <c r="H26" s="13" t="s">
        <v>195</v>
      </c>
    </row>
    <row r="27" spans="1:8" ht="73.05" customHeight="1" x14ac:dyDescent="0.35">
      <c r="A27" s="11">
        <v>17</v>
      </c>
      <c r="B27" s="34" t="s">
        <v>53</v>
      </c>
      <c r="C27" s="16">
        <v>43248</v>
      </c>
      <c r="D27" s="16">
        <v>43250</v>
      </c>
      <c r="E27" s="16" t="s">
        <v>37</v>
      </c>
      <c r="F27" s="45">
        <v>0.25</v>
      </c>
      <c r="G27" s="11">
        <f>--(Table1345891013[[#This Row],[% COMPLETADO]]&gt;=1)</f>
        <v>0</v>
      </c>
      <c r="H27" s="13" t="s">
        <v>64</v>
      </c>
    </row>
    <row r="28" spans="1:8" ht="85.05" customHeight="1" x14ac:dyDescent="0.35">
      <c r="A28" s="11">
        <v>19</v>
      </c>
      <c r="B28" s="34" t="s">
        <v>105</v>
      </c>
      <c r="C28" s="16">
        <v>43283</v>
      </c>
      <c r="D28" s="16">
        <v>43288</v>
      </c>
      <c r="E28" s="35" t="s">
        <v>11</v>
      </c>
      <c r="F28" s="45">
        <v>0.25</v>
      </c>
      <c r="G28" s="11">
        <f>--(Table1345891013[[#This Row],[% COMPLETADO]]&gt;=1)</f>
        <v>0</v>
      </c>
      <c r="H28" s="13" t="s">
        <v>176</v>
      </c>
    </row>
    <row r="29" spans="1:8" ht="82.05" customHeight="1" x14ac:dyDescent="0.35">
      <c r="A29" s="11">
        <v>20</v>
      </c>
      <c r="B29" s="34" t="s">
        <v>69</v>
      </c>
      <c r="C29" s="16">
        <v>43283</v>
      </c>
      <c r="D29" s="16">
        <v>43284</v>
      </c>
      <c r="E29" s="16" t="s">
        <v>37</v>
      </c>
      <c r="F29" s="45">
        <v>0</v>
      </c>
      <c r="G29" s="11">
        <f>--(Table1345891013[[#This Row],[% COMPLETADO]]&gt;=1)</f>
        <v>0</v>
      </c>
      <c r="H29" s="13" t="s">
        <v>177</v>
      </c>
    </row>
    <row r="30" spans="1:8" ht="63" customHeight="1" x14ac:dyDescent="0.35">
      <c r="A30" s="11">
        <v>21</v>
      </c>
      <c r="B30" s="34" t="s">
        <v>129</v>
      </c>
      <c r="C30" s="16">
        <v>43283</v>
      </c>
      <c r="D30" s="16">
        <v>43284</v>
      </c>
      <c r="E30" s="16" t="s">
        <v>40</v>
      </c>
      <c r="F30" s="45">
        <v>0</v>
      </c>
      <c r="G30" s="11">
        <f>--(Table1345891013[[#This Row],[% COMPLETADO]]&gt;=1)</f>
        <v>0</v>
      </c>
      <c r="H30" s="13" t="s">
        <v>124</v>
      </c>
    </row>
    <row r="31" spans="1:8" ht="43.95" customHeight="1" x14ac:dyDescent="0.35">
      <c r="A31" s="11">
        <v>22</v>
      </c>
      <c r="B31" s="34" t="s">
        <v>97</v>
      </c>
      <c r="C31" s="16">
        <v>43255</v>
      </c>
      <c r="D31" s="16">
        <v>43259</v>
      </c>
      <c r="E31" s="35" t="s">
        <v>98</v>
      </c>
      <c r="F31" s="45">
        <v>0</v>
      </c>
      <c r="G31" s="11">
        <f>--(Table1345891013[[#This Row],[% COMPLETADO]]&gt;=1)</f>
        <v>0</v>
      </c>
      <c r="H31" s="13" t="s">
        <v>99</v>
      </c>
    </row>
    <row r="32" spans="1:8" ht="58.05" customHeight="1" x14ac:dyDescent="0.35">
      <c r="A32" s="11">
        <v>23</v>
      </c>
      <c r="B32" s="34" t="s">
        <v>109</v>
      </c>
      <c r="C32" s="16">
        <v>43269</v>
      </c>
      <c r="D32" s="16">
        <v>43276</v>
      </c>
      <c r="E32" s="35" t="s">
        <v>51</v>
      </c>
      <c r="F32" s="45">
        <v>0</v>
      </c>
      <c r="G32" s="11">
        <f>--(Table1345891013[[#This Row],[% COMPLETADO]]&gt;=1)</f>
        <v>0</v>
      </c>
      <c r="H32" s="13" t="s">
        <v>110</v>
      </c>
    </row>
    <row r="33" spans="1:8" ht="64.05" customHeight="1" x14ac:dyDescent="0.35">
      <c r="A33" s="11">
        <v>24</v>
      </c>
      <c r="B33" s="34" t="s">
        <v>143</v>
      </c>
      <c r="C33" s="16">
        <v>43284</v>
      </c>
      <c r="D33" s="16">
        <v>43288</v>
      </c>
      <c r="E33" s="16" t="s">
        <v>37</v>
      </c>
      <c r="F33" s="45">
        <v>0.25</v>
      </c>
      <c r="G33" s="11">
        <f>--(Table1345891013[[#This Row],[% COMPLETADO]]&gt;=1)</f>
        <v>0</v>
      </c>
      <c r="H33" s="13" t="s">
        <v>178</v>
      </c>
    </row>
    <row r="34" spans="1:8" ht="46.95" customHeight="1" x14ac:dyDescent="0.35">
      <c r="B34" s="34" t="s">
        <v>179</v>
      </c>
      <c r="C34" s="16">
        <v>43284</v>
      </c>
      <c r="D34" s="16">
        <v>43288</v>
      </c>
      <c r="E34" s="16" t="s">
        <v>37</v>
      </c>
      <c r="F34" s="45">
        <v>0</v>
      </c>
      <c r="G34" s="11">
        <f>--(Table1345891013[[#This Row],[% COMPLETADO]]&gt;=1)</f>
        <v>0</v>
      </c>
      <c r="H34" s="13" t="s">
        <v>180</v>
      </c>
    </row>
    <row r="35" spans="1:8" ht="33" customHeight="1" x14ac:dyDescent="0.35">
      <c r="B35" s="31" t="s">
        <v>196</v>
      </c>
      <c r="C35" s="16">
        <v>43304</v>
      </c>
      <c r="D35" s="16">
        <v>43311</v>
      </c>
      <c r="E35" s="16" t="s">
        <v>11</v>
      </c>
      <c r="F35" s="45">
        <v>0</v>
      </c>
      <c r="G35" s="11">
        <f>--(Table1345891013[[#This Row],[% COMPLETADO]]&gt;=1)</f>
        <v>0</v>
      </c>
      <c r="H35" s="13" t="s">
        <v>197</v>
      </c>
    </row>
    <row r="36" spans="1:8" ht="33" customHeight="1" x14ac:dyDescent="0.35">
      <c r="B36" s="31" t="s">
        <v>199</v>
      </c>
      <c r="C36" s="16">
        <v>43304</v>
      </c>
      <c r="D36" s="16" t="s">
        <v>200</v>
      </c>
      <c r="E36" s="16" t="s">
        <v>11</v>
      </c>
      <c r="F36" s="45">
        <v>0</v>
      </c>
      <c r="G36" s="11">
        <f>--(Table1345891013[[#This Row],[% COMPLETADO]]&gt;=1)</f>
        <v>0</v>
      </c>
      <c r="H36" s="13" t="s">
        <v>201</v>
      </c>
    </row>
    <row r="37" spans="1:8" ht="33" customHeight="1" x14ac:dyDescent="0.35">
      <c r="B37" s="31" t="s">
        <v>202</v>
      </c>
      <c r="C37" s="16">
        <v>43304</v>
      </c>
      <c r="D37" s="16">
        <v>43311</v>
      </c>
      <c r="E37" s="16" t="s">
        <v>11</v>
      </c>
      <c r="F37" s="45">
        <v>0</v>
      </c>
      <c r="G37" s="11">
        <f>--(Table1345891013[[#This Row],[% COMPLETADO]]&gt;=1)</f>
        <v>0</v>
      </c>
      <c r="H37" s="13" t="s">
        <v>203</v>
      </c>
    </row>
    <row r="38" spans="1:8" ht="33" customHeight="1" x14ac:dyDescent="0.35">
      <c r="B38" s="31" t="s">
        <v>204</v>
      </c>
      <c r="C38" s="16">
        <v>43304</v>
      </c>
      <c r="D38" s="16">
        <v>43311</v>
      </c>
      <c r="E38" s="16" t="s">
        <v>11</v>
      </c>
      <c r="F38" s="45">
        <v>0</v>
      </c>
      <c r="G38" s="11">
        <f>--(Table1345891013[[#This Row],[% COMPLETADO]]&gt;=1)</f>
        <v>0</v>
      </c>
      <c r="H38" s="13" t="s">
        <v>205</v>
      </c>
    </row>
    <row r="39" spans="1:8" ht="33" customHeight="1" x14ac:dyDescent="0.35">
      <c r="B39" s="31" t="s">
        <v>206</v>
      </c>
      <c r="C39" s="16">
        <v>43304</v>
      </c>
      <c r="D39" s="16">
        <v>43311</v>
      </c>
      <c r="E39" s="16" t="s">
        <v>40</v>
      </c>
      <c r="F39" s="45">
        <v>0</v>
      </c>
      <c r="G39" s="11">
        <f>--(Table1345891013[[#This Row],[% COMPLETADO]]&gt;=1)</f>
        <v>0</v>
      </c>
      <c r="H39" s="13" t="s">
        <v>207</v>
      </c>
    </row>
    <row r="40" spans="1:8" ht="33" customHeight="1" x14ac:dyDescent="0.35">
      <c r="G40" s="11">
        <f>--(Table1345891013[[#This Row],[% COMPLETADO]]&gt;=1)</f>
        <v>0</v>
      </c>
      <c r="H40" s="13"/>
    </row>
  </sheetData>
  <mergeCells count="1">
    <mergeCell ref="C1:F6"/>
  </mergeCells>
  <conditionalFormatting sqref="F10:F40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{C0668C48-A6ED-E840-8C5B-2110C1078552}</x14:id>
        </ext>
      </extLst>
    </cfRule>
  </conditionalFormatting>
  <dataValidations count="2">
    <dataValidation type="list" allowBlank="1" showErrorMessage="1" errorTitle="Este valor no está en la lista." error="Escoja uno de los valores en la lista." sqref="F10:F28" xr:uid="{00000000-0002-0000-0600-000000000000}">
      <formula1>"0%,25%,50%,75%,100%"</formula1>
    </dataValidation>
    <dataValidation type="decimal" allowBlank="1" showInputMessage="1" showErrorMessage="1" sqref="F9:F14" xr:uid="{00000000-0002-0000-0600-000001000000}">
      <formula1>0</formula1>
      <formula2>100</formula2>
    </dataValidation>
  </dataValidations>
  <printOptions horizontalCentered="1"/>
  <pageMargins left="0.4" right="0.4" top="0.4" bottom="0.4" header="0.25" footer="0.25"/>
  <pageSetup paperSize="9" scale="60" fitToHeight="0" orientation="landscape" r:id="rId1"/>
  <headerFooter differentFirst="1">
    <oddFooter>&amp;CPage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668C48-A6ED-E840-8C5B-2110C107855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F10:F40</xm:sqref>
        </x14:conditionalFormatting>
        <x14:conditionalFormatting xmlns:xm="http://schemas.microsoft.com/office/excel/2006/main">
          <x14:cfRule type="iconSet" priority="2" id="{EE580FFF-C253-A940-A190-6B2B1D91081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G10:G40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  <pageSetUpPr autoPageBreaks="0" fitToPage="1"/>
  </sheetPr>
  <dimension ref="A1:H53"/>
  <sheetViews>
    <sheetView showGridLines="0" zoomScale="177" zoomScaleNormal="125" zoomScalePageLayoutView="125" workbookViewId="0">
      <selection activeCell="C12" sqref="C12"/>
    </sheetView>
  </sheetViews>
  <sheetFormatPr baseColWidth="10" defaultColWidth="8.81640625" defaultRowHeight="33" customHeight="1" x14ac:dyDescent="0.35"/>
  <cols>
    <col min="1" max="1" width="5.81640625" style="11" customWidth="1"/>
    <col min="2" max="2" width="39.7265625" style="13" customWidth="1"/>
    <col min="3" max="3" width="20" style="16" customWidth="1"/>
    <col min="4" max="5" width="21.7265625" style="16" customWidth="1"/>
    <col min="6" max="6" width="20.81640625" style="45" customWidth="1"/>
    <col min="7" max="7" width="9.7265625" style="15" customWidth="1"/>
    <col min="8" max="8" width="42.453125" style="15" customWidth="1"/>
    <col min="9" max="9" width="2.453125" style="1" customWidth="1"/>
    <col min="10" max="16384" width="8.81640625" style="1"/>
  </cols>
  <sheetData>
    <row r="1" spans="1:8" ht="19.05" customHeight="1" x14ac:dyDescent="0.35">
      <c r="C1" s="53" t="s">
        <v>9</v>
      </c>
      <c r="D1" s="53"/>
      <c r="E1" s="53"/>
      <c r="F1" s="53"/>
      <c r="G1" s="1"/>
      <c r="H1" s="1"/>
    </row>
    <row r="2" spans="1:8" ht="19.05" customHeight="1" x14ac:dyDescent="0.35">
      <c r="C2" s="53"/>
      <c r="D2" s="53"/>
      <c r="E2" s="53"/>
      <c r="F2" s="53"/>
      <c r="G2" s="1"/>
      <c r="H2" s="1"/>
    </row>
    <row r="3" spans="1:8" ht="19.05" customHeight="1" x14ac:dyDescent="0.35">
      <c r="C3" s="53"/>
      <c r="D3" s="53"/>
      <c r="E3" s="53"/>
      <c r="F3" s="53"/>
      <c r="G3" s="1"/>
      <c r="H3" s="19" t="s">
        <v>12</v>
      </c>
    </row>
    <row r="4" spans="1:8" ht="19.05" customHeight="1" x14ac:dyDescent="0.35">
      <c r="C4" s="53"/>
      <c r="D4" s="53"/>
      <c r="E4" s="53"/>
      <c r="F4" s="53"/>
      <c r="G4" s="1"/>
      <c r="H4" s="20" t="s">
        <v>13</v>
      </c>
    </row>
    <row r="5" spans="1:8" ht="19.05" customHeight="1" x14ac:dyDescent="0.35">
      <c r="C5" s="53"/>
      <c r="D5" s="53"/>
      <c r="E5" s="53"/>
      <c r="F5" s="53"/>
      <c r="G5" s="1"/>
      <c r="H5" s="20" t="s">
        <v>8</v>
      </c>
    </row>
    <row r="6" spans="1:8" ht="19.05" customHeight="1" x14ac:dyDescent="0.35">
      <c r="C6" s="53"/>
      <c r="D6" s="53"/>
      <c r="E6" s="53"/>
      <c r="F6" s="53"/>
      <c r="G6" s="1"/>
      <c r="H6" s="1"/>
    </row>
    <row r="7" spans="1:8" ht="19.05" customHeight="1" x14ac:dyDescent="0.35">
      <c r="C7" s="18"/>
      <c r="D7" s="18"/>
      <c r="E7" s="18"/>
      <c r="F7" s="1"/>
      <c r="G7" s="1"/>
      <c r="H7" s="1"/>
    </row>
    <row r="8" spans="1:8" s="21" customFormat="1" ht="40.049999999999997" customHeight="1" x14ac:dyDescent="0.35">
      <c r="A8" s="22"/>
      <c r="B8" s="27" t="s">
        <v>275</v>
      </c>
      <c r="C8" s="28"/>
      <c r="D8" s="28"/>
      <c r="E8" s="28"/>
      <c r="F8" s="29"/>
      <c r="G8" s="29"/>
      <c r="H8" s="30" t="s">
        <v>214</v>
      </c>
    </row>
    <row r="9" spans="1:8" s="17" customFormat="1" ht="25.05" customHeight="1" x14ac:dyDescent="0.35">
      <c r="A9" s="11"/>
      <c r="B9" s="23" t="s">
        <v>211</v>
      </c>
      <c r="C9" s="9" t="s">
        <v>4</v>
      </c>
      <c r="D9" s="9" t="s">
        <v>0</v>
      </c>
      <c r="E9" s="9" t="s">
        <v>7</v>
      </c>
      <c r="F9" s="44" t="s">
        <v>1</v>
      </c>
      <c r="G9" s="10" t="s">
        <v>2</v>
      </c>
      <c r="H9" s="10" t="s">
        <v>3</v>
      </c>
    </row>
    <row r="10" spans="1:8" ht="97.05" customHeight="1" x14ac:dyDescent="0.35">
      <c r="A10" s="11">
        <v>1</v>
      </c>
      <c r="B10" s="25" t="s">
        <v>212</v>
      </c>
      <c r="C10" s="2">
        <v>43325</v>
      </c>
      <c r="D10" s="2">
        <v>43325</v>
      </c>
      <c r="E10" s="24" t="s">
        <v>213</v>
      </c>
      <c r="F10" s="43">
        <v>1</v>
      </c>
      <c r="G10" s="11">
        <f>--(Table134589101114[[#This Row],[% COMPLETADO]]&gt;=1)</f>
        <v>1</v>
      </c>
      <c r="H10" s="4" t="s">
        <v>215</v>
      </c>
    </row>
    <row r="11" spans="1:8" ht="97.05" customHeight="1" x14ac:dyDescent="0.35">
      <c r="A11" s="11">
        <v>2</v>
      </c>
      <c r="B11" s="25" t="s">
        <v>216</v>
      </c>
      <c r="C11" s="2">
        <v>43325</v>
      </c>
      <c r="D11" s="2">
        <v>43325</v>
      </c>
      <c r="E11" s="2" t="s">
        <v>213</v>
      </c>
      <c r="F11" s="43"/>
      <c r="G11" s="11">
        <f>--(Table134589101114[[#This Row],[% COMPLETADO]]&gt;=1)</f>
        <v>0</v>
      </c>
      <c r="H11" s="4" t="s">
        <v>218</v>
      </c>
    </row>
    <row r="12" spans="1:8" ht="97.05" customHeight="1" x14ac:dyDescent="0.35">
      <c r="A12" s="11">
        <v>3</v>
      </c>
      <c r="B12" s="25" t="s">
        <v>217</v>
      </c>
      <c r="C12" s="2">
        <v>43325</v>
      </c>
      <c r="D12" s="2">
        <v>43327</v>
      </c>
      <c r="E12" s="2" t="s">
        <v>213</v>
      </c>
      <c r="F12" s="43">
        <v>0.25</v>
      </c>
      <c r="G12" s="11">
        <f>--(Table134589101114[[#This Row],[% COMPLETADO]]&gt;=1)</f>
        <v>0</v>
      </c>
      <c r="H12" s="4" t="s">
        <v>219</v>
      </c>
    </row>
    <row r="13" spans="1:8" ht="97.05" customHeight="1" x14ac:dyDescent="0.35">
      <c r="A13" s="11">
        <v>4</v>
      </c>
      <c r="B13" s="25" t="s">
        <v>220</v>
      </c>
      <c r="C13" s="2">
        <v>43325</v>
      </c>
      <c r="D13" s="2">
        <v>43327</v>
      </c>
      <c r="E13" s="2" t="s">
        <v>11</v>
      </c>
      <c r="F13" s="43">
        <v>0.25</v>
      </c>
      <c r="G13" s="11">
        <f>--(Table134589101114[[#This Row],[% COMPLETADO]]&gt;=1)</f>
        <v>0</v>
      </c>
      <c r="H13" s="4" t="s">
        <v>221</v>
      </c>
    </row>
    <row r="14" spans="1:8" ht="97.05" customHeight="1" x14ac:dyDescent="0.35">
      <c r="A14" s="11">
        <v>5</v>
      </c>
      <c r="B14" s="25" t="s">
        <v>222</v>
      </c>
      <c r="C14" s="2">
        <v>43325</v>
      </c>
      <c r="D14" s="2">
        <v>43325</v>
      </c>
      <c r="E14" s="2" t="s">
        <v>11</v>
      </c>
      <c r="F14" s="43">
        <v>0.25</v>
      </c>
      <c r="G14" s="11">
        <f>--(Table134589101114[[#This Row],[% COMPLETADO]]&gt;=1)</f>
        <v>0</v>
      </c>
      <c r="H14" s="4" t="s">
        <v>223</v>
      </c>
    </row>
    <row r="15" spans="1:8" ht="97.05" customHeight="1" x14ac:dyDescent="0.35">
      <c r="A15" s="11">
        <v>6</v>
      </c>
      <c r="B15" s="25" t="s">
        <v>224</v>
      </c>
      <c r="C15" s="2">
        <v>43325</v>
      </c>
      <c r="D15" s="2">
        <v>43326</v>
      </c>
      <c r="E15" s="24" t="s">
        <v>225</v>
      </c>
      <c r="F15" s="43">
        <v>0.25</v>
      </c>
      <c r="G15" s="11">
        <f>--(Table134589101114[[#This Row],[% COMPLETADO]]&gt;=1)</f>
        <v>0</v>
      </c>
      <c r="H15" s="4" t="s">
        <v>226</v>
      </c>
    </row>
    <row r="16" spans="1:8" ht="97.05" customHeight="1" x14ac:dyDescent="0.35">
      <c r="A16" s="11">
        <v>7</v>
      </c>
      <c r="B16" s="25" t="s">
        <v>227</v>
      </c>
      <c r="C16" s="2">
        <v>43325</v>
      </c>
      <c r="D16" s="2">
        <v>43325</v>
      </c>
      <c r="E16" s="2" t="s">
        <v>148</v>
      </c>
      <c r="F16" s="43">
        <v>0.25</v>
      </c>
      <c r="G16" s="11">
        <f>--(Table134589101114[[#This Row],[% COMPLETADO]]&gt;=1)</f>
        <v>0</v>
      </c>
      <c r="H16" s="4" t="s">
        <v>228</v>
      </c>
    </row>
    <row r="17" spans="1:8" ht="70.95" customHeight="1" x14ac:dyDescent="0.35">
      <c r="A17" s="11">
        <v>8</v>
      </c>
      <c r="B17" s="25" t="s">
        <v>127</v>
      </c>
      <c r="C17" s="2">
        <v>43325</v>
      </c>
      <c r="D17" s="2">
        <v>43261</v>
      </c>
      <c r="E17" s="24" t="s">
        <v>14</v>
      </c>
      <c r="F17" s="43">
        <v>0.25</v>
      </c>
      <c r="G17" s="11">
        <f>--(Table134589101114[[#This Row],[% COMPLETADO]]&gt;=1)</f>
        <v>0</v>
      </c>
      <c r="H17" s="4" t="s">
        <v>149</v>
      </c>
    </row>
    <row r="18" spans="1:8" ht="70.95" customHeight="1" x14ac:dyDescent="0.35">
      <c r="A18" s="11">
        <v>9</v>
      </c>
      <c r="B18" s="25" t="s">
        <v>137</v>
      </c>
      <c r="C18" s="2">
        <v>43325</v>
      </c>
      <c r="D18" s="2">
        <v>43276</v>
      </c>
      <c r="E18" s="24" t="s">
        <v>14</v>
      </c>
      <c r="F18" s="43">
        <v>0.75</v>
      </c>
      <c r="G18" s="11">
        <f>--(Table134589101114[[#This Row],[% COMPLETADO]]&gt;=1)</f>
        <v>0</v>
      </c>
      <c r="H18" s="4" t="s">
        <v>229</v>
      </c>
    </row>
    <row r="19" spans="1:8" ht="70.95" customHeight="1" x14ac:dyDescent="0.35">
      <c r="A19" s="11">
        <v>10</v>
      </c>
      <c r="B19" s="25" t="s">
        <v>22</v>
      </c>
      <c r="C19" s="2">
        <v>43325</v>
      </c>
      <c r="D19" s="2">
        <v>43325</v>
      </c>
      <c r="E19" s="24" t="s">
        <v>23</v>
      </c>
      <c r="F19" s="43">
        <v>0.25</v>
      </c>
      <c r="G19" s="11">
        <f>--(Table134589101114[[#This Row],[% COMPLETADO]]&gt;=1)</f>
        <v>0</v>
      </c>
      <c r="H19" s="4" t="s">
        <v>24</v>
      </c>
    </row>
    <row r="20" spans="1:8" ht="70.95" customHeight="1" x14ac:dyDescent="0.35">
      <c r="A20" s="11">
        <v>11</v>
      </c>
      <c r="B20" s="25" t="s">
        <v>230</v>
      </c>
      <c r="C20" s="2">
        <v>43325</v>
      </c>
      <c r="D20" s="2">
        <v>43325</v>
      </c>
      <c r="E20" s="2" t="s">
        <v>148</v>
      </c>
      <c r="F20" s="43">
        <v>0.25</v>
      </c>
      <c r="G20" s="11">
        <f>--(Table134589101114[[#This Row],[% COMPLETADO]]&gt;=1)</f>
        <v>0</v>
      </c>
      <c r="H20" s="4" t="s">
        <v>231</v>
      </c>
    </row>
    <row r="21" spans="1:8" ht="70.95" customHeight="1" x14ac:dyDescent="0.35">
      <c r="A21" s="11">
        <v>12</v>
      </c>
      <c r="B21" s="25" t="s">
        <v>232</v>
      </c>
      <c r="C21" s="2">
        <v>43325</v>
      </c>
      <c r="D21" s="2">
        <v>43326</v>
      </c>
      <c r="E21" s="24" t="s">
        <v>233</v>
      </c>
      <c r="F21" s="43">
        <v>0.25</v>
      </c>
      <c r="G21" s="11">
        <f>--(Table134589101114[[#This Row],[% COMPLETADO]]&gt;=1)</f>
        <v>0</v>
      </c>
      <c r="H21" s="4" t="s">
        <v>234</v>
      </c>
    </row>
    <row r="22" spans="1:8" ht="70.95" customHeight="1" x14ac:dyDescent="0.35">
      <c r="A22" s="11">
        <v>13</v>
      </c>
      <c r="B22" s="26" t="s">
        <v>54</v>
      </c>
      <c r="C22" s="5">
        <v>43325</v>
      </c>
      <c r="D22" s="5">
        <v>43327</v>
      </c>
      <c r="E22" s="5" t="s">
        <v>11</v>
      </c>
      <c r="F22" s="7">
        <v>0.25</v>
      </c>
      <c r="G22" s="7"/>
      <c r="H22" s="8" t="s">
        <v>235</v>
      </c>
    </row>
    <row r="23" spans="1:8" ht="70.95" customHeight="1" x14ac:dyDescent="0.35">
      <c r="A23" s="11">
        <v>14</v>
      </c>
      <c r="B23" s="25" t="s">
        <v>19</v>
      </c>
      <c r="C23" s="2">
        <v>43325</v>
      </c>
      <c r="D23" s="2">
        <v>43342</v>
      </c>
      <c r="E23" s="24" t="s">
        <v>21</v>
      </c>
      <c r="F23" s="43">
        <v>0.5</v>
      </c>
      <c r="G23" s="11">
        <f>--(Table134589101114[[#This Row],[% COMPLETADO]]&gt;=1)</f>
        <v>0</v>
      </c>
      <c r="H23" s="4" t="s">
        <v>237</v>
      </c>
    </row>
    <row r="24" spans="1:8" ht="115.05" customHeight="1" x14ac:dyDescent="0.35">
      <c r="A24" s="11">
        <v>15</v>
      </c>
      <c r="B24" s="25" t="s">
        <v>236</v>
      </c>
      <c r="C24" s="2">
        <v>43325</v>
      </c>
      <c r="D24" s="2">
        <v>43331</v>
      </c>
      <c r="E24" s="2" t="s">
        <v>213</v>
      </c>
      <c r="F24" s="43">
        <v>0.25</v>
      </c>
      <c r="G24" s="11">
        <f>--(Table134589101114[[#This Row],[% COMPLETADO]]&gt;=1)</f>
        <v>0</v>
      </c>
      <c r="H24" s="4" t="s">
        <v>238</v>
      </c>
    </row>
    <row r="25" spans="1:8" ht="85.95" customHeight="1" x14ac:dyDescent="0.35">
      <c r="A25" s="11">
        <v>16</v>
      </c>
      <c r="B25" s="25" t="s">
        <v>239</v>
      </c>
      <c r="C25" s="2">
        <v>43325</v>
      </c>
      <c r="D25" s="2">
        <v>43325</v>
      </c>
      <c r="E25" s="2" t="s">
        <v>213</v>
      </c>
      <c r="F25" s="43">
        <v>1</v>
      </c>
      <c r="G25" s="11">
        <f>--(Table134589101114[[#This Row],[% COMPLETADO]]&gt;=1)</f>
        <v>1</v>
      </c>
      <c r="H25" s="4"/>
    </row>
    <row r="26" spans="1:8" ht="84" customHeight="1" x14ac:dyDescent="0.35">
      <c r="A26" s="11">
        <v>17</v>
      </c>
      <c r="B26" s="25" t="s">
        <v>240</v>
      </c>
      <c r="C26" s="2">
        <v>43325</v>
      </c>
      <c r="D26" s="2">
        <v>43325</v>
      </c>
      <c r="E26" s="24" t="s">
        <v>242</v>
      </c>
      <c r="F26" s="43">
        <v>1</v>
      </c>
      <c r="G26" s="11">
        <f>--(Table134589101114[[#This Row],[% COMPLETADO]]&gt;=1)</f>
        <v>1</v>
      </c>
      <c r="H26" s="4" t="s">
        <v>241</v>
      </c>
    </row>
    <row r="27" spans="1:8" ht="84" customHeight="1" x14ac:dyDescent="0.35">
      <c r="A27" s="11">
        <v>18</v>
      </c>
      <c r="B27" s="25" t="s">
        <v>243</v>
      </c>
      <c r="C27" s="2">
        <v>43325</v>
      </c>
      <c r="D27" s="2">
        <v>43330</v>
      </c>
      <c r="E27" s="24" t="s">
        <v>244</v>
      </c>
      <c r="F27" s="43">
        <v>0.25</v>
      </c>
      <c r="G27" s="11">
        <f>--(Table134589101114[[#This Row],[% COMPLETADO]]&gt;=1)</f>
        <v>0</v>
      </c>
      <c r="H27" s="4" t="s">
        <v>245</v>
      </c>
    </row>
    <row r="28" spans="1:8" ht="124.05" customHeight="1" x14ac:dyDescent="0.35">
      <c r="A28" s="11">
        <v>19</v>
      </c>
      <c r="B28" s="25" t="s">
        <v>246</v>
      </c>
      <c r="C28" s="2">
        <v>43325</v>
      </c>
      <c r="D28" s="2">
        <v>43330</v>
      </c>
      <c r="E28" s="24" t="s">
        <v>247</v>
      </c>
      <c r="F28" s="43">
        <v>0.25</v>
      </c>
      <c r="G28" s="11">
        <f>--(Table134589101114[[#This Row],[% COMPLETADO]]&gt;=1)</f>
        <v>0</v>
      </c>
      <c r="H28" s="4" t="s">
        <v>264</v>
      </c>
    </row>
    <row r="29" spans="1:8" ht="70.95" customHeight="1" x14ac:dyDescent="0.35">
      <c r="A29" s="11">
        <v>20</v>
      </c>
      <c r="B29" s="25" t="s">
        <v>91</v>
      </c>
      <c r="C29" s="2">
        <v>43325</v>
      </c>
      <c r="D29" s="2">
        <v>43342</v>
      </c>
      <c r="E29" s="24" t="s">
        <v>148</v>
      </c>
      <c r="F29" s="43">
        <v>0.5</v>
      </c>
      <c r="G29" s="11">
        <f>--(Table134589101114[[#This Row],[% COMPLETADO]]&gt;=1)</f>
        <v>0</v>
      </c>
      <c r="H29" s="4" t="s">
        <v>185</v>
      </c>
    </row>
    <row r="30" spans="1:8" ht="70.95" customHeight="1" x14ac:dyDescent="0.35">
      <c r="A30" s="11">
        <v>21</v>
      </c>
      <c r="B30" s="25" t="s">
        <v>139</v>
      </c>
      <c r="C30" s="2">
        <v>43325</v>
      </c>
      <c r="D30" s="2">
        <v>43342</v>
      </c>
      <c r="E30" s="24" t="s">
        <v>151</v>
      </c>
      <c r="F30" s="43">
        <v>0.25</v>
      </c>
      <c r="G30" s="11">
        <f>--(Table134589101114[[#This Row],[% COMPLETADO]]&gt;=1)</f>
        <v>0</v>
      </c>
      <c r="H30" s="4" t="s">
        <v>186</v>
      </c>
    </row>
    <row r="31" spans="1:8" ht="70.95" customHeight="1" x14ac:dyDescent="0.35">
      <c r="A31" s="11">
        <v>22</v>
      </c>
      <c r="B31" s="34" t="s">
        <v>157</v>
      </c>
      <c r="C31" s="16">
        <v>43325</v>
      </c>
      <c r="D31" s="16">
        <v>43325</v>
      </c>
      <c r="E31" s="16" t="s">
        <v>40</v>
      </c>
      <c r="F31" s="45">
        <v>0.25</v>
      </c>
      <c r="G31" s="11"/>
      <c r="H31" s="13" t="s">
        <v>248</v>
      </c>
    </row>
    <row r="32" spans="1:8" ht="70.95" customHeight="1" x14ac:dyDescent="0.35">
      <c r="A32" s="11">
        <v>23</v>
      </c>
      <c r="B32" s="34" t="s">
        <v>42</v>
      </c>
      <c r="C32" s="16">
        <v>43325</v>
      </c>
      <c r="D32" s="16">
        <v>43326</v>
      </c>
      <c r="E32" s="35" t="s">
        <v>249</v>
      </c>
      <c r="F32" s="45">
        <v>0.25</v>
      </c>
      <c r="G32" s="11">
        <f>--(Table134589101114[[#This Row],[% COMPLETADO]]&gt;=1)</f>
        <v>0</v>
      </c>
      <c r="H32" s="13" t="s">
        <v>250</v>
      </c>
    </row>
    <row r="33" spans="1:8" ht="70.95" customHeight="1" x14ac:dyDescent="0.35">
      <c r="A33" s="11">
        <v>24</v>
      </c>
      <c r="B33" s="34" t="s">
        <v>251</v>
      </c>
      <c r="C33" s="16">
        <v>43325</v>
      </c>
      <c r="D33" s="16">
        <v>43327</v>
      </c>
      <c r="E33" s="35" t="s">
        <v>172</v>
      </c>
      <c r="F33" s="45">
        <v>0</v>
      </c>
      <c r="G33" s="11">
        <f>--(Table134589101114[[#This Row],[% COMPLETADO]]&gt;=1)</f>
        <v>0</v>
      </c>
      <c r="H33" s="13" t="s">
        <v>252</v>
      </c>
    </row>
    <row r="34" spans="1:8" ht="70.95" customHeight="1" x14ac:dyDescent="0.35">
      <c r="A34" s="11">
        <v>25</v>
      </c>
      <c r="B34" s="34" t="s">
        <v>265</v>
      </c>
      <c r="C34" s="16">
        <v>43325</v>
      </c>
      <c r="D34" s="16">
        <v>43325</v>
      </c>
      <c r="E34" s="35" t="s">
        <v>253</v>
      </c>
      <c r="F34" s="45">
        <v>0</v>
      </c>
      <c r="G34" s="11">
        <f>--(Table134589101114[[#This Row],[% COMPLETADO]]&gt;=1)</f>
        <v>0</v>
      </c>
      <c r="H34" s="13" t="s">
        <v>254</v>
      </c>
    </row>
    <row r="35" spans="1:8" ht="70.95" customHeight="1" x14ac:dyDescent="0.35">
      <c r="A35" s="11">
        <v>26</v>
      </c>
      <c r="B35" s="34" t="s">
        <v>266</v>
      </c>
      <c r="C35" s="16">
        <v>43325</v>
      </c>
      <c r="D35" s="16">
        <v>43342</v>
      </c>
      <c r="E35" s="35" t="s">
        <v>255</v>
      </c>
      <c r="F35" s="45">
        <v>0</v>
      </c>
      <c r="G35" s="11">
        <f>--(Table134589101114[[#This Row],[% COMPLETADO]]&gt;=1)</f>
        <v>0</v>
      </c>
      <c r="H35" s="13" t="s">
        <v>256</v>
      </c>
    </row>
    <row r="36" spans="1:8" ht="70.95" customHeight="1" x14ac:dyDescent="0.35">
      <c r="A36" s="11">
        <v>27</v>
      </c>
      <c r="B36" s="34" t="s">
        <v>259</v>
      </c>
      <c r="C36" s="16">
        <v>43325</v>
      </c>
      <c r="D36" s="16">
        <v>43342</v>
      </c>
      <c r="E36" s="35" t="s">
        <v>257</v>
      </c>
      <c r="F36" s="45">
        <v>0</v>
      </c>
      <c r="G36" s="11">
        <f>--(Table134589101114[[#This Row],[% COMPLETADO]]&gt;=1)</f>
        <v>0</v>
      </c>
      <c r="H36" s="13" t="s">
        <v>258</v>
      </c>
    </row>
    <row r="37" spans="1:8" ht="70.95" customHeight="1" x14ac:dyDescent="0.35">
      <c r="A37" s="11">
        <v>28</v>
      </c>
      <c r="B37" s="34" t="s">
        <v>260</v>
      </c>
      <c r="C37" s="16">
        <v>43325</v>
      </c>
      <c r="D37" s="16">
        <v>43330</v>
      </c>
      <c r="E37" s="35" t="s">
        <v>257</v>
      </c>
      <c r="F37" s="45">
        <v>0</v>
      </c>
      <c r="G37" s="11">
        <f>--(Table134589101114[[#This Row],[% COMPLETADO]]&gt;=1)</f>
        <v>0</v>
      </c>
      <c r="H37" s="13" t="s">
        <v>261</v>
      </c>
    </row>
    <row r="38" spans="1:8" ht="70.95" customHeight="1" x14ac:dyDescent="0.35">
      <c r="A38" s="11">
        <v>29</v>
      </c>
      <c r="B38" s="34" t="s">
        <v>262</v>
      </c>
      <c r="C38" s="16">
        <v>43325</v>
      </c>
      <c r="D38" s="16">
        <v>43330</v>
      </c>
      <c r="E38" s="35" t="s">
        <v>257</v>
      </c>
      <c r="F38" s="45">
        <v>0</v>
      </c>
      <c r="G38" s="11">
        <f>--(Table134589101114[[#This Row],[% COMPLETADO]]&gt;=1)</f>
        <v>0</v>
      </c>
      <c r="H38" s="13" t="s">
        <v>263</v>
      </c>
    </row>
    <row r="39" spans="1:8" ht="70.95" customHeight="1" x14ac:dyDescent="0.35">
      <c r="A39" s="11">
        <v>30</v>
      </c>
      <c r="B39" s="34" t="s">
        <v>45</v>
      </c>
      <c r="C39" s="16">
        <v>43325</v>
      </c>
      <c r="D39" s="16">
        <v>43342</v>
      </c>
      <c r="E39" s="16" t="s">
        <v>46</v>
      </c>
      <c r="F39" s="45">
        <v>0.5</v>
      </c>
      <c r="G39" s="11">
        <f>--(Table134589101114[[#This Row],[% COMPLETADO]]&gt;=1)</f>
        <v>0</v>
      </c>
      <c r="H39" s="13" t="s">
        <v>190</v>
      </c>
    </row>
    <row r="40" spans="1:8" ht="73.05" customHeight="1" x14ac:dyDescent="0.35">
      <c r="A40" s="11">
        <v>31</v>
      </c>
      <c r="B40" s="34" t="s">
        <v>47</v>
      </c>
      <c r="C40" s="16">
        <v>43325</v>
      </c>
      <c r="D40" s="16">
        <v>43342</v>
      </c>
      <c r="E40" s="16" t="s">
        <v>11</v>
      </c>
      <c r="F40" s="45">
        <v>0</v>
      </c>
      <c r="G40" s="11">
        <f>--(Table134589101114[[#This Row],[% COMPLETADO]]&gt;=1)</f>
        <v>0</v>
      </c>
      <c r="H40" s="13" t="s">
        <v>191</v>
      </c>
    </row>
    <row r="41" spans="1:8" ht="87" customHeight="1" x14ac:dyDescent="0.35">
      <c r="A41" s="11">
        <v>32</v>
      </c>
      <c r="B41" s="34" t="s">
        <v>171</v>
      </c>
      <c r="C41" s="16">
        <v>43325</v>
      </c>
      <c r="D41" s="16">
        <v>43330</v>
      </c>
      <c r="E41" s="35" t="s">
        <v>268</v>
      </c>
      <c r="F41" s="45">
        <v>0</v>
      </c>
      <c r="G41" s="11">
        <f>--(Table134589101114[[#This Row],[% COMPLETADO]]&gt;=1)</f>
        <v>0</v>
      </c>
      <c r="H41" s="13" t="s">
        <v>267</v>
      </c>
    </row>
    <row r="42" spans="1:8" ht="63" customHeight="1" x14ac:dyDescent="0.35">
      <c r="A42" s="11">
        <v>33</v>
      </c>
      <c r="B42" s="34" t="s">
        <v>129</v>
      </c>
      <c r="C42" s="16">
        <v>43325</v>
      </c>
      <c r="D42" s="16">
        <v>43327</v>
      </c>
      <c r="E42" s="16" t="s">
        <v>40</v>
      </c>
      <c r="F42" s="45">
        <v>0</v>
      </c>
      <c r="G42" s="11">
        <f>--(Table134589101114[[#This Row],[% COMPLETADO]]&gt;=1)</f>
        <v>0</v>
      </c>
      <c r="H42" s="13" t="s">
        <v>124</v>
      </c>
    </row>
    <row r="43" spans="1:8" ht="43.95" customHeight="1" x14ac:dyDescent="0.35">
      <c r="A43" s="11">
        <v>34</v>
      </c>
      <c r="B43" s="34" t="s">
        <v>97</v>
      </c>
      <c r="C43" s="16">
        <v>43255</v>
      </c>
      <c r="D43" s="16">
        <v>43259</v>
      </c>
      <c r="E43" s="35" t="s">
        <v>98</v>
      </c>
      <c r="F43" s="45">
        <v>0</v>
      </c>
      <c r="G43" s="11">
        <f>--(Table134589101114[[#This Row],[% COMPLETADO]]&gt;=1)</f>
        <v>0</v>
      </c>
      <c r="H43" s="13" t="s">
        <v>99</v>
      </c>
    </row>
    <row r="44" spans="1:8" ht="58.05" customHeight="1" x14ac:dyDescent="0.35">
      <c r="A44" s="11">
        <v>35</v>
      </c>
      <c r="B44" s="34" t="s">
        <v>109</v>
      </c>
      <c r="C44" s="16">
        <v>43269</v>
      </c>
      <c r="D44" s="16">
        <v>43276</v>
      </c>
      <c r="E44" s="35" t="s">
        <v>51</v>
      </c>
      <c r="F44" s="45">
        <v>0</v>
      </c>
      <c r="G44" s="11">
        <f>--(Table134589101114[[#This Row],[% COMPLETADO]]&gt;=1)</f>
        <v>0</v>
      </c>
      <c r="H44" s="13" t="s">
        <v>110</v>
      </c>
    </row>
    <row r="45" spans="1:8" ht="64.05" customHeight="1" x14ac:dyDescent="0.35">
      <c r="A45" s="11">
        <v>36</v>
      </c>
      <c r="B45" s="34" t="s">
        <v>143</v>
      </c>
      <c r="C45" s="16">
        <v>43284</v>
      </c>
      <c r="D45" s="16">
        <v>43288</v>
      </c>
      <c r="E45" s="16" t="s">
        <v>37</v>
      </c>
      <c r="F45" s="45">
        <v>0.25</v>
      </c>
      <c r="G45" s="11">
        <f>--(Table134589101114[[#This Row],[% COMPLETADO]]&gt;=1)</f>
        <v>0</v>
      </c>
      <c r="H45" s="13" t="s">
        <v>178</v>
      </c>
    </row>
    <row r="46" spans="1:8" ht="69" customHeight="1" x14ac:dyDescent="0.35">
      <c r="A46" s="11">
        <v>37</v>
      </c>
      <c r="B46" s="34" t="s">
        <v>179</v>
      </c>
      <c r="C46" s="16">
        <v>43325</v>
      </c>
      <c r="D46" s="16">
        <v>43330</v>
      </c>
      <c r="E46" s="16" t="s">
        <v>148</v>
      </c>
      <c r="F46" s="45">
        <v>0</v>
      </c>
      <c r="G46" s="11">
        <f>--(Table134589101114[[#This Row],[% COMPLETADO]]&gt;=1)</f>
        <v>0</v>
      </c>
      <c r="H46" s="13" t="s">
        <v>269</v>
      </c>
    </row>
    <row r="47" spans="1:8" ht="33" customHeight="1" x14ac:dyDescent="0.35">
      <c r="A47" s="11">
        <v>38</v>
      </c>
      <c r="B47" s="31" t="s">
        <v>196</v>
      </c>
      <c r="C47" s="16">
        <v>43325</v>
      </c>
      <c r="D47" s="16">
        <v>43342</v>
      </c>
      <c r="E47" s="16" t="s">
        <v>11</v>
      </c>
      <c r="F47" s="45">
        <v>0</v>
      </c>
      <c r="G47" s="11">
        <f>--(Table134589101114[[#This Row],[% COMPLETADO]]&gt;=1)</f>
        <v>0</v>
      </c>
      <c r="H47" s="13" t="s">
        <v>197</v>
      </c>
    </row>
    <row r="48" spans="1:8" ht="33" customHeight="1" x14ac:dyDescent="0.35">
      <c r="A48" s="11">
        <v>39</v>
      </c>
      <c r="B48" s="31" t="s">
        <v>199</v>
      </c>
      <c r="C48" s="16">
        <v>43325</v>
      </c>
      <c r="D48" s="16">
        <v>43330</v>
      </c>
      <c r="E48" s="16" t="s">
        <v>11</v>
      </c>
      <c r="F48" s="45">
        <v>0</v>
      </c>
      <c r="G48" s="11">
        <f>--(Table134589101114[[#This Row],[% COMPLETADO]]&gt;=1)</f>
        <v>0</v>
      </c>
      <c r="H48" s="13" t="s">
        <v>201</v>
      </c>
    </row>
    <row r="49" spans="1:8" ht="33" customHeight="1" x14ac:dyDescent="0.35">
      <c r="A49" s="11">
        <v>40</v>
      </c>
      <c r="B49" s="31" t="s">
        <v>270</v>
      </c>
      <c r="C49" s="16">
        <v>43325</v>
      </c>
      <c r="D49" s="16">
        <v>43330</v>
      </c>
      <c r="E49" s="16" t="s">
        <v>11</v>
      </c>
      <c r="F49" s="45">
        <v>0</v>
      </c>
      <c r="G49" s="11">
        <f>--(Table134589101114[[#This Row],[% COMPLETADO]]&gt;=1)</f>
        <v>0</v>
      </c>
      <c r="H49" s="13" t="s">
        <v>203</v>
      </c>
    </row>
    <row r="50" spans="1:8" ht="33" customHeight="1" x14ac:dyDescent="0.35">
      <c r="A50" s="11">
        <v>41</v>
      </c>
      <c r="B50" s="31" t="s">
        <v>206</v>
      </c>
      <c r="C50" s="16">
        <v>43304</v>
      </c>
      <c r="D50" s="16">
        <v>43311</v>
      </c>
      <c r="E50" s="16" t="s">
        <v>40</v>
      </c>
      <c r="F50" s="45">
        <v>0</v>
      </c>
      <c r="G50" s="11">
        <f>--(Table134589101114[[#This Row],[% COMPLETADO]]&gt;=1)</f>
        <v>0</v>
      </c>
      <c r="H50" s="13" t="s">
        <v>207</v>
      </c>
    </row>
    <row r="51" spans="1:8" ht="33" customHeight="1" x14ac:dyDescent="0.35">
      <c r="B51" s="34" t="s">
        <v>271</v>
      </c>
      <c r="C51" s="16">
        <v>43325</v>
      </c>
      <c r="D51" s="16">
        <v>43342</v>
      </c>
      <c r="E51" s="16" t="s">
        <v>40</v>
      </c>
      <c r="F51" s="45">
        <v>0</v>
      </c>
      <c r="G51" s="11">
        <f>--(Table134589101114[[#This Row],[% COMPLETADO]]&gt;=1)</f>
        <v>0</v>
      </c>
      <c r="H51" s="13" t="s">
        <v>272</v>
      </c>
    </row>
    <row r="52" spans="1:8" ht="58.05" customHeight="1" x14ac:dyDescent="0.35">
      <c r="B52" s="34" t="s">
        <v>273</v>
      </c>
      <c r="C52" s="16">
        <v>43325</v>
      </c>
      <c r="D52" s="16">
        <v>43342</v>
      </c>
      <c r="E52" s="16" t="s">
        <v>46</v>
      </c>
      <c r="F52" s="45">
        <v>0</v>
      </c>
      <c r="G52" s="11">
        <f>--(Table134589101114[[#This Row],[% COMPLETADO]]&gt;=1)</f>
        <v>0</v>
      </c>
      <c r="H52" s="13" t="s">
        <v>274</v>
      </c>
    </row>
    <row r="53" spans="1:8" ht="33" customHeight="1" x14ac:dyDescent="0.35">
      <c r="G53" s="11">
        <f>--(Table134589101114[[#This Row],[% COMPLETADO]]&gt;=1)</f>
        <v>0</v>
      </c>
      <c r="H53" s="13"/>
    </row>
  </sheetData>
  <mergeCells count="1">
    <mergeCell ref="C1:F6"/>
  </mergeCells>
  <conditionalFormatting sqref="F10:F5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{7CA0C63F-18CB-4A45-BA5B-DC9D7FFB7DD6}</x14:id>
        </ext>
      </extLst>
    </cfRule>
  </conditionalFormatting>
  <dataValidations count="2">
    <dataValidation type="list" allowBlank="1" showErrorMessage="1" errorTitle="Este valor no está en la lista." error="Escoja uno de los valores en la lista." sqref="F10:F41" xr:uid="{00000000-0002-0000-0700-000000000000}">
      <formula1>"0%,25%,50%,75%,100%"</formula1>
    </dataValidation>
    <dataValidation type="decimal" allowBlank="1" showInputMessage="1" showErrorMessage="1" sqref="F9:F21" xr:uid="{00000000-0002-0000-0700-000001000000}">
      <formula1>0</formula1>
      <formula2>100</formula2>
    </dataValidation>
  </dataValidations>
  <printOptions horizontalCentered="1"/>
  <pageMargins left="0.4" right="0.4" top="0.4" bottom="0.4" header="0.25" footer="0.25"/>
  <pageSetup paperSize="9" scale="60" fitToHeight="0" orientation="landscape" r:id="rId1"/>
  <headerFooter differentFirst="1">
    <oddFooter>&amp;CPage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A0C63F-18CB-4A45-BA5B-DC9D7FFB7DD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F10:F53</xm:sqref>
        </x14:conditionalFormatting>
        <x14:conditionalFormatting xmlns:xm="http://schemas.microsoft.com/office/excel/2006/main">
          <x14:cfRule type="iconSet" priority="2" id="{C897FE0D-497D-5247-8918-FF6CBE01D0F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G10:G53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  <pageSetUpPr autoPageBreaks="0" fitToPage="1"/>
  </sheetPr>
  <dimension ref="A1:H61"/>
  <sheetViews>
    <sheetView showGridLines="0" topLeftCell="A13" zoomScale="119" zoomScaleNormal="125" zoomScalePageLayoutView="125" workbookViewId="0">
      <selection activeCell="F21" sqref="F21"/>
    </sheetView>
  </sheetViews>
  <sheetFormatPr baseColWidth="10" defaultColWidth="8.81640625" defaultRowHeight="33" customHeight="1" x14ac:dyDescent="0.35"/>
  <cols>
    <col min="1" max="1" width="5.81640625" style="11" customWidth="1"/>
    <col min="2" max="2" width="39.7265625" style="13" customWidth="1"/>
    <col min="3" max="3" width="20" style="16" customWidth="1"/>
    <col min="4" max="5" width="21.7265625" style="16" customWidth="1"/>
    <col min="6" max="6" width="20.81640625" style="45" customWidth="1"/>
    <col min="7" max="7" width="9.7265625" style="15" customWidth="1"/>
    <col min="8" max="8" width="42.453125" style="15" customWidth="1"/>
    <col min="9" max="9" width="2.453125" style="1" customWidth="1"/>
    <col min="10" max="16384" width="8.81640625" style="1"/>
  </cols>
  <sheetData>
    <row r="1" spans="1:8" ht="19.05" customHeight="1" x14ac:dyDescent="0.35">
      <c r="C1" s="53" t="s">
        <v>9</v>
      </c>
      <c r="D1" s="53"/>
      <c r="E1" s="53"/>
      <c r="F1" s="53"/>
      <c r="G1" s="1"/>
      <c r="H1" s="1"/>
    </row>
    <row r="2" spans="1:8" ht="19.05" customHeight="1" x14ac:dyDescent="0.35">
      <c r="C2" s="53"/>
      <c r="D2" s="53"/>
      <c r="E2" s="53"/>
      <c r="F2" s="53"/>
      <c r="G2" s="1"/>
      <c r="H2" s="1"/>
    </row>
    <row r="3" spans="1:8" ht="19.05" customHeight="1" x14ac:dyDescent="0.35">
      <c r="C3" s="53"/>
      <c r="D3" s="53"/>
      <c r="E3" s="53"/>
      <c r="F3" s="53"/>
      <c r="G3" s="1"/>
      <c r="H3" s="19" t="s">
        <v>12</v>
      </c>
    </row>
    <row r="4" spans="1:8" ht="19.05" customHeight="1" x14ac:dyDescent="0.35">
      <c r="C4" s="53"/>
      <c r="D4" s="53"/>
      <c r="E4" s="53"/>
      <c r="F4" s="53"/>
      <c r="G4" s="1"/>
      <c r="H4" s="20" t="s">
        <v>13</v>
      </c>
    </row>
    <row r="5" spans="1:8" ht="19.05" customHeight="1" x14ac:dyDescent="0.35">
      <c r="C5" s="53"/>
      <c r="D5" s="53"/>
      <c r="E5" s="53"/>
      <c r="F5" s="53"/>
      <c r="G5" s="1"/>
      <c r="H5" s="20" t="s">
        <v>8</v>
      </c>
    </row>
    <row r="6" spans="1:8" ht="19.05" customHeight="1" x14ac:dyDescent="0.35">
      <c r="C6" s="53"/>
      <c r="D6" s="53"/>
      <c r="E6" s="53"/>
      <c r="F6" s="53"/>
      <c r="G6" s="1"/>
      <c r="H6" s="1"/>
    </row>
    <row r="7" spans="1:8" ht="19.05" customHeight="1" x14ac:dyDescent="0.35">
      <c r="C7" s="18"/>
      <c r="D7" s="18"/>
      <c r="E7" s="18"/>
      <c r="F7" s="1"/>
      <c r="G7" s="1"/>
      <c r="H7" s="1"/>
    </row>
    <row r="8" spans="1:8" s="21" customFormat="1" ht="40.049999999999997" customHeight="1" x14ac:dyDescent="0.35">
      <c r="A8" s="22"/>
      <c r="B8" s="27" t="s">
        <v>283</v>
      </c>
      <c r="C8" s="28"/>
      <c r="D8" s="28"/>
      <c r="E8" s="28"/>
      <c r="F8" s="29"/>
      <c r="G8" s="29"/>
      <c r="H8" s="30" t="s">
        <v>282</v>
      </c>
    </row>
    <row r="9" spans="1:8" s="17" customFormat="1" ht="25.05" customHeight="1" x14ac:dyDescent="0.35">
      <c r="A9" s="11"/>
      <c r="B9" s="23" t="s">
        <v>211</v>
      </c>
      <c r="C9" s="9" t="s">
        <v>4</v>
      </c>
      <c r="D9" s="9" t="s">
        <v>0</v>
      </c>
      <c r="E9" s="9" t="s">
        <v>7</v>
      </c>
      <c r="F9" s="44" t="s">
        <v>1</v>
      </c>
      <c r="G9" s="10" t="s">
        <v>2</v>
      </c>
      <c r="H9" s="10" t="s">
        <v>3</v>
      </c>
    </row>
    <row r="10" spans="1:8" ht="97.05" customHeight="1" x14ac:dyDescent="0.35">
      <c r="A10" s="11">
        <v>1</v>
      </c>
      <c r="B10" s="25" t="s">
        <v>212</v>
      </c>
      <c r="C10" s="2">
        <v>43332</v>
      </c>
      <c r="D10" s="2">
        <v>43332</v>
      </c>
      <c r="E10" s="24" t="s">
        <v>213</v>
      </c>
      <c r="F10" s="43">
        <v>1</v>
      </c>
      <c r="G10" s="11">
        <f>--(Table134589101112[[#This Row],[% COMPLETADO]]&gt;=1)</f>
        <v>1</v>
      </c>
      <c r="H10" s="4" t="s">
        <v>276</v>
      </c>
    </row>
    <row r="11" spans="1:8" ht="97.05" customHeight="1" x14ac:dyDescent="0.35">
      <c r="A11" s="11">
        <v>2</v>
      </c>
      <c r="B11" s="25" t="s">
        <v>314</v>
      </c>
      <c r="C11" s="2">
        <v>43332</v>
      </c>
      <c r="D11" s="2">
        <v>43339</v>
      </c>
      <c r="E11" s="2" t="s">
        <v>213</v>
      </c>
      <c r="F11" s="43">
        <v>1</v>
      </c>
      <c r="G11" s="11">
        <f>--(Table134589101112[[#This Row],[% COMPLETADO]]&gt;=1)</f>
        <v>1</v>
      </c>
      <c r="H11" s="4" t="s">
        <v>315</v>
      </c>
    </row>
    <row r="12" spans="1:8" ht="97.05" customHeight="1" x14ac:dyDescent="0.35">
      <c r="A12" s="11">
        <v>3</v>
      </c>
      <c r="B12" s="25" t="s">
        <v>217</v>
      </c>
      <c r="C12" s="2">
        <v>43325</v>
      </c>
      <c r="D12" s="2">
        <v>43327</v>
      </c>
      <c r="E12" s="2" t="s">
        <v>213</v>
      </c>
      <c r="F12" s="43">
        <v>0.25</v>
      </c>
      <c r="G12" s="11">
        <f>--(Table134589101112[[#This Row],[% COMPLETADO]]&gt;=1)</f>
        <v>0</v>
      </c>
      <c r="H12" s="4" t="s">
        <v>277</v>
      </c>
    </row>
    <row r="13" spans="1:8" ht="97.05" customHeight="1" x14ac:dyDescent="0.35">
      <c r="A13" s="11">
        <v>4</v>
      </c>
      <c r="B13" s="25" t="s">
        <v>321</v>
      </c>
      <c r="C13" s="2">
        <v>43332</v>
      </c>
      <c r="D13" s="2">
        <v>43333</v>
      </c>
      <c r="E13" s="2" t="s">
        <v>322</v>
      </c>
      <c r="F13" s="43">
        <v>0</v>
      </c>
      <c r="G13" s="11">
        <f>--(Table134589101112[[#This Row],[% COMPLETADO]]&gt;=1)</f>
        <v>0</v>
      </c>
      <c r="H13" s="4" t="s">
        <v>323</v>
      </c>
    </row>
    <row r="14" spans="1:8" ht="85.95" customHeight="1" x14ac:dyDescent="0.35">
      <c r="A14" s="11">
        <v>5</v>
      </c>
      <c r="B14" s="25" t="s">
        <v>239</v>
      </c>
      <c r="C14" s="2">
        <v>43332</v>
      </c>
      <c r="D14" s="2">
        <v>43339</v>
      </c>
      <c r="E14" s="2" t="s">
        <v>213</v>
      </c>
      <c r="F14" s="43">
        <v>1</v>
      </c>
      <c r="G14" s="11" t="e">
        <f>--(#REF!&gt;=1)</f>
        <v>#REF!</v>
      </c>
      <c r="H14" s="4" t="s">
        <v>281</v>
      </c>
    </row>
    <row r="15" spans="1:8" ht="115.05" customHeight="1" x14ac:dyDescent="0.35">
      <c r="A15" s="11">
        <v>6</v>
      </c>
      <c r="B15" s="25" t="s">
        <v>236</v>
      </c>
      <c r="C15" s="2">
        <v>43332</v>
      </c>
      <c r="D15" s="2">
        <v>43339</v>
      </c>
      <c r="E15" s="2" t="s">
        <v>213</v>
      </c>
      <c r="F15" s="43">
        <v>1</v>
      </c>
      <c r="G15" s="11">
        <f>--(Table134589101112[[#This Row],[% COMPLETADO]]&gt;=1)</f>
        <v>1</v>
      </c>
      <c r="H15" s="4" t="s">
        <v>324</v>
      </c>
    </row>
    <row r="16" spans="1:8" ht="70.95" customHeight="1" x14ac:dyDescent="0.35">
      <c r="A16" s="11">
        <v>7</v>
      </c>
      <c r="B16" s="34" t="s">
        <v>157</v>
      </c>
      <c r="C16" s="16">
        <v>43332</v>
      </c>
      <c r="D16" s="16">
        <v>43339</v>
      </c>
      <c r="E16" s="16" t="s">
        <v>286</v>
      </c>
      <c r="F16" s="45">
        <v>0.75</v>
      </c>
      <c r="G16" s="11"/>
      <c r="H16" s="13" t="s">
        <v>287</v>
      </c>
    </row>
    <row r="17" spans="1:8" ht="33" customHeight="1" x14ac:dyDescent="0.35">
      <c r="A17" s="11">
        <v>8</v>
      </c>
      <c r="B17" s="34" t="s">
        <v>316</v>
      </c>
      <c r="C17" s="16">
        <v>43333</v>
      </c>
      <c r="D17" s="16">
        <v>43333</v>
      </c>
      <c r="E17" s="35" t="s">
        <v>317</v>
      </c>
      <c r="F17" s="45">
        <v>0</v>
      </c>
      <c r="G17" s="11" t="e">
        <f>--(#REF!&gt;=1)</f>
        <v>#REF!</v>
      </c>
      <c r="H17" s="13" t="s">
        <v>318</v>
      </c>
    </row>
    <row r="18" spans="1:8" ht="73.05" customHeight="1" x14ac:dyDescent="0.35">
      <c r="A18" s="11">
        <v>9</v>
      </c>
      <c r="B18" s="34" t="s">
        <v>301</v>
      </c>
      <c r="C18" s="16">
        <v>43332</v>
      </c>
      <c r="D18" s="16">
        <v>43339</v>
      </c>
      <c r="E18" s="35" t="s">
        <v>303</v>
      </c>
      <c r="F18" s="45">
        <v>0</v>
      </c>
      <c r="G18" s="11">
        <f>--(Table134589101112[[#This Row],[% COMPLETADO]]&gt;=1)</f>
        <v>0</v>
      </c>
      <c r="H18" s="13" t="s">
        <v>302</v>
      </c>
    </row>
    <row r="19" spans="1:8" ht="84" customHeight="1" x14ac:dyDescent="0.35">
      <c r="A19" s="11">
        <v>10</v>
      </c>
      <c r="B19" s="25" t="s">
        <v>243</v>
      </c>
      <c r="C19" s="2">
        <v>43325</v>
      </c>
      <c r="D19" s="2">
        <v>43330</v>
      </c>
      <c r="E19" s="24" t="s">
        <v>244</v>
      </c>
      <c r="F19" s="43">
        <v>0.25</v>
      </c>
      <c r="G19" s="11">
        <f>--(Table134589101112[[#This Row],[% COMPLETADO]]&gt;=1)</f>
        <v>0</v>
      </c>
      <c r="H19" s="4" t="s">
        <v>284</v>
      </c>
    </row>
    <row r="20" spans="1:8" ht="70.95" customHeight="1" x14ac:dyDescent="0.35">
      <c r="A20" s="11">
        <v>11</v>
      </c>
      <c r="B20" s="34" t="s">
        <v>259</v>
      </c>
      <c r="C20" s="16">
        <v>43325</v>
      </c>
      <c r="D20" s="16">
        <v>43342</v>
      </c>
      <c r="E20" s="35" t="s">
        <v>257</v>
      </c>
      <c r="F20" s="45">
        <v>0.75</v>
      </c>
      <c r="G20" s="11">
        <f>--(Table134589101112[[#This Row],[% COMPLETADO]]&gt;=1)</f>
        <v>0</v>
      </c>
      <c r="H20" s="13" t="s">
        <v>258</v>
      </c>
    </row>
    <row r="21" spans="1:8" ht="70.95" customHeight="1" x14ac:dyDescent="0.35">
      <c r="A21" s="11">
        <v>12</v>
      </c>
      <c r="B21" s="34" t="s">
        <v>262</v>
      </c>
      <c r="C21" s="16">
        <v>43325</v>
      </c>
      <c r="D21" s="16">
        <v>43339</v>
      </c>
      <c r="E21" s="35" t="s">
        <v>257</v>
      </c>
      <c r="F21" s="45">
        <v>0</v>
      </c>
      <c r="G21" s="11">
        <f>--(Table134589101112[[#This Row],[% COMPLETADO]]&gt;=1)</f>
        <v>0</v>
      </c>
      <c r="H21" s="13" t="s">
        <v>294</v>
      </c>
    </row>
    <row r="22" spans="1:8" ht="70.95" customHeight="1" x14ac:dyDescent="0.35">
      <c r="A22" s="11">
        <v>13</v>
      </c>
      <c r="B22" s="47" t="s">
        <v>139</v>
      </c>
      <c r="C22" s="2">
        <v>43325</v>
      </c>
      <c r="D22" s="2">
        <v>43342</v>
      </c>
      <c r="E22" s="24" t="s">
        <v>151</v>
      </c>
      <c r="F22" s="43">
        <v>0.25</v>
      </c>
      <c r="G22" s="11">
        <f>--(Table134589101112[[#This Row],[% COMPLETADO]]&gt;=1)</f>
        <v>0</v>
      </c>
      <c r="H22" s="4" t="s">
        <v>186</v>
      </c>
    </row>
    <row r="23" spans="1:8" ht="58.05" customHeight="1" x14ac:dyDescent="0.35">
      <c r="A23" s="11">
        <v>14</v>
      </c>
      <c r="B23" s="34" t="s">
        <v>109</v>
      </c>
      <c r="C23" s="16">
        <v>43269</v>
      </c>
      <c r="D23" s="16">
        <v>43276</v>
      </c>
      <c r="E23" s="35" t="s">
        <v>305</v>
      </c>
      <c r="F23" s="45">
        <v>0</v>
      </c>
      <c r="G23" s="11">
        <f>--(Table134589101112[[#This Row],[% COMPLETADO]]&gt;=1)</f>
        <v>0</v>
      </c>
      <c r="H23" s="13" t="s">
        <v>304</v>
      </c>
    </row>
    <row r="24" spans="1:8" ht="64.05" customHeight="1" x14ac:dyDescent="0.35">
      <c r="A24" s="11">
        <v>15</v>
      </c>
      <c r="B24" s="34" t="s">
        <v>309</v>
      </c>
      <c r="C24" s="16">
        <v>43332</v>
      </c>
      <c r="D24" s="16">
        <v>43339</v>
      </c>
      <c r="E24" s="35" t="s">
        <v>305</v>
      </c>
      <c r="F24" s="45">
        <v>0.25</v>
      </c>
      <c r="G24" s="11">
        <f>--(Table134589101112[[#This Row],[% COMPLETADO]]&gt;=1)</f>
        <v>0</v>
      </c>
      <c r="H24" s="13" t="s">
        <v>310</v>
      </c>
    </row>
    <row r="25" spans="1:8" ht="70.95" customHeight="1" x14ac:dyDescent="0.35">
      <c r="A25" s="11">
        <v>16</v>
      </c>
      <c r="B25" s="34" t="s">
        <v>42</v>
      </c>
      <c r="C25" s="16">
        <v>43325</v>
      </c>
      <c r="D25" s="16">
        <v>43326</v>
      </c>
      <c r="E25" s="35" t="s">
        <v>249</v>
      </c>
      <c r="F25" s="45">
        <v>1</v>
      </c>
      <c r="G25" s="11">
        <f>--(Table134589101112[[#This Row],[% COMPLETADO]]&gt;=1)</f>
        <v>1</v>
      </c>
      <c r="H25" s="13" t="s">
        <v>288</v>
      </c>
    </row>
    <row r="26" spans="1:8" ht="70.95" customHeight="1" x14ac:dyDescent="0.35">
      <c r="A26" s="11">
        <v>17</v>
      </c>
      <c r="B26" s="34" t="s">
        <v>251</v>
      </c>
      <c r="C26" s="16">
        <v>43332</v>
      </c>
      <c r="D26" s="16">
        <v>43332</v>
      </c>
      <c r="E26" s="35" t="s">
        <v>172</v>
      </c>
      <c r="F26" s="45">
        <v>0.75</v>
      </c>
      <c r="G26" s="11">
        <f>--(Table134589101112[[#This Row],[% COMPLETADO]]&gt;=1)</f>
        <v>0</v>
      </c>
      <c r="H26" s="13" t="s">
        <v>289</v>
      </c>
    </row>
    <row r="27" spans="1:8" ht="70.95" customHeight="1" x14ac:dyDescent="0.35">
      <c r="A27" s="11">
        <v>18</v>
      </c>
      <c r="B27" s="34" t="s">
        <v>266</v>
      </c>
      <c r="C27" s="16">
        <v>43332</v>
      </c>
      <c r="D27" s="16">
        <v>43339</v>
      </c>
      <c r="E27" s="35" t="s">
        <v>255</v>
      </c>
      <c r="F27" s="45">
        <v>0.25</v>
      </c>
      <c r="G27" s="11">
        <f>--(Table134589101112[[#This Row],[% COMPLETADO]]&gt;=1)</f>
        <v>0</v>
      </c>
      <c r="H27" s="13" t="s">
        <v>291</v>
      </c>
    </row>
    <row r="28" spans="1:8" ht="70.95" customHeight="1" x14ac:dyDescent="0.35">
      <c r="A28" s="11">
        <v>19</v>
      </c>
      <c r="B28" s="34" t="s">
        <v>295</v>
      </c>
      <c r="C28" s="16">
        <v>43332</v>
      </c>
      <c r="D28" s="16">
        <v>43339</v>
      </c>
      <c r="E28" s="35" t="s">
        <v>296</v>
      </c>
      <c r="F28" s="45">
        <v>0</v>
      </c>
      <c r="G28" s="11">
        <f>--(Table134589101112[[#This Row],[% COMPLETADO]]&gt;=1)</f>
        <v>0</v>
      </c>
      <c r="H28" s="13" t="s">
        <v>297</v>
      </c>
    </row>
    <row r="29" spans="1:8" ht="69" customHeight="1" x14ac:dyDescent="0.35">
      <c r="A29" s="11">
        <v>20</v>
      </c>
      <c r="B29" s="34" t="s">
        <v>179</v>
      </c>
      <c r="C29" s="16">
        <v>43332</v>
      </c>
      <c r="D29" s="16">
        <v>43339</v>
      </c>
      <c r="E29" s="35" t="s">
        <v>312</v>
      </c>
      <c r="F29" s="45">
        <v>0</v>
      </c>
      <c r="G29" s="11">
        <f>--(Table134589101112[[#This Row],[% COMPLETADO]]&gt;=1)</f>
        <v>0</v>
      </c>
      <c r="H29" s="13" t="s">
        <v>311</v>
      </c>
    </row>
    <row r="30" spans="1:8" ht="70.95" customHeight="1" x14ac:dyDescent="0.35">
      <c r="A30" s="11">
        <v>21</v>
      </c>
      <c r="B30" s="25" t="s">
        <v>232</v>
      </c>
      <c r="C30" s="2">
        <v>43325</v>
      </c>
      <c r="D30" s="2">
        <v>43326</v>
      </c>
      <c r="E30" s="24" t="s">
        <v>233</v>
      </c>
      <c r="F30" s="43">
        <v>0.5</v>
      </c>
      <c r="G30" s="11" t="e">
        <f>--(#REF!&gt;=1)</f>
        <v>#REF!</v>
      </c>
      <c r="H30" s="4" t="s">
        <v>280</v>
      </c>
    </row>
    <row r="31" spans="1:8" ht="97.05" customHeight="1" x14ac:dyDescent="0.35">
      <c r="A31" s="11">
        <v>22</v>
      </c>
      <c r="B31" s="25" t="s">
        <v>224</v>
      </c>
      <c r="C31" s="2">
        <v>43325</v>
      </c>
      <c r="D31" s="2">
        <v>43326</v>
      </c>
      <c r="E31" s="24" t="s">
        <v>279</v>
      </c>
      <c r="F31" s="43">
        <v>0.25</v>
      </c>
      <c r="G31" s="11">
        <f>--(Table134589101112[[#This Row],[% COMPLETADO]]&gt;=1)</f>
        <v>0</v>
      </c>
      <c r="H31" s="4" t="s">
        <v>278</v>
      </c>
    </row>
    <row r="32" spans="1:8" ht="97.05" customHeight="1" x14ac:dyDescent="0.35">
      <c r="A32" s="11">
        <v>23</v>
      </c>
      <c r="B32" s="48" t="s">
        <v>227</v>
      </c>
      <c r="C32" s="2">
        <v>43325</v>
      </c>
      <c r="D32" s="2">
        <v>43325</v>
      </c>
      <c r="E32" s="2" t="s">
        <v>148</v>
      </c>
      <c r="F32" s="43">
        <v>0.25</v>
      </c>
      <c r="G32" s="11">
        <f>--(Table134589101112[[#This Row],[% COMPLETADO]]&gt;=1)</f>
        <v>0</v>
      </c>
      <c r="H32" s="4" t="s">
        <v>228</v>
      </c>
    </row>
    <row r="33" spans="1:8" ht="70.95" customHeight="1" x14ac:dyDescent="0.35">
      <c r="A33" s="11">
        <v>24</v>
      </c>
      <c r="B33" s="47" t="s">
        <v>127</v>
      </c>
      <c r="C33" s="2">
        <v>43325</v>
      </c>
      <c r="D33" s="2">
        <v>43261</v>
      </c>
      <c r="E33" s="24" t="s">
        <v>14</v>
      </c>
      <c r="F33" s="43">
        <v>0.25</v>
      </c>
      <c r="G33" s="11">
        <f>--(Table134589101112[[#This Row],[% COMPLETADO]]&gt;=1)</f>
        <v>0</v>
      </c>
      <c r="H33" s="4" t="s">
        <v>149</v>
      </c>
    </row>
    <row r="34" spans="1:8" ht="70.95" customHeight="1" x14ac:dyDescent="0.35">
      <c r="A34" s="11">
        <v>25</v>
      </c>
      <c r="B34" s="47" t="s">
        <v>326</v>
      </c>
      <c r="C34" s="2">
        <v>43332</v>
      </c>
      <c r="D34" s="2">
        <v>43339</v>
      </c>
      <c r="E34" s="24" t="s">
        <v>296</v>
      </c>
      <c r="F34" s="43">
        <v>0</v>
      </c>
      <c r="G34" s="11">
        <f>--(Table134589101112[[#This Row],[% COMPLETADO]]&gt;=1)</f>
        <v>0</v>
      </c>
      <c r="H34" s="4" t="s">
        <v>327</v>
      </c>
    </row>
    <row r="35" spans="1:8" ht="70.95" customHeight="1" x14ac:dyDescent="0.35">
      <c r="A35" s="11">
        <v>26</v>
      </c>
      <c r="B35" s="47" t="s">
        <v>338</v>
      </c>
      <c r="C35" s="2">
        <v>43332</v>
      </c>
      <c r="D35" s="2">
        <v>43339</v>
      </c>
      <c r="E35" s="24" t="s">
        <v>330</v>
      </c>
      <c r="F35" s="43">
        <v>0</v>
      </c>
      <c r="G35" s="11">
        <f>--(Table134589101112[[#This Row],[% COMPLETADO]]&gt;=1)</f>
        <v>0</v>
      </c>
      <c r="H35" s="4" t="s">
        <v>339</v>
      </c>
    </row>
    <row r="36" spans="1:8" ht="70.95" customHeight="1" x14ac:dyDescent="0.35">
      <c r="A36" s="11">
        <v>27</v>
      </c>
      <c r="B36" s="47" t="s">
        <v>325</v>
      </c>
      <c r="C36" s="2">
        <v>43325</v>
      </c>
      <c r="D36" s="2">
        <v>43339</v>
      </c>
      <c r="E36" s="24" t="s">
        <v>14</v>
      </c>
      <c r="F36" s="43">
        <v>0.75</v>
      </c>
      <c r="G36" s="11">
        <f>--(Table134589101112[[#This Row],[% COMPLETADO]]&gt;=1)</f>
        <v>0</v>
      </c>
      <c r="H36" s="4" t="s">
        <v>229</v>
      </c>
    </row>
    <row r="37" spans="1:8" ht="70.95" customHeight="1" x14ac:dyDescent="0.35">
      <c r="A37" s="11">
        <v>28</v>
      </c>
      <c r="B37" s="47" t="s">
        <v>22</v>
      </c>
      <c r="C37" s="2">
        <v>43325</v>
      </c>
      <c r="D37" s="2">
        <v>43339</v>
      </c>
      <c r="E37" s="24" t="s">
        <v>23</v>
      </c>
      <c r="F37" s="43">
        <v>0.25</v>
      </c>
      <c r="G37" s="11">
        <f>--(Table134589101112[[#This Row],[% COMPLETADO]]&gt;=1)</f>
        <v>0</v>
      </c>
      <c r="H37" s="4" t="s">
        <v>24</v>
      </c>
    </row>
    <row r="38" spans="1:8" ht="70.95" customHeight="1" x14ac:dyDescent="0.35">
      <c r="A38" s="11">
        <v>29</v>
      </c>
      <c r="B38" s="47" t="s">
        <v>230</v>
      </c>
      <c r="C38" s="2">
        <v>43325</v>
      </c>
      <c r="D38" s="2">
        <v>43339</v>
      </c>
      <c r="E38" s="2" t="s">
        <v>148</v>
      </c>
      <c r="F38" s="43">
        <v>0.25</v>
      </c>
      <c r="G38" s="11">
        <f>--(Table134589101112[[#This Row],[% COMPLETADO]]&gt;=1)</f>
        <v>0</v>
      </c>
      <c r="H38" s="4" t="s">
        <v>328</v>
      </c>
    </row>
    <row r="39" spans="1:8" ht="70.95" customHeight="1" x14ac:dyDescent="0.35">
      <c r="B39" s="47" t="s">
        <v>340</v>
      </c>
      <c r="C39" s="2">
        <v>43332</v>
      </c>
      <c r="D39" s="2">
        <v>43339</v>
      </c>
      <c r="E39" s="2" t="s">
        <v>148</v>
      </c>
      <c r="F39" s="43">
        <v>0</v>
      </c>
      <c r="G39" s="11">
        <f>--(Table134589101112[[#This Row],[% COMPLETADO]]&gt;=1)</f>
        <v>0</v>
      </c>
      <c r="H39" s="4" t="s">
        <v>341</v>
      </c>
    </row>
    <row r="40" spans="1:8" ht="70.95" customHeight="1" x14ac:dyDescent="0.35">
      <c r="A40" s="11">
        <v>30</v>
      </c>
      <c r="B40" s="48" t="s">
        <v>329</v>
      </c>
      <c r="C40" s="2">
        <v>43325</v>
      </c>
      <c r="D40" s="2">
        <v>43342</v>
      </c>
      <c r="E40" s="24" t="s">
        <v>330</v>
      </c>
      <c r="F40" s="43">
        <v>0.5</v>
      </c>
      <c r="G40" s="11">
        <f>--(Table134589101112[[#This Row],[% COMPLETADO]]&gt;=1)</f>
        <v>0</v>
      </c>
      <c r="H40" s="4" t="s">
        <v>331</v>
      </c>
    </row>
    <row r="41" spans="1:8" ht="70.95" customHeight="1" x14ac:dyDescent="0.35">
      <c r="A41" s="11">
        <v>31</v>
      </c>
      <c r="B41" s="33" t="s">
        <v>54</v>
      </c>
      <c r="C41" s="5">
        <v>43325</v>
      </c>
      <c r="D41" s="5">
        <v>43339</v>
      </c>
      <c r="E41" s="5" t="s">
        <v>11</v>
      </c>
      <c r="F41" s="7">
        <v>0.25</v>
      </c>
      <c r="G41" s="7"/>
      <c r="H41" s="8" t="s">
        <v>235</v>
      </c>
    </row>
    <row r="42" spans="1:8" ht="70.95" customHeight="1" x14ac:dyDescent="0.35">
      <c r="A42" s="11">
        <v>32</v>
      </c>
      <c r="B42" s="48" t="s">
        <v>19</v>
      </c>
      <c r="C42" s="2">
        <v>43325</v>
      </c>
      <c r="D42" s="2">
        <v>43342</v>
      </c>
      <c r="E42" s="24" t="s">
        <v>21</v>
      </c>
      <c r="F42" s="43">
        <v>0.5</v>
      </c>
      <c r="G42" s="11">
        <f>--(Table134589101112[[#This Row],[% COMPLETADO]]&gt;=1)</f>
        <v>0</v>
      </c>
      <c r="H42" s="4" t="s">
        <v>332</v>
      </c>
    </row>
    <row r="43" spans="1:8" ht="97.05" customHeight="1" x14ac:dyDescent="0.35">
      <c r="A43" s="11">
        <v>33</v>
      </c>
      <c r="B43" s="48" t="s">
        <v>220</v>
      </c>
      <c r="C43" s="2">
        <v>43325</v>
      </c>
      <c r="D43" s="2">
        <v>43327</v>
      </c>
      <c r="E43" s="2" t="s">
        <v>11</v>
      </c>
      <c r="F43" s="43">
        <v>1</v>
      </c>
      <c r="G43" s="11">
        <f>--(Table134589101112[[#This Row],[% COMPLETADO]]&gt;=1)</f>
        <v>1</v>
      </c>
      <c r="H43" s="4" t="s">
        <v>221</v>
      </c>
    </row>
    <row r="44" spans="1:8" ht="97.05" customHeight="1" x14ac:dyDescent="0.35">
      <c r="A44" s="11">
        <v>34</v>
      </c>
      <c r="B44" s="48" t="s">
        <v>333</v>
      </c>
      <c r="C44" s="2">
        <v>43325</v>
      </c>
      <c r="D44" s="2">
        <v>43325</v>
      </c>
      <c r="E44" s="2" t="s">
        <v>11</v>
      </c>
      <c r="F44" s="43">
        <v>0.25</v>
      </c>
      <c r="G44" s="11">
        <f>--(Table134589101112[[#This Row],[% COMPLETADO]]&gt;=1)</f>
        <v>0</v>
      </c>
      <c r="H44" s="4" t="s">
        <v>223</v>
      </c>
    </row>
    <row r="45" spans="1:8" ht="63" customHeight="1" x14ac:dyDescent="0.35">
      <c r="A45" s="11">
        <v>35</v>
      </c>
      <c r="B45" s="34" t="s">
        <v>129</v>
      </c>
      <c r="C45" s="16">
        <v>43325</v>
      </c>
      <c r="D45" s="16">
        <v>43335</v>
      </c>
      <c r="E45" s="16" t="s">
        <v>40</v>
      </c>
      <c r="F45" s="45">
        <v>0.25</v>
      </c>
      <c r="G45" s="11">
        <f>--(Table134589101112[[#This Row],[% COMPLETADO]]&gt;=1)</f>
        <v>0</v>
      </c>
      <c r="H45" s="13" t="s">
        <v>124</v>
      </c>
    </row>
    <row r="46" spans="1:8" ht="58.05" customHeight="1" x14ac:dyDescent="0.35">
      <c r="A46" s="11">
        <v>36</v>
      </c>
      <c r="B46" s="34" t="s">
        <v>306</v>
      </c>
      <c r="C46" s="16">
        <v>43332</v>
      </c>
      <c r="D46" s="16">
        <v>43319</v>
      </c>
      <c r="E46" s="35" t="s">
        <v>307</v>
      </c>
      <c r="F46" s="45">
        <v>0</v>
      </c>
      <c r="G46" s="11">
        <f>--(Table134589101112[[#This Row],[% COMPLETADO]]&gt;=1)</f>
        <v>0</v>
      </c>
      <c r="H46" s="13" t="s">
        <v>308</v>
      </c>
    </row>
    <row r="47" spans="1:8" ht="70.95" customHeight="1" x14ac:dyDescent="0.35">
      <c r="A47" s="11">
        <v>37</v>
      </c>
      <c r="B47" s="34" t="s">
        <v>292</v>
      </c>
      <c r="C47" s="16">
        <v>43332</v>
      </c>
      <c r="D47" s="16">
        <v>43339</v>
      </c>
      <c r="E47" s="16" t="s">
        <v>11</v>
      </c>
      <c r="F47" s="45">
        <v>0</v>
      </c>
      <c r="G47" s="11">
        <f>--(Table134589101112[[#This Row],[% COMPLETADO]]&gt;=1)</f>
        <v>0</v>
      </c>
      <c r="H47" s="13" t="s">
        <v>293</v>
      </c>
    </row>
    <row r="48" spans="1:8" ht="124.05" customHeight="1" x14ac:dyDescent="0.35">
      <c r="A48" s="11">
        <v>38</v>
      </c>
      <c r="B48" s="25" t="s">
        <v>246</v>
      </c>
      <c r="C48" s="2">
        <v>43325</v>
      </c>
      <c r="D48" s="2">
        <v>43339</v>
      </c>
      <c r="E48" s="24" t="s">
        <v>247</v>
      </c>
      <c r="F48" s="43">
        <v>0.5</v>
      </c>
      <c r="G48" s="11">
        <f>--(Table134589101112[[#This Row],[% COMPLETADO]]&gt;=1)</f>
        <v>0</v>
      </c>
      <c r="H48" s="4" t="s">
        <v>285</v>
      </c>
    </row>
    <row r="49" spans="1:8" ht="90" customHeight="1" x14ac:dyDescent="0.35">
      <c r="A49" s="11">
        <v>39</v>
      </c>
      <c r="B49" s="34" t="s">
        <v>320</v>
      </c>
      <c r="C49" s="16">
        <v>43332</v>
      </c>
      <c r="D49" s="16">
        <v>43339</v>
      </c>
      <c r="E49" s="35" t="s">
        <v>11</v>
      </c>
      <c r="F49" s="45">
        <v>0</v>
      </c>
      <c r="G49" s="11">
        <f>--(Table134589101112[[#This Row],[% COMPLETADO]]&gt;=1)</f>
        <v>0</v>
      </c>
      <c r="H49" s="13" t="s">
        <v>290</v>
      </c>
    </row>
    <row r="50" spans="1:8" ht="73.05" customHeight="1" x14ac:dyDescent="0.35">
      <c r="A50" s="11">
        <v>40</v>
      </c>
      <c r="B50" s="34" t="s">
        <v>298</v>
      </c>
      <c r="C50" s="16">
        <v>43332</v>
      </c>
      <c r="D50" s="16">
        <v>43339</v>
      </c>
      <c r="E50" s="16" t="s">
        <v>40</v>
      </c>
      <c r="F50" s="45">
        <v>0</v>
      </c>
      <c r="G50" s="11">
        <f>--(Table134589101112[[#This Row],[% COMPLETADO]]&gt;=1)</f>
        <v>0</v>
      </c>
      <c r="H50" s="13" t="s">
        <v>299</v>
      </c>
    </row>
    <row r="51" spans="1:8" ht="87" customHeight="1" x14ac:dyDescent="0.35">
      <c r="A51" s="11">
        <v>41</v>
      </c>
      <c r="B51" s="34" t="s">
        <v>171</v>
      </c>
      <c r="C51" s="16">
        <v>43325</v>
      </c>
      <c r="D51" s="16">
        <v>43339</v>
      </c>
      <c r="E51" s="35" t="s">
        <v>268</v>
      </c>
      <c r="F51" s="45">
        <v>0.25</v>
      </c>
      <c r="G51" s="11">
        <f>--(Table134589101112[[#This Row],[% COMPLETADO]]&gt;=1)</f>
        <v>0</v>
      </c>
      <c r="H51" s="13" t="s">
        <v>300</v>
      </c>
    </row>
    <row r="52" spans="1:8" ht="58.95" customHeight="1" x14ac:dyDescent="0.35">
      <c r="A52" s="11">
        <v>42</v>
      </c>
      <c r="B52" s="34" t="s">
        <v>196</v>
      </c>
      <c r="C52" s="16">
        <v>43325</v>
      </c>
      <c r="D52" s="16">
        <v>43342</v>
      </c>
      <c r="E52" s="16" t="s">
        <v>11</v>
      </c>
      <c r="F52" s="45">
        <v>0</v>
      </c>
      <c r="G52" s="11">
        <f>--(Table134589101112[[#This Row],[% COMPLETADO]]&gt;=1)</f>
        <v>0</v>
      </c>
      <c r="H52" s="13" t="s">
        <v>197</v>
      </c>
    </row>
    <row r="53" spans="1:8" ht="58.95" customHeight="1" x14ac:dyDescent="0.35">
      <c r="A53" s="11">
        <v>43</v>
      </c>
      <c r="B53" s="34" t="s">
        <v>199</v>
      </c>
      <c r="C53" s="16">
        <v>43325</v>
      </c>
      <c r="D53" s="16">
        <v>43330</v>
      </c>
      <c r="E53" s="16" t="s">
        <v>11</v>
      </c>
      <c r="F53" s="45">
        <v>0</v>
      </c>
      <c r="G53" s="11">
        <f>--(Table134589101112[[#This Row],[% COMPLETADO]]&gt;=1)</f>
        <v>0</v>
      </c>
      <c r="H53" s="13" t="s">
        <v>201</v>
      </c>
    </row>
    <row r="54" spans="1:8" ht="58.95" customHeight="1" x14ac:dyDescent="0.35">
      <c r="A54" s="11">
        <v>44</v>
      </c>
      <c r="B54" s="34" t="s">
        <v>270</v>
      </c>
      <c r="C54" s="16">
        <v>43325</v>
      </c>
      <c r="D54" s="16">
        <v>43330</v>
      </c>
      <c r="E54" s="16" t="s">
        <v>11</v>
      </c>
      <c r="F54" s="45">
        <v>0</v>
      </c>
      <c r="G54" s="11">
        <f>--(Table134589101112[[#This Row],[% COMPLETADO]]&gt;=1)</f>
        <v>0</v>
      </c>
      <c r="H54" s="13" t="s">
        <v>334</v>
      </c>
    </row>
    <row r="55" spans="1:8" ht="58.95" customHeight="1" x14ac:dyDescent="0.35">
      <c r="A55" s="11">
        <v>45</v>
      </c>
      <c r="B55" s="34" t="s">
        <v>319</v>
      </c>
      <c r="C55" s="16">
        <v>43304</v>
      </c>
      <c r="D55" s="16">
        <v>43311</v>
      </c>
      <c r="E55" s="16" t="s">
        <v>40</v>
      </c>
      <c r="F55" s="45">
        <v>0</v>
      </c>
      <c r="G55" s="11">
        <f>--(Table134589101112[[#This Row],[% COMPLETADO]]&gt;=1)</f>
        <v>0</v>
      </c>
      <c r="H55" s="13" t="s">
        <v>335</v>
      </c>
    </row>
    <row r="56" spans="1:8" ht="58.95" customHeight="1" x14ac:dyDescent="0.35">
      <c r="A56" s="11">
        <v>46</v>
      </c>
      <c r="B56" s="34" t="s">
        <v>271</v>
      </c>
      <c r="C56" s="16">
        <v>43325</v>
      </c>
      <c r="D56" s="16">
        <v>43342</v>
      </c>
      <c r="E56" s="16" t="s">
        <v>40</v>
      </c>
      <c r="F56" s="45">
        <v>0</v>
      </c>
      <c r="G56" s="11">
        <f>--(Table134589101112[[#This Row],[% COMPLETADO]]&gt;=1)</f>
        <v>0</v>
      </c>
      <c r="H56" s="13" t="s">
        <v>272</v>
      </c>
    </row>
    <row r="57" spans="1:8" ht="58.95" customHeight="1" x14ac:dyDescent="0.35">
      <c r="A57" s="11">
        <v>47</v>
      </c>
      <c r="B57" s="34" t="s">
        <v>273</v>
      </c>
      <c r="C57" s="16">
        <v>43325</v>
      </c>
      <c r="D57" s="16">
        <v>43342</v>
      </c>
      <c r="E57" s="16" t="s">
        <v>46</v>
      </c>
      <c r="F57" s="45">
        <v>0</v>
      </c>
      <c r="G57" s="11">
        <f>--(Table134589101112[[#This Row],[% COMPLETADO]]&gt;=1)</f>
        <v>0</v>
      </c>
      <c r="H57" s="13" t="s">
        <v>313</v>
      </c>
    </row>
    <row r="58" spans="1:8" ht="58.95" customHeight="1" x14ac:dyDescent="0.35">
      <c r="A58" s="11">
        <v>48</v>
      </c>
      <c r="B58" s="34" t="s">
        <v>336</v>
      </c>
      <c r="C58" s="16">
        <v>43332</v>
      </c>
      <c r="D58" s="16">
        <v>43339</v>
      </c>
      <c r="E58" s="16" t="s">
        <v>40</v>
      </c>
      <c r="F58" s="45">
        <v>0</v>
      </c>
      <c r="G58" s="11">
        <f>--(Table134589101112[[#This Row],[% COMPLETADO]]&gt;=1)</f>
        <v>0</v>
      </c>
      <c r="H58" s="13" t="s">
        <v>337</v>
      </c>
    </row>
    <row r="59" spans="1:8" ht="33" customHeight="1" x14ac:dyDescent="0.35">
      <c r="B59" s="34" t="s">
        <v>342</v>
      </c>
      <c r="C59" s="16">
        <v>43332</v>
      </c>
      <c r="D59" s="16">
        <v>43339</v>
      </c>
      <c r="E59" s="16" t="s">
        <v>11</v>
      </c>
      <c r="F59" s="45">
        <v>0</v>
      </c>
      <c r="G59" s="11"/>
      <c r="H59" s="13" t="s">
        <v>343</v>
      </c>
    </row>
    <row r="60" spans="1:8" ht="33" customHeight="1" x14ac:dyDescent="0.35">
      <c r="B60" s="34" t="s">
        <v>348</v>
      </c>
      <c r="C60" s="16">
        <v>43332</v>
      </c>
      <c r="D60" s="16">
        <v>43339</v>
      </c>
      <c r="E60" s="16" t="s">
        <v>11</v>
      </c>
      <c r="F60" s="45">
        <v>0</v>
      </c>
      <c r="G60" s="11">
        <f>--(Table134589101112[[#This Row],[% COMPLETADO]]&gt;=1)</f>
        <v>0</v>
      </c>
      <c r="H60" s="13" t="s">
        <v>349</v>
      </c>
    </row>
    <row r="61" spans="1:8" ht="70.95" customHeight="1" x14ac:dyDescent="0.35">
      <c r="B61" s="13" t="s">
        <v>351</v>
      </c>
      <c r="C61" s="16">
        <v>43332</v>
      </c>
      <c r="D61" s="16">
        <v>43339</v>
      </c>
      <c r="E61" s="16" t="s">
        <v>148</v>
      </c>
      <c r="F61" s="45">
        <v>0</v>
      </c>
      <c r="G61" s="11">
        <f>--(Table134589101112[[#This Row],[% COMPLETADO]]&gt;=1)</f>
        <v>0</v>
      </c>
      <c r="H61" s="13" t="s">
        <v>352</v>
      </c>
    </row>
  </sheetData>
  <mergeCells count="1">
    <mergeCell ref="C1:F6"/>
  </mergeCells>
  <conditionalFormatting sqref="F10:F61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{32D035EB-BD55-A04C-B681-5D3805D7BA68}</x14:id>
        </ext>
      </extLst>
    </cfRule>
  </conditionalFormatting>
  <conditionalFormatting sqref="F30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{7BBCA0C3-F7D6-CE4C-AFE4-3AE6F70F7562}</x14:id>
        </ext>
      </extLst>
    </cfRule>
  </conditionalFormatting>
  <dataValidations count="2">
    <dataValidation type="decimal" allowBlank="1" showInputMessage="1" showErrorMessage="1" sqref="F9:F44" xr:uid="{00000000-0002-0000-0800-000000000000}">
      <formula1>0</formula1>
      <formula2>100</formula2>
    </dataValidation>
    <dataValidation type="list" allowBlank="1" showErrorMessage="1" errorTitle="Este valor no está en la lista." error="Escoja uno de los valores en la lista." sqref="F10:F51" xr:uid="{00000000-0002-0000-0800-000001000000}">
      <formula1>"0%,25%,50%,75%,100%"</formula1>
    </dataValidation>
  </dataValidations>
  <printOptions horizontalCentered="1"/>
  <pageMargins left="0.4" right="0.4" top="0.4" bottom="0.4" header="0.25" footer="0.25"/>
  <pageSetup paperSize="9" scale="60" fitToHeight="0" orientation="landscape" r:id="rId1"/>
  <headerFooter differentFirst="1">
    <oddFooter>&amp;CPage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D035EB-BD55-A04C-B681-5D3805D7BA68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F10:F61</xm:sqref>
        </x14:conditionalFormatting>
        <x14:conditionalFormatting xmlns:xm="http://schemas.microsoft.com/office/excel/2006/main">
          <x14:cfRule type="dataBar" id="{7BBCA0C3-F7D6-CE4C-AFE4-3AE6F70F756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iconSet" priority="102" id="{60A7FD37-17CF-4847-8663-4B1C63A9202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G14 G17</xm:sqref>
        </x14:conditionalFormatting>
        <x14:conditionalFormatting xmlns:xm="http://schemas.microsoft.com/office/excel/2006/main">
          <x14:cfRule type="iconSet" priority="2" id="{4EEF79F6-F7A1-9547-B590-B18AF3B3B19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G30</xm:sqref>
        </x14:conditionalFormatting>
        <x14:conditionalFormatting xmlns:xm="http://schemas.microsoft.com/office/excel/2006/main">
          <x14:cfRule type="iconSet" priority="114" id="{071D370C-BA25-F944-AF31-9E788F67390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G31:G58 G18:G29 G15:G16 G10:G13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14</vt:i4>
      </vt:variant>
    </vt:vector>
  </HeadingPairs>
  <TitlesOfParts>
    <vt:vector size="29" baseType="lpstr">
      <vt:lpstr>SDT Nº1</vt:lpstr>
      <vt:lpstr>SDT Nº2</vt:lpstr>
      <vt:lpstr>SDT Nº3</vt:lpstr>
      <vt:lpstr>SDT Nº4</vt:lpstr>
      <vt:lpstr>SDT Nº5</vt:lpstr>
      <vt:lpstr>SDT Nº6</vt:lpstr>
      <vt:lpstr>SDT Nº7</vt:lpstr>
      <vt:lpstr>SDT Nº8</vt:lpstr>
      <vt:lpstr>SDT Nº9</vt:lpstr>
      <vt:lpstr>SDT Nº10</vt:lpstr>
      <vt:lpstr>SDT Nº11</vt:lpstr>
      <vt:lpstr>SDT Nº12</vt:lpstr>
      <vt:lpstr>SDT Nº13</vt:lpstr>
      <vt:lpstr>SDT Nº14</vt:lpstr>
      <vt:lpstr>Pagos</vt:lpstr>
      <vt:lpstr>'SDT Nº1'!Títulos_a_imprimir</vt:lpstr>
      <vt:lpstr>'SDT Nº10'!Títulos_a_imprimir</vt:lpstr>
      <vt:lpstr>'SDT Nº11'!Títulos_a_imprimir</vt:lpstr>
      <vt:lpstr>'SDT Nº12'!Títulos_a_imprimir</vt:lpstr>
      <vt:lpstr>'SDT Nº13'!Títulos_a_imprimir</vt:lpstr>
      <vt:lpstr>'SDT Nº14'!Títulos_a_imprimir</vt:lpstr>
      <vt:lpstr>'SDT Nº2'!Títulos_a_imprimir</vt:lpstr>
      <vt:lpstr>'SDT Nº3'!Títulos_a_imprimir</vt:lpstr>
      <vt:lpstr>'SDT Nº4'!Títulos_a_imprimir</vt:lpstr>
      <vt:lpstr>'SDT Nº5'!Títulos_a_imprimir</vt:lpstr>
      <vt:lpstr>'SDT Nº6'!Títulos_a_imprimir</vt:lpstr>
      <vt:lpstr>'SDT Nº7'!Títulos_a_imprimir</vt:lpstr>
      <vt:lpstr>'SDT Nº8'!Títulos_a_imprimir</vt:lpstr>
      <vt:lpstr>'SDT Nº9'!Títulos_a_imprimir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Echeverri</dc:creator>
  <cp:lastModifiedBy>Javier Enrique Villalba Espinosa</cp:lastModifiedBy>
  <cp:lastPrinted>2018-10-12T20:40:07Z</cp:lastPrinted>
  <dcterms:created xsi:type="dcterms:W3CDTF">2014-09-11T17:22:12Z</dcterms:created>
  <dcterms:modified xsi:type="dcterms:W3CDTF">2018-10-12T20:40:44Z</dcterms:modified>
</cp:coreProperties>
</file>