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5440" windowHeight="12585" activeTab="3"/>
  </bookViews>
  <sheets>
    <sheet name="Generators" sheetId="1" r:id="rId1"/>
    <sheet name="Generators - Update" sheetId="2" r:id="rId2"/>
    <sheet name="GeneratorsUpdate_Edwin20170824" sheetId="4" r:id="rId3"/>
    <sheet name="Sheet2" sheetId="5" r:id="rId4"/>
  </sheets>
  <externalReferences>
    <externalReference r:id="rId5"/>
    <externalReference r:id="rId6"/>
  </externalReferences>
  <definedNames>
    <definedName name="_xlnm._FilterDatabase" localSheetId="0" hidden="1">Generators!$A$1:$BB$122</definedName>
    <definedName name="nodeList">OFFSET('[1]Nodes - Objects'!$A$2,0,0,COUNTA('[1]Nodes - Objects'!$A$2:$A$200),1)</definedName>
  </definedNames>
  <calcPr calcId="145621"/>
</workbook>
</file>

<file path=xl/calcChain.xml><?xml version="1.0" encoding="utf-8"?>
<calcChain xmlns="http://schemas.openxmlformats.org/spreadsheetml/2006/main">
  <c r="X122" i="4" l="1"/>
  <c r="X121" i="4"/>
  <c r="X120" i="4"/>
  <c r="X119" i="4"/>
  <c r="X118" i="4"/>
  <c r="X117" i="4"/>
  <c r="X116" i="4"/>
  <c r="X115" i="4"/>
  <c r="X114" i="4"/>
  <c r="X113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X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2" i="4"/>
  <c r="AB122" i="4"/>
  <c r="AA122" i="4"/>
  <c r="Y122" i="4"/>
  <c r="AB121" i="4"/>
  <c r="AB120" i="4"/>
  <c r="AB119" i="4"/>
  <c r="AA119" i="4"/>
  <c r="Y119" i="4"/>
  <c r="AB118" i="4"/>
  <c r="AA118" i="4"/>
  <c r="Y118" i="4"/>
  <c r="AB117" i="4"/>
  <c r="AA117" i="4"/>
  <c r="Y117" i="4"/>
  <c r="AB116" i="4"/>
  <c r="AA116" i="4"/>
  <c r="Y116" i="4"/>
  <c r="AB115" i="4"/>
  <c r="AA115" i="4"/>
  <c r="Y115" i="4"/>
  <c r="AB114" i="4"/>
  <c r="AA114" i="4"/>
  <c r="Y114" i="4"/>
  <c r="AB113" i="4"/>
  <c r="AA113" i="4"/>
  <c r="Y113" i="4"/>
  <c r="AB112" i="4"/>
  <c r="AB111" i="4"/>
  <c r="AB110" i="4"/>
  <c r="AA110" i="4"/>
  <c r="Y110" i="4"/>
  <c r="AB109" i="4"/>
  <c r="AA109" i="4"/>
  <c r="Y109" i="4"/>
  <c r="AB108" i="4"/>
  <c r="AA108" i="4"/>
  <c r="Y108" i="4"/>
  <c r="AB107" i="4"/>
  <c r="AA107" i="4"/>
  <c r="Y107" i="4"/>
  <c r="AB106" i="4"/>
  <c r="AA106" i="4"/>
  <c r="Y106" i="4"/>
  <c r="AB105" i="4"/>
  <c r="AB104" i="4"/>
  <c r="AB103" i="4"/>
  <c r="AA103" i="4"/>
  <c r="Y103" i="4"/>
  <c r="AB102" i="4"/>
  <c r="AA102" i="4"/>
  <c r="Y102" i="4"/>
  <c r="AB101" i="4"/>
  <c r="AB100" i="4"/>
  <c r="AA100" i="4"/>
  <c r="Y100" i="4"/>
  <c r="AB99" i="4"/>
  <c r="AA99" i="4"/>
  <c r="Y99" i="4"/>
  <c r="AB98" i="4"/>
  <c r="AA98" i="4"/>
  <c r="Y98" i="4"/>
  <c r="AB97" i="4"/>
  <c r="AA97" i="4"/>
  <c r="Y97" i="4"/>
  <c r="AB96" i="4"/>
  <c r="AB95" i="4"/>
  <c r="AA95" i="4"/>
  <c r="Y95" i="4"/>
  <c r="AB94" i="4"/>
  <c r="AB93" i="4"/>
  <c r="AB92" i="4"/>
  <c r="AA92" i="4"/>
  <c r="Y92" i="4"/>
  <c r="AB91" i="4"/>
  <c r="AA91" i="4"/>
  <c r="Y91" i="4"/>
  <c r="AB90" i="4"/>
  <c r="AB89" i="4"/>
  <c r="AA89" i="4"/>
  <c r="Y89" i="4"/>
  <c r="AB88" i="4"/>
  <c r="AA88" i="4"/>
  <c r="Y88" i="4"/>
  <c r="AB87" i="4"/>
  <c r="AA87" i="4"/>
  <c r="Y87" i="4"/>
  <c r="AB86" i="4"/>
  <c r="AB85" i="4"/>
  <c r="AB84" i="4"/>
  <c r="AA84" i="4"/>
  <c r="Y84" i="4"/>
  <c r="AB83" i="4"/>
  <c r="AB82" i="4"/>
  <c r="AA82" i="4"/>
  <c r="Y82" i="4"/>
  <c r="AB81" i="4"/>
  <c r="AA81" i="4"/>
  <c r="Y81" i="4"/>
  <c r="AB80" i="4"/>
  <c r="AB79" i="4"/>
  <c r="AA79" i="4"/>
  <c r="Y79" i="4"/>
  <c r="AB78" i="4"/>
  <c r="AA78" i="4"/>
  <c r="Y78" i="4"/>
  <c r="AB77" i="4"/>
  <c r="AA77" i="4"/>
  <c r="Y77" i="4"/>
  <c r="AB76" i="4"/>
  <c r="AA76" i="4"/>
  <c r="Y76" i="4"/>
  <c r="AB75" i="4"/>
  <c r="AB74" i="4"/>
  <c r="AA74" i="4"/>
  <c r="Y74" i="4"/>
  <c r="AB73" i="4"/>
  <c r="AA73" i="4"/>
  <c r="Y73" i="4"/>
  <c r="AB72" i="4"/>
  <c r="AA72" i="4"/>
  <c r="Y72" i="4"/>
  <c r="AB71" i="4"/>
  <c r="AA71" i="4"/>
  <c r="Y71" i="4"/>
  <c r="AB70" i="4"/>
  <c r="AA70" i="4"/>
  <c r="Y70" i="4"/>
  <c r="AB69" i="4"/>
  <c r="AB68" i="4"/>
  <c r="AB67" i="4"/>
  <c r="AA67" i="4"/>
  <c r="Y67" i="4"/>
  <c r="AB66" i="4"/>
  <c r="AA66" i="4"/>
  <c r="Y66" i="4"/>
  <c r="AB65" i="4"/>
  <c r="AA65" i="4"/>
  <c r="Y65" i="4"/>
  <c r="AB64" i="4"/>
  <c r="AB63" i="4"/>
  <c r="AA63" i="4"/>
  <c r="Y63" i="4"/>
  <c r="AB62" i="4"/>
  <c r="AA62" i="4"/>
  <c r="Y62" i="4"/>
  <c r="AB61" i="4"/>
  <c r="AA61" i="4"/>
  <c r="Y61" i="4"/>
  <c r="AB60" i="4"/>
  <c r="AB59" i="4"/>
  <c r="AA59" i="4"/>
  <c r="Y59" i="4"/>
  <c r="AB58" i="4"/>
  <c r="AA58" i="4"/>
  <c r="Y58" i="4"/>
  <c r="AB57" i="4"/>
  <c r="AA57" i="4"/>
  <c r="Y57" i="4"/>
  <c r="AB56" i="4"/>
  <c r="AA56" i="4"/>
  <c r="Y56" i="4"/>
  <c r="AB55" i="4"/>
  <c r="AA55" i="4"/>
  <c r="Y55" i="4"/>
  <c r="AB54" i="4"/>
  <c r="AB53" i="4"/>
  <c r="AB52" i="4"/>
  <c r="AB51" i="4"/>
  <c r="AA51" i="4"/>
  <c r="Y51" i="4"/>
  <c r="AB50" i="4"/>
  <c r="AA50" i="4"/>
  <c r="Y50" i="4"/>
  <c r="AB49" i="4"/>
  <c r="AB48" i="4"/>
  <c r="AA48" i="4"/>
  <c r="Y48" i="4"/>
  <c r="AB47" i="4"/>
  <c r="AB46" i="4"/>
  <c r="AA46" i="4"/>
  <c r="Y46" i="4"/>
  <c r="AB45" i="4"/>
  <c r="AB44" i="4"/>
  <c r="AB43" i="4"/>
  <c r="AA43" i="4"/>
  <c r="Y43" i="4"/>
  <c r="AB42" i="4"/>
  <c r="AA42" i="4"/>
  <c r="Y42" i="4"/>
  <c r="AB41" i="4"/>
  <c r="AB40" i="4"/>
  <c r="AB39" i="4"/>
  <c r="AB38" i="4"/>
  <c r="AB37" i="4"/>
  <c r="AB36" i="4"/>
  <c r="AA36" i="4"/>
  <c r="Y36" i="4"/>
  <c r="AB35" i="4"/>
  <c r="AB34" i="4"/>
  <c r="AB33" i="4"/>
  <c r="AB32" i="4"/>
  <c r="AB31" i="4"/>
  <c r="AB30" i="4"/>
  <c r="AB29" i="4"/>
  <c r="AA29" i="4"/>
  <c r="Y29" i="4"/>
  <c r="AB28" i="4"/>
  <c r="AA28" i="4"/>
  <c r="Y28" i="4"/>
  <c r="AB27" i="4"/>
  <c r="AB26" i="4"/>
  <c r="AB25" i="4"/>
  <c r="AA25" i="4"/>
  <c r="Y25" i="4"/>
  <c r="AB24" i="4"/>
  <c r="AB23" i="4"/>
  <c r="AB22" i="4"/>
  <c r="AA22" i="4"/>
  <c r="Y22" i="4"/>
  <c r="AB21" i="4"/>
  <c r="AA21" i="4"/>
  <c r="Y21" i="4"/>
  <c r="AB20" i="4"/>
  <c r="AA20" i="4"/>
  <c r="Y20" i="4"/>
  <c r="AB19" i="4"/>
  <c r="AB18" i="4"/>
  <c r="AB17" i="4"/>
  <c r="AB16" i="4"/>
  <c r="AB15" i="4"/>
  <c r="AB14" i="4"/>
  <c r="AB13" i="4"/>
  <c r="AA13" i="4"/>
  <c r="Y13" i="4"/>
  <c r="AB12" i="4"/>
  <c r="AA12" i="4"/>
  <c r="Y12" i="4"/>
  <c r="AB11" i="4"/>
  <c r="AA11" i="4"/>
  <c r="Y11" i="4"/>
  <c r="AB10" i="4"/>
  <c r="AB9" i="4"/>
  <c r="AA9" i="4"/>
  <c r="Y9" i="4"/>
  <c r="AB8" i="4"/>
  <c r="AB7" i="4"/>
  <c r="AA7" i="4"/>
  <c r="Y7" i="4"/>
  <c r="AB6" i="4"/>
  <c r="AA6" i="4"/>
  <c r="Y6" i="4"/>
  <c r="AB5" i="4"/>
  <c r="AA5" i="4"/>
  <c r="Y5" i="4"/>
  <c r="AB4" i="4"/>
  <c r="AD3" i="4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AD72" i="4" s="1"/>
  <c r="AD73" i="4" s="1"/>
  <c r="AD74" i="4" s="1"/>
  <c r="AD75" i="4" s="1"/>
  <c r="AD76" i="4" s="1"/>
  <c r="AD77" i="4" s="1"/>
  <c r="AD78" i="4" s="1"/>
  <c r="AD79" i="4" s="1"/>
  <c r="AD80" i="4" s="1"/>
  <c r="AD81" i="4" s="1"/>
  <c r="AD82" i="4" s="1"/>
  <c r="AD83" i="4" s="1"/>
  <c r="AD84" i="4" s="1"/>
  <c r="AD85" i="4" s="1"/>
  <c r="AD86" i="4" s="1"/>
  <c r="AD87" i="4" s="1"/>
  <c r="AD88" i="4" s="1"/>
  <c r="AD89" i="4" s="1"/>
  <c r="AD90" i="4" s="1"/>
  <c r="AD91" i="4" s="1"/>
  <c r="AD92" i="4" s="1"/>
  <c r="AD93" i="4" s="1"/>
  <c r="AD94" i="4" s="1"/>
  <c r="AD95" i="4" s="1"/>
  <c r="AD96" i="4" s="1"/>
  <c r="AD97" i="4" s="1"/>
  <c r="AD98" i="4" s="1"/>
  <c r="AD99" i="4" s="1"/>
  <c r="AD100" i="4" s="1"/>
  <c r="AD101" i="4" s="1"/>
  <c r="AD102" i="4" s="1"/>
  <c r="AD103" i="4" s="1"/>
  <c r="AD104" i="4" s="1"/>
  <c r="AD105" i="4" s="1"/>
  <c r="AD106" i="4" s="1"/>
  <c r="AD107" i="4" s="1"/>
  <c r="AD108" i="4" s="1"/>
  <c r="AD109" i="4" s="1"/>
  <c r="AD110" i="4" s="1"/>
  <c r="AD111" i="4" s="1"/>
  <c r="AD112" i="4" s="1"/>
  <c r="AD113" i="4" s="1"/>
  <c r="AD114" i="4" s="1"/>
  <c r="AD115" i="4" s="1"/>
  <c r="AD116" i="4" s="1"/>
  <c r="AD117" i="4" s="1"/>
  <c r="AD118" i="4" s="1"/>
  <c r="AD119" i="4" s="1"/>
  <c r="AD120" i="4" s="1"/>
  <c r="AD121" i="4" s="1"/>
  <c r="AD122" i="4" s="1"/>
  <c r="AC3" i="4"/>
  <c r="AC4" i="4" s="1"/>
  <c r="AB3" i="4"/>
  <c r="Y3" i="4"/>
  <c r="AA3" i="4" s="1"/>
  <c r="AB2" i="4"/>
  <c r="Y2" i="4"/>
  <c r="AA2" i="4" s="1"/>
  <c r="N116" i="4"/>
  <c r="N117" i="4"/>
  <c r="L116" i="4"/>
  <c r="L117" i="4"/>
  <c r="L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2" i="4"/>
  <c r="N2" i="4" s="1"/>
  <c r="Q3" i="4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P3" i="4"/>
  <c r="L3" i="4" s="1"/>
  <c r="AC5" i="4" l="1"/>
  <c r="AC6" i="4" s="1"/>
  <c r="AC7" i="4" s="1"/>
  <c r="AC8" i="4" s="1"/>
  <c r="Y4" i="4"/>
  <c r="AA4" i="4" s="1"/>
  <c r="N3" i="4"/>
  <c r="P4" i="4"/>
  <c r="L4" i="4" s="1"/>
  <c r="N4" i="4" s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Y48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AQ2" i="1"/>
  <c r="E2" i="1"/>
  <c r="AC9" i="4" l="1"/>
  <c r="AC10" i="4" s="1"/>
  <c r="Y8" i="4"/>
  <c r="AA8" i="4" s="1"/>
  <c r="P5" i="4"/>
  <c r="L5" i="4" s="1"/>
  <c r="N5" i="4" s="1"/>
  <c r="AC11" i="4" l="1"/>
  <c r="AC12" i="4" s="1"/>
  <c r="AC13" i="4" s="1"/>
  <c r="AC14" i="4" s="1"/>
  <c r="Y10" i="4"/>
  <c r="AA10" i="4" s="1"/>
  <c r="P6" i="4"/>
  <c r="L6" i="4" s="1"/>
  <c r="N6" i="4" s="1"/>
  <c r="AC15" i="4" l="1"/>
  <c r="Y14" i="4"/>
  <c r="AA14" i="4" s="1"/>
  <c r="P7" i="4"/>
  <c r="L7" i="4" s="1"/>
  <c r="N7" i="4" s="1"/>
  <c r="AC16" i="4" l="1"/>
  <c r="Y15" i="4"/>
  <c r="AA15" i="4" s="1"/>
  <c r="P8" i="4"/>
  <c r="L8" i="4" s="1"/>
  <c r="N8" i="4" s="1"/>
  <c r="AC17" i="4" l="1"/>
  <c r="Y16" i="4"/>
  <c r="AA16" i="4" s="1"/>
  <c r="P9" i="4"/>
  <c r="L9" i="4" s="1"/>
  <c r="N9" i="4" s="1"/>
  <c r="AC18" i="4" l="1"/>
  <c r="Y17" i="4"/>
  <c r="AA17" i="4" s="1"/>
  <c r="P10" i="4"/>
  <c r="L10" i="4" s="1"/>
  <c r="N10" i="4" s="1"/>
  <c r="AC19" i="4" l="1"/>
  <c r="Y18" i="4"/>
  <c r="AA18" i="4" s="1"/>
  <c r="P11" i="4"/>
  <c r="L11" i="4" s="1"/>
  <c r="N11" i="4" s="1"/>
  <c r="AC20" i="4" l="1"/>
  <c r="AC21" i="4" s="1"/>
  <c r="AC22" i="4" s="1"/>
  <c r="AC23" i="4" s="1"/>
  <c r="Y19" i="4"/>
  <c r="AA19" i="4" s="1"/>
  <c r="P12" i="4"/>
  <c r="L12" i="4" s="1"/>
  <c r="N12" i="4" s="1"/>
  <c r="AC24" i="4" l="1"/>
  <c r="Y23" i="4"/>
  <c r="AA23" i="4" s="1"/>
  <c r="P13" i="4"/>
  <c r="L13" i="4" s="1"/>
  <c r="N13" i="4" s="1"/>
  <c r="AC25" i="4" l="1"/>
  <c r="AC26" i="4" s="1"/>
  <c r="Y24" i="4"/>
  <c r="AA24" i="4" s="1"/>
  <c r="P14" i="4"/>
  <c r="L14" i="4" s="1"/>
  <c r="N14" i="4" s="1"/>
  <c r="AC27" i="4" l="1"/>
  <c r="Y26" i="4"/>
  <c r="AA26" i="4" s="1"/>
  <c r="P15" i="4"/>
  <c r="L15" i="4" s="1"/>
  <c r="N15" i="4" s="1"/>
  <c r="AC28" i="4" l="1"/>
  <c r="AC29" i="4" s="1"/>
  <c r="AC30" i="4" s="1"/>
  <c r="Y27" i="4"/>
  <c r="AA27" i="4" s="1"/>
  <c r="P16" i="4"/>
  <c r="L16" i="4" s="1"/>
  <c r="N16" i="4" s="1"/>
  <c r="AC31" i="4" l="1"/>
  <c r="Y30" i="4"/>
  <c r="AA30" i="4" s="1"/>
  <c r="P17" i="4"/>
  <c r="L17" i="4" s="1"/>
  <c r="N17" i="4" s="1"/>
  <c r="AC32" i="4" l="1"/>
  <c r="Y31" i="4"/>
  <c r="AA31" i="4" s="1"/>
  <c r="P18" i="4"/>
  <c r="L18" i="4" s="1"/>
  <c r="N18" i="4" s="1"/>
  <c r="AC33" i="4" l="1"/>
  <c r="Y32" i="4"/>
  <c r="AA32" i="4" s="1"/>
  <c r="P19" i="4"/>
  <c r="L19" i="4" s="1"/>
  <c r="N19" i="4" s="1"/>
  <c r="AC34" i="4" l="1"/>
  <c r="Y33" i="4"/>
  <c r="AA33" i="4" s="1"/>
  <c r="P20" i="4"/>
  <c r="L20" i="4" s="1"/>
  <c r="N20" i="4" s="1"/>
  <c r="AC35" i="4" l="1"/>
  <c r="Y34" i="4"/>
  <c r="AA34" i="4" s="1"/>
  <c r="P21" i="4"/>
  <c r="L21" i="4" s="1"/>
  <c r="N21" i="4" s="1"/>
  <c r="AC36" i="4" l="1"/>
  <c r="AC37" i="4" s="1"/>
  <c r="Y35" i="4"/>
  <c r="AA35" i="4" s="1"/>
  <c r="P22" i="4"/>
  <c r="L22" i="4" s="1"/>
  <c r="N22" i="4" s="1"/>
  <c r="AC38" i="4" l="1"/>
  <c r="Y37" i="4"/>
  <c r="AA37" i="4" s="1"/>
  <c r="P23" i="4"/>
  <c r="L23" i="4" s="1"/>
  <c r="N23" i="4" s="1"/>
  <c r="AC39" i="4" l="1"/>
  <c r="Y38" i="4"/>
  <c r="AA38" i="4" s="1"/>
  <c r="P24" i="4"/>
  <c r="L24" i="4" s="1"/>
  <c r="N24" i="4" s="1"/>
  <c r="AC40" i="4" l="1"/>
  <c r="Y39" i="4"/>
  <c r="AA39" i="4" s="1"/>
  <c r="P25" i="4"/>
  <c r="L25" i="4" s="1"/>
  <c r="N25" i="4" s="1"/>
  <c r="AC41" i="4" l="1"/>
  <c r="Y40" i="4"/>
  <c r="AA40" i="4" s="1"/>
  <c r="P26" i="4"/>
  <c r="L26" i="4" s="1"/>
  <c r="N26" i="4" s="1"/>
  <c r="AC42" i="4" l="1"/>
  <c r="AC43" i="4" s="1"/>
  <c r="AC44" i="4" s="1"/>
  <c r="Y41" i="4"/>
  <c r="AA41" i="4" s="1"/>
  <c r="P27" i="4"/>
  <c r="L27" i="4" s="1"/>
  <c r="N27" i="4" s="1"/>
  <c r="AC45" i="4" l="1"/>
  <c r="Y44" i="4"/>
  <c r="AA44" i="4" s="1"/>
  <c r="P28" i="4"/>
  <c r="L28" i="4" s="1"/>
  <c r="N28" i="4" s="1"/>
  <c r="AC46" i="4" l="1"/>
  <c r="AC47" i="4" s="1"/>
  <c r="Y45" i="4"/>
  <c r="AA45" i="4" s="1"/>
  <c r="P29" i="4"/>
  <c r="L29" i="4" s="1"/>
  <c r="N29" i="4" s="1"/>
  <c r="AC48" i="4" l="1"/>
  <c r="AC49" i="4" s="1"/>
  <c r="Y47" i="4"/>
  <c r="AA47" i="4" s="1"/>
  <c r="P30" i="4"/>
  <c r="L30" i="4" s="1"/>
  <c r="N30" i="4" s="1"/>
  <c r="AC50" i="4" l="1"/>
  <c r="AC51" i="4" s="1"/>
  <c r="AC52" i="4" s="1"/>
  <c r="Y49" i="4"/>
  <c r="AA49" i="4" s="1"/>
  <c r="P31" i="4"/>
  <c r="L31" i="4" s="1"/>
  <c r="N31" i="4" s="1"/>
  <c r="AC53" i="4" l="1"/>
  <c r="Y52" i="4"/>
  <c r="AA52" i="4" s="1"/>
  <c r="P32" i="4"/>
  <c r="L32" i="4" s="1"/>
  <c r="N32" i="4" s="1"/>
  <c r="AC54" i="4" l="1"/>
  <c r="Y53" i="4"/>
  <c r="AA53" i="4" s="1"/>
  <c r="P33" i="4"/>
  <c r="L33" i="4" s="1"/>
  <c r="N33" i="4" s="1"/>
  <c r="AC55" i="4" l="1"/>
  <c r="AC56" i="4" s="1"/>
  <c r="AC57" i="4" s="1"/>
  <c r="AC58" i="4" s="1"/>
  <c r="AC59" i="4" s="1"/>
  <c r="AC60" i="4" s="1"/>
  <c r="Y54" i="4"/>
  <c r="AA54" i="4" s="1"/>
  <c r="P34" i="4"/>
  <c r="L34" i="4" s="1"/>
  <c r="N34" i="4" s="1"/>
  <c r="AC61" i="4" l="1"/>
  <c r="AC62" i="4" s="1"/>
  <c r="AC63" i="4" s="1"/>
  <c r="AC64" i="4" s="1"/>
  <c r="Y60" i="4"/>
  <c r="AA60" i="4" s="1"/>
  <c r="P35" i="4"/>
  <c r="L35" i="4" s="1"/>
  <c r="N35" i="4" s="1"/>
  <c r="AC65" i="4" l="1"/>
  <c r="AC66" i="4" s="1"/>
  <c r="AC67" i="4" s="1"/>
  <c r="AC68" i="4" s="1"/>
  <c r="Y64" i="4"/>
  <c r="AA64" i="4" s="1"/>
  <c r="P36" i="4"/>
  <c r="L36" i="4" s="1"/>
  <c r="N36" i="4" s="1"/>
  <c r="AC69" i="4" l="1"/>
  <c r="Y68" i="4"/>
  <c r="AA68" i="4" s="1"/>
  <c r="P37" i="4"/>
  <c r="L37" i="4" s="1"/>
  <c r="N37" i="4" s="1"/>
  <c r="AC70" i="4" l="1"/>
  <c r="AC71" i="4" s="1"/>
  <c r="AC72" i="4" s="1"/>
  <c r="AC73" i="4" s="1"/>
  <c r="AC74" i="4" s="1"/>
  <c r="AC75" i="4" s="1"/>
  <c r="Y69" i="4"/>
  <c r="AA69" i="4" s="1"/>
  <c r="P38" i="4"/>
  <c r="L38" i="4" s="1"/>
  <c r="N38" i="4" s="1"/>
  <c r="AC76" i="4" l="1"/>
  <c r="AC77" i="4" s="1"/>
  <c r="AC78" i="4" s="1"/>
  <c r="AC79" i="4" s="1"/>
  <c r="AC80" i="4" s="1"/>
  <c r="Y75" i="4"/>
  <c r="AA75" i="4" s="1"/>
  <c r="P39" i="4"/>
  <c r="L39" i="4" s="1"/>
  <c r="N39" i="4" s="1"/>
  <c r="AC81" i="4" l="1"/>
  <c r="AC82" i="4" s="1"/>
  <c r="AC83" i="4" s="1"/>
  <c r="Y80" i="4"/>
  <c r="AA80" i="4" s="1"/>
  <c r="P40" i="4"/>
  <c r="L40" i="4" s="1"/>
  <c r="N40" i="4" s="1"/>
  <c r="AC84" i="4" l="1"/>
  <c r="AC85" i="4" s="1"/>
  <c r="Y83" i="4"/>
  <c r="AA83" i="4" s="1"/>
  <c r="P41" i="4"/>
  <c r="L41" i="4" s="1"/>
  <c r="N41" i="4" s="1"/>
  <c r="AC86" i="4" l="1"/>
  <c r="Y85" i="4"/>
  <c r="AA85" i="4" s="1"/>
  <c r="P42" i="4"/>
  <c r="L42" i="4" s="1"/>
  <c r="N42" i="4" s="1"/>
  <c r="AC87" i="4" l="1"/>
  <c r="AC88" i="4" s="1"/>
  <c r="AC89" i="4" s="1"/>
  <c r="AC90" i="4" s="1"/>
  <c r="Y86" i="4"/>
  <c r="AA86" i="4" s="1"/>
  <c r="P43" i="4"/>
  <c r="L43" i="4" s="1"/>
  <c r="N43" i="4" s="1"/>
  <c r="AC91" i="4" l="1"/>
  <c r="AC92" i="4" s="1"/>
  <c r="AC93" i="4" s="1"/>
  <c r="Y90" i="4"/>
  <c r="AA90" i="4" s="1"/>
  <c r="P44" i="4"/>
  <c r="L44" i="4" s="1"/>
  <c r="N44" i="4" s="1"/>
  <c r="AC94" i="4" l="1"/>
  <c r="Y93" i="4"/>
  <c r="AA93" i="4" s="1"/>
  <c r="P45" i="4"/>
  <c r="L45" i="4" s="1"/>
  <c r="N45" i="4" s="1"/>
  <c r="AC95" i="4" l="1"/>
  <c r="AC96" i="4" s="1"/>
  <c r="Y94" i="4"/>
  <c r="AA94" i="4" s="1"/>
  <c r="P46" i="4"/>
  <c r="L46" i="4" s="1"/>
  <c r="N46" i="4" s="1"/>
  <c r="AC97" i="4" l="1"/>
  <c r="AC98" i="4" s="1"/>
  <c r="AC99" i="4" s="1"/>
  <c r="AC100" i="4" s="1"/>
  <c r="AC101" i="4" s="1"/>
  <c r="Y96" i="4"/>
  <c r="AA96" i="4" s="1"/>
  <c r="P47" i="4"/>
  <c r="L47" i="4" s="1"/>
  <c r="N47" i="4" s="1"/>
  <c r="AC102" i="4" l="1"/>
  <c r="AC103" i="4" s="1"/>
  <c r="AC104" i="4" s="1"/>
  <c r="Y101" i="4"/>
  <c r="AA101" i="4" s="1"/>
  <c r="P48" i="4"/>
  <c r="L48" i="4" s="1"/>
  <c r="N48" i="4" s="1"/>
  <c r="AC105" i="4" l="1"/>
  <c r="Y104" i="4"/>
  <c r="AA104" i="4" s="1"/>
  <c r="P49" i="4"/>
  <c r="L49" i="4" s="1"/>
  <c r="N49" i="4" s="1"/>
  <c r="AC106" i="4" l="1"/>
  <c r="AC107" i="4" s="1"/>
  <c r="AC108" i="4" s="1"/>
  <c r="AC109" i="4" s="1"/>
  <c r="AC110" i="4" s="1"/>
  <c r="AC111" i="4" s="1"/>
  <c r="Y105" i="4"/>
  <c r="AA105" i="4" s="1"/>
  <c r="P50" i="4"/>
  <c r="L50" i="4" s="1"/>
  <c r="N50" i="4" s="1"/>
  <c r="AC112" i="4" l="1"/>
  <c r="Y111" i="4"/>
  <c r="AA111" i="4" s="1"/>
  <c r="P51" i="4"/>
  <c r="L51" i="4" s="1"/>
  <c r="N51" i="4" s="1"/>
  <c r="AC113" i="4" l="1"/>
  <c r="AC114" i="4" s="1"/>
  <c r="AC115" i="4" s="1"/>
  <c r="AC116" i="4" s="1"/>
  <c r="AC117" i="4" s="1"/>
  <c r="AC118" i="4" s="1"/>
  <c r="AC119" i="4" s="1"/>
  <c r="AC120" i="4" s="1"/>
  <c r="Y112" i="4"/>
  <c r="AA112" i="4" s="1"/>
  <c r="P52" i="4"/>
  <c r="L52" i="4" s="1"/>
  <c r="N52" i="4" s="1"/>
  <c r="AC121" i="4" l="1"/>
  <c r="Y120" i="4"/>
  <c r="AA120" i="4" s="1"/>
  <c r="P53" i="4"/>
  <c r="L53" i="4" s="1"/>
  <c r="N53" i="4" s="1"/>
  <c r="AC122" i="4" l="1"/>
  <c r="Y121" i="4"/>
  <c r="AA121" i="4" s="1"/>
  <c r="P54" i="4"/>
  <c r="L54" i="4" s="1"/>
  <c r="N54" i="4" s="1"/>
  <c r="P55" i="4" l="1"/>
  <c r="L55" i="4" s="1"/>
  <c r="N55" i="4" s="1"/>
  <c r="P56" i="4" l="1"/>
  <c r="L56" i="4" s="1"/>
  <c r="N56" i="4" s="1"/>
  <c r="P57" i="4" l="1"/>
  <c r="L57" i="4" s="1"/>
  <c r="N57" i="4" s="1"/>
  <c r="P58" i="4" l="1"/>
  <c r="L58" i="4" s="1"/>
  <c r="N58" i="4" s="1"/>
  <c r="P59" i="4" l="1"/>
  <c r="L59" i="4" s="1"/>
  <c r="N59" i="4" s="1"/>
  <c r="P60" i="4" l="1"/>
  <c r="L60" i="4" s="1"/>
  <c r="N60" i="4" s="1"/>
  <c r="P61" i="4" l="1"/>
  <c r="L61" i="4" s="1"/>
  <c r="N61" i="4" s="1"/>
  <c r="P62" i="4" l="1"/>
  <c r="L62" i="4" s="1"/>
  <c r="N62" i="4" s="1"/>
  <c r="P63" i="4" l="1"/>
  <c r="L63" i="4" s="1"/>
  <c r="N63" i="4" s="1"/>
  <c r="P64" i="4" l="1"/>
  <c r="L64" i="4" s="1"/>
  <c r="N64" i="4" s="1"/>
  <c r="P65" i="4" l="1"/>
  <c r="L65" i="4" s="1"/>
  <c r="N65" i="4" s="1"/>
  <c r="P66" i="4" l="1"/>
  <c r="L66" i="4" s="1"/>
  <c r="N66" i="4" s="1"/>
  <c r="P67" i="4" l="1"/>
  <c r="L67" i="4" s="1"/>
  <c r="N67" i="4" s="1"/>
  <c r="P68" i="4" l="1"/>
  <c r="L68" i="4" s="1"/>
  <c r="N68" i="4" s="1"/>
  <c r="P69" i="4" l="1"/>
  <c r="L69" i="4" s="1"/>
  <c r="N69" i="4" s="1"/>
  <c r="P70" i="4" l="1"/>
  <c r="L70" i="4" s="1"/>
  <c r="N70" i="4" s="1"/>
  <c r="P71" i="4" l="1"/>
  <c r="L71" i="4" s="1"/>
  <c r="N71" i="4" s="1"/>
  <c r="P72" i="4" l="1"/>
  <c r="L72" i="4" s="1"/>
  <c r="N72" i="4" s="1"/>
  <c r="P73" i="4" l="1"/>
  <c r="L73" i="4" s="1"/>
  <c r="N73" i="4" s="1"/>
  <c r="P74" i="4" l="1"/>
  <c r="L74" i="4" s="1"/>
  <c r="N74" i="4" s="1"/>
  <c r="P75" i="4" l="1"/>
  <c r="L75" i="4" s="1"/>
  <c r="N75" i="4" s="1"/>
  <c r="P76" i="4" l="1"/>
  <c r="L76" i="4" s="1"/>
  <c r="N76" i="4" s="1"/>
  <c r="P77" i="4" l="1"/>
  <c r="L77" i="4" s="1"/>
  <c r="N77" i="4" s="1"/>
  <c r="P78" i="4" l="1"/>
  <c r="L78" i="4" s="1"/>
  <c r="N78" i="4" s="1"/>
  <c r="P79" i="4" l="1"/>
  <c r="L79" i="4" s="1"/>
  <c r="N79" i="4" s="1"/>
  <c r="P80" i="4" l="1"/>
  <c r="L80" i="4" s="1"/>
  <c r="N80" i="4" s="1"/>
  <c r="P81" i="4" l="1"/>
  <c r="L81" i="4" s="1"/>
  <c r="N81" i="4" s="1"/>
  <c r="P82" i="4" l="1"/>
  <c r="L82" i="4" s="1"/>
  <c r="N82" i="4" s="1"/>
  <c r="P83" i="4" l="1"/>
  <c r="L83" i="4" s="1"/>
  <c r="N83" i="4" s="1"/>
  <c r="P84" i="4" l="1"/>
  <c r="L84" i="4" s="1"/>
  <c r="N84" i="4" s="1"/>
  <c r="P85" i="4" l="1"/>
  <c r="L85" i="4" s="1"/>
  <c r="N85" i="4" s="1"/>
  <c r="P86" i="4" l="1"/>
  <c r="L86" i="4" s="1"/>
  <c r="N86" i="4" s="1"/>
  <c r="P87" i="4" l="1"/>
  <c r="L87" i="4" s="1"/>
  <c r="N87" i="4" s="1"/>
  <c r="P88" i="4" l="1"/>
  <c r="L88" i="4" s="1"/>
  <c r="N88" i="4" s="1"/>
  <c r="P89" i="4" l="1"/>
  <c r="L89" i="4" s="1"/>
  <c r="N89" i="4" s="1"/>
  <c r="P90" i="4" l="1"/>
  <c r="L90" i="4" s="1"/>
  <c r="N90" i="4" s="1"/>
  <c r="P91" i="4" l="1"/>
  <c r="L91" i="4" s="1"/>
  <c r="N91" i="4" s="1"/>
  <c r="P92" i="4" l="1"/>
  <c r="L92" i="4" s="1"/>
  <c r="N92" i="4" s="1"/>
  <c r="P93" i="4" l="1"/>
  <c r="L93" i="4" s="1"/>
  <c r="N93" i="4" s="1"/>
  <c r="P94" i="4" l="1"/>
  <c r="L94" i="4" s="1"/>
  <c r="N94" i="4" s="1"/>
  <c r="P95" i="4" l="1"/>
  <c r="L95" i="4" s="1"/>
  <c r="N95" i="4" s="1"/>
  <c r="P96" i="4" l="1"/>
  <c r="L96" i="4" s="1"/>
  <c r="N96" i="4" s="1"/>
  <c r="P97" i="4" l="1"/>
  <c r="L97" i="4" s="1"/>
  <c r="N97" i="4" s="1"/>
  <c r="P98" i="4" l="1"/>
  <c r="L98" i="4" s="1"/>
  <c r="N98" i="4" s="1"/>
  <c r="P99" i="4" l="1"/>
  <c r="L99" i="4" s="1"/>
  <c r="N99" i="4" s="1"/>
  <c r="P100" i="4" l="1"/>
  <c r="L100" i="4" s="1"/>
  <c r="N100" i="4" s="1"/>
  <c r="P101" i="4" l="1"/>
  <c r="L101" i="4" s="1"/>
  <c r="N101" i="4" s="1"/>
  <c r="P102" i="4" l="1"/>
  <c r="L102" i="4" s="1"/>
  <c r="N102" i="4" s="1"/>
  <c r="P103" i="4" l="1"/>
  <c r="L103" i="4" s="1"/>
  <c r="N103" i="4" s="1"/>
  <c r="P104" i="4" l="1"/>
  <c r="L104" i="4" s="1"/>
  <c r="N104" i="4" s="1"/>
  <c r="P105" i="4" l="1"/>
  <c r="L105" i="4" s="1"/>
  <c r="N105" i="4" s="1"/>
  <c r="P106" i="4" l="1"/>
  <c r="L106" i="4" s="1"/>
  <c r="N106" i="4" s="1"/>
  <c r="P107" i="4" l="1"/>
  <c r="L107" i="4" s="1"/>
  <c r="N107" i="4" s="1"/>
  <c r="P108" i="4" l="1"/>
  <c r="L108" i="4" s="1"/>
  <c r="N108" i="4" s="1"/>
  <c r="P109" i="4" l="1"/>
  <c r="L109" i="4" s="1"/>
  <c r="N109" i="4" s="1"/>
  <c r="P110" i="4" l="1"/>
  <c r="L110" i="4" s="1"/>
  <c r="N110" i="4" s="1"/>
  <c r="P111" i="4" l="1"/>
  <c r="L111" i="4" s="1"/>
  <c r="N111" i="4" s="1"/>
  <c r="P112" i="4" l="1"/>
  <c r="L112" i="4" s="1"/>
  <c r="N112" i="4" s="1"/>
  <c r="P113" i="4" l="1"/>
  <c r="L113" i="4" s="1"/>
  <c r="N113" i="4" s="1"/>
  <c r="P114" i="4" l="1"/>
  <c r="L114" i="4" s="1"/>
  <c r="N114" i="4" s="1"/>
  <c r="P115" i="4" l="1"/>
  <c r="L115" i="4" s="1"/>
  <c r="N115" i="4" s="1"/>
  <c r="P116" i="4" l="1"/>
  <c r="P117" i="4" l="1"/>
  <c r="P118" i="4" l="1"/>
  <c r="L118" i="4" s="1"/>
  <c r="N118" i="4" s="1"/>
  <c r="P119" i="4" l="1"/>
  <c r="L119" i="4" s="1"/>
  <c r="N119" i="4" s="1"/>
  <c r="P120" i="4" l="1"/>
  <c r="L120" i="4" s="1"/>
  <c r="N120" i="4" s="1"/>
  <c r="P121" i="4" l="1"/>
  <c r="L121" i="4" s="1"/>
  <c r="N121" i="4" s="1"/>
  <c r="P122" i="4" l="1"/>
  <c r="L122" i="4" s="1"/>
  <c r="N122" i="4" s="1"/>
</calcChain>
</file>

<file path=xl/comments1.xml><?xml version="1.0" encoding="utf-8"?>
<comments xmlns="http://schemas.openxmlformats.org/spreadsheetml/2006/main">
  <authors>
    <author>W. Zappa</author>
    <author>Marte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Pumped hydro storage (PHS):</t>
        </r>
        <r>
          <rPr>
            <sz val="9"/>
            <color indexed="81"/>
            <rFont val="Tahoma"/>
            <family val="2"/>
          </rPr>
          <t xml:space="preserve"> Dispatchable hydro generator with both an upstream reservoir, a downstream reservoir, and the ability to pump water back from the downstream to the upstream reservoir
</t>
        </r>
        <r>
          <rPr>
            <b/>
            <sz val="9"/>
            <color indexed="81"/>
            <rFont val="Tahoma"/>
            <family val="2"/>
          </rPr>
          <t>Storage hydro (STO)</t>
        </r>
        <r>
          <rPr>
            <sz val="9"/>
            <color indexed="81"/>
            <rFont val="Tahoma"/>
            <family val="2"/>
          </rPr>
          <t xml:space="preserve">: Dispatchable hydro generator with an upstream reservoir
</t>
        </r>
        <r>
          <rPr>
            <b/>
            <sz val="9"/>
            <color indexed="81"/>
            <rFont val="Tahoma"/>
            <family val="2"/>
          </rPr>
          <t>Run-of-river (RoR):</t>
        </r>
        <r>
          <rPr>
            <sz val="9"/>
            <color indexed="81"/>
            <rFont val="Tahoma"/>
            <family val="2"/>
          </rPr>
          <t xml:space="preserve"> Hydro generator in a river with no appreciable storage capacity, thus generation is assumed to be non-dispatchable</t>
        </r>
      </text>
    </comment>
    <comment ref="V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year?
</t>
        </r>
      </text>
    </comment>
    <comment ref="AG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FLOW_ACC_M3/s
160413 NewDavid_data_within_eurodata.xlsx
</t>
        </r>
      </text>
    </comment>
    <comment ref="V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
</t>
        </r>
      </text>
    </comment>
    <comment ref="AJ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Exact location unclear, but it is located in the Our river (wikipedia)</t>
        </r>
      </text>
    </comment>
    <comment ref="V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
</t>
        </r>
      </text>
    </comment>
    <comment ref="D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
</t>
        </r>
      </text>
    </comment>
    <comment ref="AB1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</t>
        </r>
      </text>
    </comment>
    <comment ref="AF1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storage volume is neglected here, but Rundavatn is small compared to e.g. Langavatn</t>
        </r>
      </text>
    </comment>
    <comment ref="Q1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  <comment ref="AB1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
</t>
        </r>
      </text>
    </comment>
    <comment ref="AN1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to be same as in turbine mode! estimation
</t>
        </r>
      </text>
    </comment>
    <comment ref="V2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Wikipedia. Maybe too high?</t>
        </r>
      </text>
    </comment>
    <comment ref="V2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
</t>
        </r>
      </text>
    </comment>
    <comment ref="V2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</t>
        </r>
      </text>
    </comment>
    <comment ref="AB2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names of the two dams withholding the reservoir, reservoir name unknown</t>
        </r>
      </text>
    </comment>
    <comment ref="V2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1999-2011
</t>
        </r>
      </text>
    </comment>
    <comment ref="V2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annual generation 2001-2009
</t>
        </r>
      </text>
    </comment>
    <comment ref="V27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2009-2011 (GEO)
</t>
        </r>
      </text>
    </comment>
    <comment ref="AK3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? ="drain  capacity". spillway capacity is 3039 m3/s. http://www.seprem.es/ficha.php?idpresa=52&amp;p=2</t>
        </r>
      </text>
    </comment>
    <comment ref="AM3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Marte:
assumed to be same as in turbine mode! estimation</t>
        </r>
      </text>
    </comment>
    <comment ref="R3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start up time for pumping: 170s</t>
        </r>
      </text>
    </comment>
    <comment ref="V3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excluding pumped storage?
</t>
        </r>
      </text>
    </comment>
    <comment ref="V3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2010
</t>
        </r>
      </text>
    </comment>
    <comment ref="V3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2000-2009. https://www.seas.sk/data/contentlink/cfakepathhydro-power-plants-slovakia-2010-en.pdf</t>
        </r>
      </text>
    </comment>
    <comment ref="V3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</t>
        </r>
      </text>
    </comment>
    <comment ref="Q3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</t>
        </r>
      </text>
    </comment>
    <comment ref="V3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
</t>
        </r>
      </text>
    </comment>
    <comment ref="AL3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La Muela I and II tap from same reservoir
</t>
        </r>
      </text>
    </comment>
    <comment ref="V4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in 2008
</t>
        </r>
      </text>
    </comment>
    <comment ref="AF4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V4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excluding pumped storage?
</t>
        </r>
      </text>
    </comment>
    <comment ref="V4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2020 estimation enipedia (2007 not yet available)
</t>
        </r>
      </text>
    </comment>
    <comment ref="V4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power production potential at design (GEO)
</t>
        </r>
      </text>
    </comment>
    <comment ref="AF5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= 2.3 MCM, active = 2.0 MCM (wikipedia)</t>
        </r>
      </text>
    </comment>
    <comment ref="V5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2010-2014
</t>
        </r>
      </text>
    </comment>
    <comment ref="AF5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AF5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sum active volumes all reservoirs (wikipedia)</t>
        </r>
      </text>
    </comment>
    <comment ref="P5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 300 MW extension to this Power Plant is under construction</t>
        </r>
      </text>
    </comment>
    <comment ref="V6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GEO
</t>
        </r>
      </text>
    </comment>
    <comment ref="AF6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maybe total, not active? (wikipedia). GEO says 4.8 MCM total.</t>
        </r>
      </text>
    </comment>
    <comment ref="V6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power potential at design (GEO)</t>
        </r>
      </text>
    </comment>
    <comment ref="Q67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</t>
        </r>
      </text>
    </comment>
    <comment ref="N6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not found. assumed same as number of turbines.</t>
        </r>
      </text>
    </comment>
    <comment ref="V6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
</t>
        </r>
      </text>
    </comment>
    <comment ref="AA6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Commission Picote II</t>
        </r>
      </text>
    </comment>
    <comment ref="H7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Tierfehd Limmern, Hintersand and Umwälzwerk taken together (Statistik der wasserkraftanlagen der Schweiz)
</t>
        </r>
      </text>
    </comment>
    <comment ref="N7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not found. assumed same as number of turbines.</t>
        </r>
      </text>
    </comment>
    <comment ref="AB7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also: "Lake Hintersand" according to wikipedia, but coords could not be found (capacity 0.11 MCM, so small compared to Limmern). Left out here. https://en.wikipedia.org/wiki/Linth%E2%80%93Limmern_Power_Stations</t>
        </r>
      </text>
    </comment>
    <comment ref="V7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
</t>
        </r>
      </text>
    </comment>
    <comment ref="AA7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commission Bemposta II
</t>
        </r>
      </text>
    </comment>
    <comment ref="V7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
</t>
        </r>
      </text>
    </comment>
    <comment ref="V7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2001-2009 (GEO)</t>
        </r>
      </text>
    </comment>
    <comment ref="Q7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  <comment ref="K8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coordinates of Kaunertal (village) - exact location of power plant not found</t>
        </r>
      </text>
    </comment>
    <comment ref="AB8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partly supplied by melting water from glaciers via La Borgne de Ferpècle and La Borgne d'Arolla</t>
        </r>
      </text>
    </comment>
    <comment ref="AF8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volume (wikipedia)
</t>
        </r>
      </text>
    </comment>
    <comment ref="AA8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commission Miranda II</t>
        </r>
      </text>
    </comment>
    <comment ref="Q8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</t>
        </r>
      </text>
    </comment>
    <comment ref="R9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not mentioned if it is black start or spinning reserve
</t>
        </r>
      </text>
    </comment>
    <comment ref="AF9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Area 3,27 km2 (wikipedia (italian)), 10 m water difference allowed (assumption)</t>
        </r>
      </text>
    </comment>
    <comment ref="V9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(GEO)</t>
        </r>
      </text>
    </comment>
    <comment ref="AF9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Could not be found. Estimated very small: no significant broader part in canal can be seen in google.maps., except for navigation lock</t>
        </r>
      </text>
    </comment>
    <comment ref="F9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?</t>
        </r>
      </text>
    </comment>
    <comment ref="V9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1998
</t>
        </r>
      </text>
    </comment>
    <comment ref="D9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</t>
        </r>
      </text>
    </comment>
    <comment ref="AB10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small balancing reservoir? not found. Treated as RoR without reservoir storage</t>
        </r>
      </text>
    </comment>
    <comment ref="AF10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Q10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  <comment ref="O10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?
</t>
        </r>
      </text>
    </comment>
    <comment ref="V10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2001-2009 (GEO)
</t>
        </r>
      </text>
    </comment>
    <comment ref="V10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
</t>
        </r>
      </text>
    </comment>
    <comment ref="V11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</t>
        </r>
      </text>
    </comment>
    <comment ref="AF11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AF11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AF11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=150*94.59/1000
=deltaH*Area km2/1000 
But… 150 is estimated! Real value can deviate</t>
        </r>
      </text>
    </comment>
    <comment ref="AF11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Q11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  <comment ref="AJ16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nominal volume, not usable (active) volume
</t>
        </r>
      </text>
    </comment>
    <comment ref="AJ22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"infinity" (Geth et al., 2015)
</t>
        </r>
      </text>
    </comment>
    <comment ref="AJ24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"infinity" (Geth et al., 2015)
</t>
        </r>
      </text>
    </comment>
    <comment ref="AJ24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nominal volume, not usable (active) volume
</t>
        </r>
      </text>
    </comment>
    <comment ref="AM26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to be same as in turbine mode! estimation
</t>
        </r>
      </text>
    </comment>
    <comment ref="U267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
</t>
        </r>
      </text>
    </comment>
    <comment ref="W267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estimated future capacity factor</t>
        </r>
      </text>
    </comment>
    <comment ref="P27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</commentList>
</comments>
</file>

<file path=xl/comments2.xml><?xml version="1.0" encoding="utf-8"?>
<comments xmlns="http://schemas.openxmlformats.org/spreadsheetml/2006/main">
  <authors>
    <author>Marte</author>
    <author>W. Zappa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FLOW_ACC_M3/s
160413 NewDavid_data_within_eurodata.xlsx
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Exact location unclear, but it is located in the Our river (wikipedia)</t>
        </r>
      </text>
    </comment>
    <comment ref="B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
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</t>
        </r>
      </text>
    </comment>
    <comment ref="H1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A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Actually 2 plants, Sysima and Langsima</t>
        </r>
      </text>
    </comment>
    <comment ref="B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Also contains lake Rundavatn (Olbogavatnet in Google), but this is much smaller and not in GRAND</t>
        </r>
      </text>
    </comment>
    <comment ref="H1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
</t>
        </r>
      </text>
    </comment>
    <comment ref="H1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This could be a special one, several rivers/dams in cascade
Messaure, Ligga, Harsranget, Porjus</t>
        </r>
      </text>
    </comment>
    <comment ref="A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Known as Sira-Kvina in Stadkraft list of plants in PDF, but Tonstad on website</t>
        </r>
      </text>
    </comment>
    <comment ref="B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names of the two dams withholding the reservoir, reservoir name unknown</t>
        </r>
      </text>
    </comment>
    <comment ref="H2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2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2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2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3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E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exactly</t>
        </r>
      </text>
    </comment>
    <comment ref="H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https://no.wikipedia.org/wiki/Malta-Reisseck_vannkraftverk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Volume 1.3 Mm3</t>
        </r>
      </text>
    </comment>
    <comment ref="M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3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3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3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3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4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4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4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4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4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4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H4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5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5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5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5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K5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= 2.3 MCM, active = 2.0 MCM (wikipedia)</t>
        </r>
      </text>
    </comment>
    <comment ref="H5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5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5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K5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B5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sum active volumes all reservoirs (wikipedia)</t>
        </r>
      </text>
    </comment>
    <comment ref="H5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5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5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6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6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6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6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K6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maybe total, not active? (wikipedia). GEO says 4.8 MCM total.</t>
        </r>
      </text>
    </comment>
    <comment ref="H6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6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6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6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G7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also: "Lake Hintersand" according to wikipedia, but coords could not be found (capacity 0.11 MCM, so small compared to Limmern). Left out here. https://en.wikipedia.org/wiki/Linth%E2%80%93Limmern_Power_Stations</t>
        </r>
      </text>
    </comment>
    <comment ref="H7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B7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7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7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7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7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8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M8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E8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coordinates of Kaunertal (village) - exact location of power plant not found</t>
        </r>
      </text>
    </comment>
    <comment ref="G8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partly supplied by melting water from glaciers via La Borgne de Ferpècle and La Borgne d'Arolla</t>
        </r>
      </text>
    </comment>
    <comment ref="B8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8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8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volume (wikipedia)
</t>
        </r>
      </text>
    </comment>
    <comment ref="H8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8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9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9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9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M9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9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9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Area 3,27 km2 (wikipedia (italian)), 10 m water difference allowed (assumption)</t>
        </r>
      </text>
    </comment>
    <comment ref="H9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9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Could not be found. Estimated very small: no significant broader part in canal can be seen in google.maps., except for navigation lock</t>
        </r>
      </text>
    </comment>
    <comment ref="H9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10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C100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</t>
        </r>
      </text>
    </comment>
    <comment ref="B10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0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10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10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small balancing reservoir? not found. Treated as RoR without reservoir storage</t>
        </r>
      </text>
    </comment>
    <comment ref="H10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10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B10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change from 3334/3312 based on ArcGIS and viewing map</t>
        </r>
      </text>
    </comment>
    <comment ref="B11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11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11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K11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K11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=150*94.59/1000
=deltaH*Area km2/1000 
But… 150 is estimated! Real value can deviate</t>
        </r>
      </text>
    </comment>
    <comment ref="H11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11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H1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1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1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</commentList>
</comments>
</file>

<file path=xl/comments3.xml><?xml version="1.0" encoding="utf-8"?>
<comments xmlns="http://schemas.openxmlformats.org/spreadsheetml/2006/main">
  <authors>
    <author>Marte</author>
    <author>W. Zappa</author>
  </authors>
  <commentList>
    <comment ref="T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FLOW_ACC_M3/s
160413 NewDavid_data_within_eurodata.xlsx
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Exact location unclear, but it is located in the Our river (wikipedia)</t>
        </r>
      </text>
    </comment>
    <comment ref="B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
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</t>
        </r>
      </text>
    </comment>
    <comment ref="H1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A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Actually 2 plants, Sysima and Langsima</t>
        </r>
      </text>
    </comment>
    <comment ref="B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Also contains lake Rundavatn (Olbogavatnet in Google), but this is much smaller and not in GRAND</t>
        </r>
      </text>
    </comment>
    <comment ref="H1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
</t>
        </r>
      </text>
    </comment>
    <comment ref="H1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This could be a special one, several rivers/dams in cascade
Messaure, Ligga, Harsranget, Porjus</t>
        </r>
      </text>
    </comment>
    <comment ref="A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Known as Sira-Kvina in Stadkraft list of plants in PDF, but Tonstad on website</t>
        </r>
      </text>
    </comment>
    <comment ref="B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names of the two dams withholding the reservoir, reservoir name unknown</t>
        </r>
      </text>
    </comment>
    <comment ref="H2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2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2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2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3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E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exactly</t>
        </r>
      </text>
    </comment>
    <comment ref="H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S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https://no.wikipedia.org/wiki/Malta-Reisseck_vannkraftverk</t>
        </r>
      </text>
    </comment>
    <comment ref="T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Volume 1.3 Mm3</t>
        </r>
      </text>
    </comment>
    <comment ref="U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3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3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3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3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4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4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4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4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4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S4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H4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5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5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5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5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S5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= 2.3 MCM, active = 2.0 MCM (wikipedia)</t>
        </r>
      </text>
    </comment>
    <comment ref="H5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5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5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S5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B5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S56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sum active volumes all reservoirs (wikipedia)</t>
        </r>
      </text>
    </comment>
    <comment ref="H5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5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5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6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6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6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6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S6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maybe total, not active? (wikipedia). GEO says 4.8 MCM total.</t>
        </r>
      </text>
    </comment>
    <comment ref="H6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6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6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6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G7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also: "Lake Hintersand" according to wikipedia, but coords could not be found (capacity 0.11 MCM, so small compared to Limmern). Left out here. https://en.wikipedia.org/wiki/Linth%E2%80%93Limmern_Power_Stations</t>
        </r>
      </text>
    </comment>
    <comment ref="H7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B7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7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7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7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7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8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U8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E8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coordinates of Kaunertal (village) - exact location of power plant not found</t>
        </r>
      </text>
    </comment>
    <comment ref="G8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partly supplied by melting water from glaciers via La Borgne de Ferpècle and La Borgne d'Arolla</t>
        </r>
      </text>
    </comment>
    <comment ref="B8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8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S8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volume (wikipedia)
</t>
        </r>
      </text>
    </comment>
    <comment ref="H8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8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9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9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9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U9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9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S9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Area 3,27 km2 (wikipedia (italian)), 10 m water difference allowed (assumption)</t>
        </r>
      </text>
    </comment>
    <comment ref="H9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S9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Could not be found. Estimated very small: no significant broader part in canal can be seen in google.maps., except for navigation lock</t>
        </r>
      </text>
    </comment>
    <comment ref="H9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10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C100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</t>
        </r>
      </text>
    </comment>
    <comment ref="B10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0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10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10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small balancing reservoir? not found. Treated as RoR without reservoir storage</t>
        </r>
      </text>
    </comment>
    <comment ref="H10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S10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B10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change from 3334/3312 based on ArcGIS and viewing map</t>
        </r>
      </text>
    </comment>
    <comment ref="B11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11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S11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S11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S11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=150*94.59/1000
=deltaH*Area km2/1000 
But… 150 is estimated! Real value can deviate</t>
        </r>
      </text>
    </comment>
    <comment ref="H11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S11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H1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1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1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</commentList>
</comments>
</file>

<file path=xl/sharedStrings.xml><?xml version="1.0" encoding="utf-8"?>
<sst xmlns="http://schemas.openxmlformats.org/spreadsheetml/2006/main" count="2844" uniqueCount="984">
  <si>
    <t>Power Station Name (second name)</t>
  </si>
  <si>
    <t>Type (ENTSOE)</t>
  </si>
  <si>
    <t>Type (based on method and data from thesis MG)</t>
  </si>
  <si>
    <t>Station ID</t>
  </si>
  <si>
    <t>Country</t>
  </si>
  <si>
    <t>Operator</t>
  </si>
  <si>
    <t>Group</t>
  </si>
  <si>
    <t>Location</t>
  </si>
  <si>
    <t>River</t>
  </si>
  <si>
    <t>LAT power station</t>
  </si>
  <si>
    <t>LON power station</t>
  </si>
  <si>
    <t>Number of turbines</t>
  </si>
  <si>
    <t>Number of pumps</t>
  </si>
  <si>
    <t>Turbine/pump type</t>
  </si>
  <si>
    <t>Capacity turbines [MW]</t>
  </si>
  <si>
    <t>Capacity pumps [MW]</t>
  </si>
  <si>
    <t>Start up time, black start [s]</t>
  </si>
  <si>
    <t>Start-up time, spinning [s]</t>
  </si>
  <si>
    <t>Max. generation time [hours]</t>
  </si>
  <si>
    <t>Max. pumping time [hours]</t>
  </si>
  <si>
    <t>Annual generation [GWh]</t>
  </si>
  <si>
    <t>Annual consumption by pumps [GWh]</t>
  </si>
  <si>
    <t>Historic capacity factor turbines [-]</t>
  </si>
  <si>
    <t>Historic capacity factor pumps [-]</t>
  </si>
  <si>
    <t xml:space="preserve">Opening date </t>
  </si>
  <si>
    <t>Year latest modernization</t>
  </si>
  <si>
    <t>Upper reservoir</t>
  </si>
  <si>
    <t>Grand ID corresponding dam (upper reservoir)</t>
  </si>
  <si>
    <t>LAT main upper reservoir</t>
  </si>
  <si>
    <t>LON main upper reservoir</t>
  </si>
  <si>
    <t>(Active) volume upper reservoir [Mm3]</t>
  </si>
  <si>
    <t>Lower reservoir</t>
  </si>
  <si>
    <t>Grand ID corresponding dam (lower reservoir)</t>
  </si>
  <si>
    <t>LAT lower reservoir</t>
  </si>
  <si>
    <t>LON lower reservoir</t>
  </si>
  <si>
    <t>Average hydraulic head [m]</t>
  </si>
  <si>
    <t>maximum energy storage potential (GWh) - Geth et al. (2015) or internet</t>
  </si>
  <si>
    <t>Maximum total flow rate turbines [m3/s]</t>
  </si>
  <si>
    <t>Maximum total flow rate pumps [m3/s]</t>
  </si>
  <si>
    <t>Name of power plant from which the natural inflow is used</t>
  </si>
  <si>
    <t>Competitive use of water upper reservoir</t>
  </si>
  <si>
    <t>Remarks</t>
  </si>
  <si>
    <t>Sources</t>
  </si>
  <si>
    <t>Grand Maison Dam</t>
  </si>
  <si>
    <t>PHS</t>
  </si>
  <si>
    <t>France</t>
  </si>
  <si>
    <t>EDF</t>
  </si>
  <si>
    <t>Isere</t>
  </si>
  <si>
    <t>L'Eau d'Olle</t>
  </si>
  <si>
    <t>4 Pelton, 8 Francis pump turbines</t>
  </si>
  <si>
    <t>Grand Maison</t>
  </si>
  <si>
    <t>Verney</t>
  </si>
  <si>
    <t>no</t>
  </si>
  <si>
    <t>Geth et al. (2015)</t>
  </si>
  <si>
    <t>https://fr.wikipedia.org/wiki/Barrage_de_Grand%27Maison</t>
  </si>
  <si>
    <t>http://globalenergyobservatory.org/form.php?pid=44410</t>
  </si>
  <si>
    <t>www.grimselstrom.ch/home/download/1291</t>
  </si>
  <si>
    <t>Dinorwig</t>
  </si>
  <si>
    <t>UK</t>
  </si>
  <si>
    <t>ENGIE</t>
  </si>
  <si>
    <t>Wales</t>
  </si>
  <si>
    <t>Francis</t>
  </si>
  <si>
    <t>Marchlyn Mawr</t>
  </si>
  <si>
    <t>Llyn Peris</t>
  </si>
  <si>
    <t>http://www.fhc.co.uk/dinorwig.htm</t>
  </si>
  <si>
    <t>https://en.wikipedia.org/wiki/Marchlyn_Mawr</t>
  </si>
  <si>
    <t>http://globalenergyobservatory.org/form.php?pid=44137</t>
  </si>
  <si>
    <t>http://www.eln.gov.br/opencms/export/sites/eletronorte/seminarioTecnico/arquivos/ImprovedGovernorResponse_at_the_DinorwigPower_Plant.pdf</t>
  </si>
  <si>
    <t>Vianden</t>
  </si>
  <si>
    <t>Luxembourg</t>
  </si>
  <si>
    <t>SEO / RWE</t>
  </si>
  <si>
    <t>Our River</t>
  </si>
  <si>
    <t>Vianden upper</t>
  </si>
  <si>
    <t>Vianden lower</t>
  </si>
  <si>
    <t>http://globalenergyobservatory.org/form.php?pid=45216</t>
  </si>
  <si>
    <t>https://en.wikipedia.org/wiki/Vianden_Pumped_Storage_Plant</t>
  </si>
  <si>
    <t>Bieudron</t>
  </si>
  <si>
    <t>STO</t>
  </si>
  <si>
    <t>Switzerland</t>
  </si>
  <si>
    <t>Grande Dixence SA</t>
  </si>
  <si>
    <t>Grande Dixence</t>
  </si>
  <si>
    <t>Rhone</t>
  </si>
  <si>
    <t>Pelton</t>
  </si>
  <si>
    <t>Grand Dixence reservoir</t>
  </si>
  <si>
    <t>http://enipedia.tudelft.nl/wiki/Bieudron_Powerplant</t>
  </si>
  <si>
    <t>https://en.wikipedia.org/wiki/Bieudron_Hydroelectric_Power_Station</t>
  </si>
  <si>
    <t>Aldeadavila</t>
  </si>
  <si>
    <t>Spain</t>
  </si>
  <si>
    <t>Red Electrica de España</t>
  </si>
  <si>
    <t>Aldeadavila de la Ribera</t>
  </si>
  <si>
    <t>Douro</t>
  </si>
  <si>
    <t>(Dougo)</t>
  </si>
  <si>
    <t>Bemposta</t>
  </si>
  <si>
    <t>http://www.iberdrola.es/about-us/a-great-company/facilities-map/2015/</t>
  </si>
  <si>
    <t>https://en.wikipedia.org/wiki/Aldead%C3%A1vila_Dam</t>
  </si>
  <si>
    <t>https://es.wikipedia.org/wiki/Presa_de_Aldead%C3%A1vila#Aldead.C3.A1vila_I</t>
  </si>
  <si>
    <t>https://www.andritz.com/hy-26-aldeadavila.pdf</t>
  </si>
  <si>
    <t>Kvilldal</t>
  </si>
  <si>
    <t/>
  </si>
  <si>
    <t>Norway</t>
  </si>
  <si>
    <t>Statkraft</t>
  </si>
  <si>
    <t>Ulla-Forre</t>
  </si>
  <si>
    <t>Suldal</t>
  </si>
  <si>
    <t>Suldalslågen</t>
  </si>
  <si>
    <t>Lake Blasjo</t>
  </si>
  <si>
    <t>https://en.wikipedia.org/wiki/Ulla-F%C3%B8rre</t>
  </si>
  <si>
    <t>http://www.statkraft.com/energy-sources/Power-plants/Norway/Kvilldal/</t>
  </si>
  <si>
    <t>https://no.wikipedia.org/wiki/Kvilldal_kraftverk</t>
  </si>
  <si>
    <t>http://www.statkraft.com/media/news/2016/eu-visit-to-kvilldal/</t>
  </si>
  <si>
    <t>Chiotas Piastra</t>
  </si>
  <si>
    <t>Italy</t>
  </si>
  <si>
    <t>Enel</t>
  </si>
  <si>
    <t>Entracque</t>
  </si>
  <si>
    <t>Lago del Chiotas</t>
  </si>
  <si>
    <t>Lago della Piastra</t>
  </si>
  <si>
    <t>https://en.wikipedia.org/wiki/Entracque_Power_Plant</t>
  </si>
  <si>
    <t>http://globalenergyobservatory.org/geoid/45432</t>
  </si>
  <si>
    <t>http://enipedia.tudelft.nl/wiki/Chiotas-piastra_Powerplant</t>
  </si>
  <si>
    <t>Iron Gate I</t>
  </si>
  <si>
    <t>Romania</t>
  </si>
  <si>
    <t>S.C. Hidroelectrica S.A.</t>
  </si>
  <si>
    <t>Iron Gate</t>
  </si>
  <si>
    <t>Drobeta-Turnu Severin</t>
  </si>
  <si>
    <t>Donau</t>
  </si>
  <si>
    <t>Iron Gate 1</t>
  </si>
  <si>
    <t>http://globalenergyobservatory.org/form.php?pid=40975</t>
  </si>
  <si>
    <t>https://en.wikipedia.org/wiki/Iron_Gate_I_Hydroelectric_Power_Station</t>
  </si>
  <si>
    <t>https://ro.wikipedia.org/wiki/Por%C8%9Bile_de_Fier_I</t>
  </si>
  <si>
    <t>http://www.wrmjournal.com/index.php?option=com_content&amp;view=article&amp;id=151&amp;Itemid=182</t>
  </si>
  <si>
    <t>Coo-Trois-Ponts</t>
  </si>
  <si>
    <t>Belgium</t>
  </si>
  <si>
    <t>Electrabel</t>
  </si>
  <si>
    <t>Stavelot</t>
  </si>
  <si>
    <t>Ambleve/Salm</t>
  </si>
  <si>
    <t>Coo 1, Coo 2</t>
  </si>
  <si>
    <t>Coo Beneden</t>
  </si>
  <si>
    <t>https://www.engie-electrabel.be/assets/be/corporate/documents/12018_Coo_Folder_NL_LR.pdf</t>
  </si>
  <si>
    <t>https://en.wikipedia.org/wiki/Coo-Trois-Ponts_Hydroelectric_Power_Station</t>
  </si>
  <si>
    <t>http://globalenergyobservatory.org/form.php?pid=41952</t>
  </si>
  <si>
    <t>https://fr.wikipedia.org/wiki/Centrale_de_Coo-Trois-Ponts</t>
  </si>
  <si>
    <t>Sima (MR)</t>
  </si>
  <si>
    <t>Sima</t>
  </si>
  <si>
    <t>Eidfjord</t>
  </si>
  <si>
    <t>Langavatn</t>
  </si>
  <si>
    <t>(Eidfjord)</t>
  </si>
  <si>
    <t>no/?</t>
  </si>
  <si>
    <t>http://www.statkraft.com/globalassets/old-contains-the-old-folder-structure/documents/sima-folder-eng-8s-final_tcm9-14179.pdf</t>
  </si>
  <si>
    <t>https://snl.no/Sima_kraftverk</t>
  </si>
  <si>
    <t>additonal reservoir</t>
  </si>
  <si>
    <t>Rundavatn</t>
  </si>
  <si>
    <t>Rembesdalsvatn</t>
  </si>
  <si>
    <t>Sysenvatn</t>
  </si>
  <si>
    <t xml:space="preserve">Goldisthal  </t>
  </si>
  <si>
    <t>Germany</t>
  </si>
  <si>
    <t>Vattenfall</t>
  </si>
  <si>
    <t>Goldisthal</t>
  </si>
  <si>
    <t>Schwarza</t>
  </si>
  <si>
    <t>Goldisthal-oberbecken</t>
  </si>
  <si>
    <t>Goldisthal-Oberes S</t>
  </si>
  <si>
    <t>http://powerplants.vattenfall.com/goldisthal</t>
  </si>
  <si>
    <t>https://de.wikipedia.org/wiki/Goldisthal-Oberes_Schwarzatal</t>
  </si>
  <si>
    <t>https://de.wikipedia.org/wiki/Goldisthal-Oberbecken</t>
  </si>
  <si>
    <t>Markersbach</t>
  </si>
  <si>
    <t>Grosse Mittweida</t>
  </si>
  <si>
    <t>6 Francis, 1 Ossberger</t>
  </si>
  <si>
    <t>Markersbach-oberbecken</t>
  </si>
  <si>
    <t>Markersbach-unterbecken</t>
  </si>
  <si>
    <t>http://powerplants.vattenfall.com/markersbach</t>
  </si>
  <si>
    <t>https://en.wikipedia.org/wiki/Markersbach_Pumped_Storage_Power_Plant</t>
  </si>
  <si>
    <t>Roncovalgrande (Delio)</t>
  </si>
  <si>
    <t>Maccagno</t>
  </si>
  <si>
    <t>Lago Delio</t>
  </si>
  <si>
    <t>Lago Maggiore</t>
  </si>
  <si>
    <t>https://en.wikipedia.org/wiki/Roncovalgrande_Hydroelectric_Plant</t>
  </si>
  <si>
    <t>http://globalenergyobservatory.org/geoid/45431</t>
  </si>
  <si>
    <t>Edolo</t>
  </si>
  <si>
    <t>Oglio</t>
  </si>
  <si>
    <t>Avio, Benedetto</t>
  </si>
  <si>
    <t>Lago Edolo</t>
  </si>
  <si>
    <t>http://globalenergyobservatory.org/form.php?pid=43971</t>
  </si>
  <si>
    <t>https://en.wikipedia.org/wiki/Edolo_Pumped_Storage_Plant</t>
  </si>
  <si>
    <t>Domenico Cimarosa (Presenzano)</t>
  </si>
  <si>
    <t>Presenzano</t>
  </si>
  <si>
    <t>Volturno</t>
  </si>
  <si>
    <t>Cesima</t>
  </si>
  <si>
    <t>Presenzano Lower</t>
  </si>
  <si>
    <t>https://de.wikipedia.org/wiki/Pumpspeicherkraftwerk_Domenico_Cimarosa</t>
  </si>
  <si>
    <t>http://enipedia.tudelft.nl/wiki/Presenzano_Powerplant</t>
  </si>
  <si>
    <t>Wehr (Hornbergstufe)</t>
  </si>
  <si>
    <t>Sluchseewerk AG</t>
  </si>
  <si>
    <t>Hotzenwaldgruppe</t>
  </si>
  <si>
    <t>Wehr</t>
  </si>
  <si>
    <t>Hornbergbecken</t>
  </si>
  <si>
    <t>Wehrabecken</t>
  </si>
  <si>
    <t>http://schluchseewerk.de/images/download/TD-Wehr_Schluchseewerk.pdf</t>
  </si>
  <si>
    <t>http://schluchseewerk.de/index.php/standorte/kraftwerk-wehr</t>
  </si>
  <si>
    <t>Harspranget</t>
  </si>
  <si>
    <t>Sweden</t>
  </si>
  <si>
    <t>Lule</t>
  </si>
  <si>
    <t>Porjus</t>
  </si>
  <si>
    <t>http://powerplants.vattenfall.com/harspranget</t>
  </si>
  <si>
    <t>http://globalenergyobservatory.org/form.php?pid=42916</t>
  </si>
  <si>
    <t>https://en.wikipedia.org/wiki/Harspr%C3%A5nget_hydroelectric_power_station</t>
  </si>
  <si>
    <t>Largest in Sweden. Other power stations at same river: Ritsem, Vietas, Satisjaure, Porjus, Seitevare, Parki, Randi, Akkats, Letsi, Ligga, Messaure, Laxede, Boden and Vitjarv</t>
  </si>
  <si>
    <t>Tonstad</t>
  </si>
  <si>
    <t>Sira-Kvina Kraftselskap</t>
  </si>
  <si>
    <t>Sira-Kvina</t>
  </si>
  <si>
    <t>Vest-Agder</t>
  </si>
  <si>
    <t>Kvina</t>
  </si>
  <si>
    <t>francis</t>
  </si>
  <si>
    <t>Homstolvatnet</t>
  </si>
  <si>
    <t>https://no.wikipedia.org/wiki/Homst%C3%B8lvatnet_(Kvinesdal)</t>
  </si>
  <si>
    <t>https://no.wikipedia.org/wiki/Tonstad_kraftverk</t>
  </si>
  <si>
    <t>http://www.cedren.no/Portals/Cedren/REPORT_6326_Tonstad_Hydro-peaking.pdf</t>
  </si>
  <si>
    <t>Oriol (Alcantara II)</t>
  </si>
  <si>
    <t>Alcantara</t>
  </si>
  <si>
    <t>Tagus</t>
  </si>
  <si>
    <t>https://en.wikipedia.org/wiki/Alc%C3%A1ntara_Dam</t>
  </si>
  <si>
    <t>http://www.seprem.es/ficha.php?idpresa=579&amp;p=23</t>
  </si>
  <si>
    <t>http://elperiodicodelaenergia.com/las-10-mayores-centrales-hidroelectricas-de-espana/</t>
  </si>
  <si>
    <t>http://enipedia.tudelft.nl/wiki/Jose_Oriol_Powerplant</t>
  </si>
  <si>
    <t>Montezic</t>
  </si>
  <si>
    <t>Truyere</t>
  </si>
  <si>
    <t>Monnes_l'Etang</t>
  </si>
  <si>
    <t>Couesques</t>
  </si>
  <si>
    <t>https://fr.wikipedia.org/wiki/Centrale_de_Mont%C3%A9zic</t>
  </si>
  <si>
    <t>http://enipedia.tudelft.nl/wiki/Montezic_Powerplant</t>
  </si>
  <si>
    <t>Kruonis Pumped Storage Plant</t>
  </si>
  <si>
    <t>Lithuania</t>
  </si>
  <si>
    <t>Lietuvos energija</t>
  </si>
  <si>
    <t>Kruonis</t>
  </si>
  <si>
    <t>Kruonis upper</t>
  </si>
  <si>
    <t>Kaunas reservoir</t>
  </si>
  <si>
    <t>daily storage, spinning reserves</t>
  </si>
  <si>
    <t>http://www.kruoniohae.lt/en/main/activity</t>
  </si>
  <si>
    <t>https://en.wikipedia.org/wiki/Kruonis_Pumped_Storage_Plant</t>
  </si>
  <si>
    <t>Pļaviņas</t>
  </si>
  <si>
    <t>Latvia</t>
  </si>
  <si>
    <t>Latvenergo</t>
  </si>
  <si>
    <t>Aizkraukle</t>
  </si>
  <si>
    <t>Daugava</t>
  </si>
  <si>
    <t>Plavinas Reservoir</t>
  </si>
  <si>
    <t>http://www.latvenergo.lv/portal/page/portal/english/latvenergo/main1/about_latvenergo/energy_production/hidroelektrostacijas</t>
  </si>
  <si>
    <t>https://en.wikipedia.org/wiki/P%C4%BCavi%C5%86as_Hydroelectric_Power_Station</t>
  </si>
  <si>
    <t>http://globalenergyobservatory.org/geoid/42156</t>
  </si>
  <si>
    <t>https://lv.wikipedia.org/wiki/P%C4%BCavi%C5%86u_HES</t>
  </si>
  <si>
    <t>http://enipedia.tudelft.nl/wiki/Villarino_Powerplant</t>
  </si>
  <si>
    <t>Chaira</t>
  </si>
  <si>
    <t>Bulgaria</t>
  </si>
  <si>
    <t>Natsionalna Elektricheska Kompania EAD (NEK)</t>
  </si>
  <si>
    <t>Belmeken-Sestrimo-Chaira</t>
  </si>
  <si>
    <t>Sestrimo</t>
  </si>
  <si>
    <t>Kriva</t>
  </si>
  <si>
    <t>Belmeken</t>
  </si>
  <si>
    <t xml:space="preserve">peak load and back up. PROJECT: yadenitsa dam, would enlarge volume of lower reservoir so that continuous generation time would increase to 22 hours. </t>
  </si>
  <si>
    <t>http://nek.bg/index.php/en/about-us/hydro-pumped-storage-in-bulgaria-yadenitsa</t>
  </si>
  <si>
    <t>http://carma.org/plant/detail/7793</t>
  </si>
  <si>
    <t>https://en.wikipedia.org/wiki/Chaira_Hydro_Power_Plant</t>
  </si>
  <si>
    <t>La Muela II</t>
  </si>
  <si>
    <t>Jucar</t>
  </si>
  <si>
    <t>Muela upper reservoir</t>
  </si>
  <si>
    <t>Cortes de Pallas</t>
  </si>
  <si>
    <t>http://ocw.unican.es/ensezas-tecnicas/centrales-de-generacion-de-energia-electrica/materiales/bloque-energia-III.pdf</t>
  </si>
  <si>
    <t>http://voith.com/de/11_06_Broschuere-Pumped-storage_einzeln.pdf</t>
  </si>
  <si>
    <t>Aurland I</t>
  </si>
  <si>
    <t>E-Co Energi</t>
  </si>
  <si>
    <t>Aurland</t>
  </si>
  <si>
    <t>Viddalsvatn</t>
  </si>
  <si>
    <t>Vassbygdivatn</t>
  </si>
  <si>
    <t xml:space="preserve">Aurland II </t>
  </si>
  <si>
    <t>?</t>
  </si>
  <si>
    <t>http://www.e-co.no/?module=Articles;action=Article.publicOpen;ID=219</t>
  </si>
  <si>
    <t>www.e-co.no/filestore/statkraft_ToreK.pdf</t>
  </si>
  <si>
    <t>http://www.ecohz.com/powerplants/aurland-1/</t>
  </si>
  <si>
    <t>Almendra (Villarino)</t>
  </si>
  <si>
    <t>Iberdrola Generation S.A.U.</t>
  </si>
  <si>
    <t>Almendra</t>
  </si>
  <si>
    <t>Tormes</t>
  </si>
  <si>
    <t>Almendra dam reservoir</t>
  </si>
  <si>
    <t>(Tormes)</t>
  </si>
  <si>
    <t>http://www.seprem.es/ficha.php?idpresa=52&amp;p=2</t>
  </si>
  <si>
    <t>http://gtas.unican.es/files/pub/cigre_96.pdf</t>
  </si>
  <si>
    <t>Geth et al., 2015</t>
  </si>
  <si>
    <t>Super-Bissorte</t>
  </si>
  <si>
    <t>La Praz</t>
  </si>
  <si>
    <t>Arc</t>
  </si>
  <si>
    <t>4 reversible Francis, 1 Pelton</t>
  </si>
  <si>
    <t>Bissorte</t>
  </si>
  <si>
    <t>Pont des Chevres</t>
  </si>
  <si>
    <t>http://globalenergyobservatory.org/geoid/44379</t>
  </si>
  <si>
    <t>https://fr.wikipedia.org/wiki/Barrage_de_Bissorte</t>
  </si>
  <si>
    <t>Cierny Vah</t>
  </si>
  <si>
    <t>Slovakia</t>
  </si>
  <si>
    <t>6 Francis, 1 Kaplan</t>
  </si>
  <si>
    <t xml:space="preserve">Cierny Vah upper </t>
  </si>
  <si>
    <t>Cierny Vah lower</t>
  </si>
  <si>
    <t>https://www.seas.sk/cierny-vah-hpp</t>
  </si>
  <si>
    <t>http://enipedia.tudelft.nl/wiki/Cierny_Vah_Powerplant</t>
  </si>
  <si>
    <t>https://sk.wikipedia.org/wiki/%C4%8Cierny_V%C3%A1h_(vodn%C3%A1_n%C3%A1dr%C5%BE)</t>
  </si>
  <si>
    <t>Gran, 1986</t>
  </si>
  <si>
    <t>Rottau</t>
  </si>
  <si>
    <t>Austria</t>
  </si>
  <si>
    <t>Verbund</t>
  </si>
  <si>
    <t xml:space="preserve">Malta  </t>
  </si>
  <si>
    <t>Carinthia</t>
  </si>
  <si>
    <t>Malta</t>
  </si>
  <si>
    <t>Galgenbichl</t>
  </si>
  <si>
    <t>Moell</t>
  </si>
  <si>
    <t>http://www.verbund.com/pp/de/pumpspeicherkraftwerk/malta-hauptstufe</t>
  </si>
  <si>
    <t>https://de.wikipedia.org/wiki/Maltakraftwerke</t>
  </si>
  <si>
    <t>http://globalenergyobservatory.org/geoid/44815</t>
  </si>
  <si>
    <t>Revin Pumped Storage</t>
  </si>
  <si>
    <t>Revin</t>
  </si>
  <si>
    <t>Marquisades</t>
  </si>
  <si>
    <t>Whitaker</t>
  </si>
  <si>
    <t>http://energie.edf.com/fichiers/fckeditor/Commun/En_Direct_Centrales/Hydraulique/Centres/est/publications/documents/fiche_identite_geh_revin%20_2011%20.pdf</t>
  </si>
  <si>
    <t>http://globalenergyobservatory.org/geoid/39715</t>
  </si>
  <si>
    <t>https://en.wikipedia.org/wiki/Revin_Pumped_Storage_Power_Plant</t>
  </si>
  <si>
    <t>Gabcikovo (Nagymaros Dams)</t>
  </si>
  <si>
    <t xml:space="preserve">SE </t>
  </si>
  <si>
    <t>Gabčikovo</t>
  </si>
  <si>
    <t>Kaplan</t>
  </si>
  <si>
    <t>Gabcikovo</t>
  </si>
  <si>
    <t>https://en.wikipedia.org/wiki/Gab%C4%8D%C3%ADkovo%E2%80%93Nagymaros_Dams</t>
  </si>
  <si>
    <t>https://www.seas.sk/data/contentlink/cfakepathhydro-power-plants-slovakia-2010-en.pdf</t>
  </si>
  <si>
    <t>http://hydrologie.org/redbooks/a201/iahs_201_0209.pdf</t>
  </si>
  <si>
    <t>Zarnowiec</t>
  </si>
  <si>
    <t>Poland</t>
  </si>
  <si>
    <t>Czymanowo</t>
  </si>
  <si>
    <t>https://en.wikipedia.org/wiki/%C5%BBarnowiec_Pumped_Storage_Power_Station</t>
  </si>
  <si>
    <t>http://enipedia.tudelft.nl/wiki/Zarnowiec_Powerplant</t>
  </si>
  <si>
    <t>Saurdal</t>
  </si>
  <si>
    <t>Suldalsvatnet</t>
  </si>
  <si>
    <t>https://no.wikipedia.org/wiki/Saurdal_kraftverk</t>
  </si>
  <si>
    <t>http://www.statkraft.com/energy-sources/Power-plants/Norway/Saurdal/</t>
  </si>
  <si>
    <t>http://www.forskningsradet.no/servlet/Satellite?blobcol=urldata&amp;blobheader=application%2Fpdf&amp;blobheadername1=Content-Disposition%3A&amp;blobheadervalue1=+attachment%3B+filename%3D07StatkraftAlne.pdf&amp;blobkey=id&amp;blobtable=MungoBlobs&amp;blobwhere=1274464036612&amp;ssbinary=true</t>
  </si>
  <si>
    <t>Alto Lindoso Dam</t>
  </si>
  <si>
    <t>Portugal</t>
  </si>
  <si>
    <t>EDP</t>
  </si>
  <si>
    <t>Viana do Castelo</t>
  </si>
  <si>
    <t>Lima</t>
  </si>
  <si>
    <t>Alto Lindoso</t>
  </si>
  <si>
    <t>Touvedo</t>
  </si>
  <si>
    <t>http://globalenergyobservatory.org/geoid/43535</t>
  </si>
  <si>
    <t>https://en.wikipedia.org/wiki/Alto_Lindoso_Dam</t>
  </si>
  <si>
    <t>La Muela I</t>
  </si>
  <si>
    <t>http://enipedia.tudelft.nl/wiki/Cortes-la_Muela_Powerplant</t>
  </si>
  <si>
    <t>Dlouhe Strane</t>
  </si>
  <si>
    <t>Czech Republic</t>
  </si>
  <si>
    <t>CEZ</t>
  </si>
  <si>
    <t>Loucna nad Desnou</t>
  </si>
  <si>
    <t>Desna</t>
  </si>
  <si>
    <t>Dlouhe Strane upper</t>
  </si>
  <si>
    <t>Dlouhe Strane lower</t>
  </si>
  <si>
    <t>http://www.cez.cz/en/power-plants-and-environment/hydraulic-power-plants/dlouhe-strane.html</t>
  </si>
  <si>
    <t>https://en.wikipedia.org/wiki/Dlouh%C3%A9_str%C3%A1n%C4%9B_Hydro_Power_Plant</t>
  </si>
  <si>
    <t>Svartisen</t>
  </si>
  <si>
    <t>Meloy</t>
  </si>
  <si>
    <t>Storglomvatn</t>
  </si>
  <si>
    <t>http://www.statkraft.com/energy-sources/Power-plants/Norway/Svartisen/</t>
  </si>
  <si>
    <t>https://no.wikipedia.org/wiki/Svartisen_kraftverk</t>
  </si>
  <si>
    <t>Stornorrfors</t>
  </si>
  <si>
    <t>Norrfors</t>
  </si>
  <si>
    <t>Ume</t>
  </si>
  <si>
    <t>Stornorrfors dam</t>
  </si>
  <si>
    <t>daily storage?</t>
  </si>
  <si>
    <t>http://kraftverk.vattenfall.se/stornorrfors</t>
  </si>
  <si>
    <t>https://no.wikipedia.org/wiki/Stornorrfors_kraftverk</t>
  </si>
  <si>
    <t>2nd largest in Sweden</t>
  </si>
  <si>
    <t>Limberg I II</t>
  </si>
  <si>
    <t>Mooserboden</t>
  </si>
  <si>
    <t>Wasserfallboden</t>
  </si>
  <si>
    <t>http://www.verbund.com/pp/de/pumpspeicherkraftwerk/kaprun-limberg2</t>
  </si>
  <si>
    <t>http://www.verbund.com/pp/de/pumpspeicherkraftwerk/kaprun-oberstufe</t>
  </si>
  <si>
    <t>San Fiorano</t>
  </si>
  <si>
    <t>Sellero</t>
  </si>
  <si>
    <t>Lago d'Arno</t>
  </si>
  <si>
    <t>most production in winter time</t>
  </si>
  <si>
    <t>http://francorino.altervista.org/1csanfiorano.htm</t>
  </si>
  <si>
    <t>https://it.wikipedia.org/wiki/Centrale_idroelettrica_di_San_Fiorano</t>
  </si>
  <si>
    <t>Zhuchkova, 1976</t>
  </si>
  <si>
    <t>La Bathie</t>
  </si>
  <si>
    <t>Boudin</t>
  </si>
  <si>
    <t>Roselend</t>
  </si>
  <si>
    <t>https://fr.wikipedia.org/wiki/Centrale_%C3%A9lectrique_de_La_B%C3%A2thie</t>
  </si>
  <si>
    <t>http://globalenergyobservatory.org/geoid/39814</t>
  </si>
  <si>
    <t>http://www.usinenouvelle.com/article/un-lifting-de-50-millions-d-euros-pour-la-centrale-hydroelectrique-de-la-bathie.N174707</t>
  </si>
  <si>
    <t>Kops II</t>
  </si>
  <si>
    <t>Vorarlberg Illwerke AG</t>
  </si>
  <si>
    <t>Gaschurn</t>
  </si>
  <si>
    <t>Ill</t>
  </si>
  <si>
    <t>3 Pelton turbines + 3 pumps</t>
  </si>
  <si>
    <t>Kops</t>
  </si>
  <si>
    <t>Rifa</t>
  </si>
  <si>
    <t>peaking load and back-up</t>
  </si>
  <si>
    <t>https://www.illwerke.at/kopswerk-2.htm</t>
  </si>
  <si>
    <t>http://globalenergyobservatory.org/geoid/45211</t>
  </si>
  <si>
    <t>Saucelle</t>
  </si>
  <si>
    <t>RoR</t>
  </si>
  <si>
    <t>https://es.wikipedia.org/wiki/Presa_de_Saucelle</t>
  </si>
  <si>
    <t>http://globalenergyobservatory.org/geoid/44131</t>
  </si>
  <si>
    <t>Alqueva I II</t>
  </si>
  <si>
    <t>evora/Beja</t>
  </si>
  <si>
    <t>Guadiana</t>
  </si>
  <si>
    <t>Alqueva</t>
  </si>
  <si>
    <t>Pedrogao</t>
  </si>
  <si>
    <t>https://de.wikipedia.org/wiki/Talsperre_Pedr%C3%B3g%C3%A3o</t>
  </si>
  <si>
    <t>https://de.wikipedia.org/wiki/Talsperre_Alqueva</t>
  </si>
  <si>
    <t>Ciunget</t>
  </si>
  <si>
    <t>Hidroelectrica</t>
  </si>
  <si>
    <t xml:space="preserve">Lotru-Ciunget </t>
  </si>
  <si>
    <t>Lotru</t>
  </si>
  <si>
    <t xml:space="preserve">Vidra </t>
  </si>
  <si>
    <t>peak load + multi-annual storage</t>
  </si>
  <si>
    <t>http://hidroelectrica.ro/Details.aspx?page=55</t>
  </si>
  <si>
    <t>https://en.wikipedia.org/wiki/Lotru-Ciunget_Hydroelectric_Power_Station</t>
  </si>
  <si>
    <t>http://www.ct.upt.ro/buletinhidro/Files/2012/0014-GRECEA_GRIDAN_HIDRO_2012.pdf</t>
  </si>
  <si>
    <t>Silz</t>
  </si>
  <si>
    <t>TIWAG</t>
  </si>
  <si>
    <t>Sellrain-Silz</t>
  </si>
  <si>
    <t>Laengental</t>
  </si>
  <si>
    <t>https://www.hs-mainz.de/fileadmin/content/fb1/pdf/Bau/Exkursionen/Kraftwerksgruppe_Sellrain-Silz.pdf</t>
  </si>
  <si>
    <t>https://de.wikipedia.org/wiki/Kraftwerksgruppe_Sellrain-Silz#cite_note-tiwag-1</t>
  </si>
  <si>
    <t>https://www.tiroler-wasserkraft.at/www_tiwag/de/hn/stromerzeugung/kraftwerkspark/kuehtai/index.php</t>
  </si>
  <si>
    <t>Anapo</t>
  </si>
  <si>
    <t>Syracuse</t>
  </si>
  <si>
    <t>Anapo upper reservoir</t>
  </si>
  <si>
    <t>Anapo lower reservoir</t>
  </si>
  <si>
    <t>http://globalenergyobservatory.org/geoid/45434</t>
  </si>
  <si>
    <t>Porabka-zar</t>
  </si>
  <si>
    <t>PGE Energia Odnawialna S.A.</t>
  </si>
  <si>
    <t>Zar</t>
  </si>
  <si>
    <t>Miedzybrodzie</t>
  </si>
  <si>
    <t>https://pl.wikipedia.org/wiki/Elektrownia_Por%C4%85bka-%C5%BBar</t>
  </si>
  <si>
    <t>Rodundwerk I II</t>
  </si>
  <si>
    <t>Vorarlberger Illwerke AG</t>
  </si>
  <si>
    <t>Montafon</t>
  </si>
  <si>
    <t>Latschau</t>
  </si>
  <si>
    <t>Rodund</t>
  </si>
  <si>
    <t>https://de.wikipedia.org/wiki/Rodundwerk</t>
  </si>
  <si>
    <t>https://de.wikipedia.org/wiki/Rodundwerk_II</t>
  </si>
  <si>
    <t xml:space="preserve">Zakucac </t>
  </si>
  <si>
    <t>Croatia</t>
  </si>
  <si>
    <t>Hrvatska elektroprivreda</t>
  </si>
  <si>
    <t>Zakucac</t>
  </si>
  <si>
    <t>Cetina</t>
  </si>
  <si>
    <t>diversion type. daily storage?</t>
  </si>
  <si>
    <t>http://www.hep.hr/proizvodnja/en/basicdata/hydro/south/zakucac.aspx</t>
  </si>
  <si>
    <t>https://en.wikipedia.org/wiki/Zaku%C4%8Dac_Hydroelectric_Power_Plant</t>
  </si>
  <si>
    <t>http://globalenergyobservatory.org/geoid/44832</t>
  </si>
  <si>
    <t>Rana (MR)</t>
  </si>
  <si>
    <t>Rana</t>
  </si>
  <si>
    <t>Akersvatnet</t>
  </si>
  <si>
    <t>http://www.statkraft.com/energy-sources/Power-plants/Norway/Rana/</t>
  </si>
  <si>
    <t>Kallvatnet</t>
  </si>
  <si>
    <t>https://no.wikipedia.org/wiki/Kallvatnet</t>
  </si>
  <si>
    <t>Gresvatnet</t>
  </si>
  <si>
    <t>https://no.wikipedia.org/wiki/Gresvatnet</t>
  </si>
  <si>
    <t>Kjensvat</t>
  </si>
  <si>
    <t>https://no.wikipedia.org/wiki/Kjennsvat</t>
  </si>
  <si>
    <t>Waldeck II</t>
  </si>
  <si>
    <t>Hemfurth-Edersee</t>
  </si>
  <si>
    <t>Oberbecken Waldeck II</t>
  </si>
  <si>
    <t>Affoldener See</t>
  </si>
  <si>
    <t>https://de.wikipedia.org/wiki/Pumpspeicherkraftwerk_Waldeck#Waldeck_II</t>
  </si>
  <si>
    <t>http://globalenergyobservatory.org/geoid/44356</t>
  </si>
  <si>
    <t>Cedillo</t>
  </si>
  <si>
    <t>Tajo</t>
  </si>
  <si>
    <t>https://www.iberdrola.es/webibd/gc/prod/en/doc/INFORMEANUAL.pdf</t>
  </si>
  <si>
    <t>http://enipedia.tudelft.nl/wiki/Cedillo_Powerplant</t>
  </si>
  <si>
    <t>https://imammaolana.files.wordpress.com/2010/11/hydraulic_machines_textbook.pdf</t>
  </si>
  <si>
    <t>http://powerplants.vattenfall.com/porjus</t>
  </si>
  <si>
    <t>https://sv.wikipedia.org/wiki/Porjus_kraftverk</t>
  </si>
  <si>
    <t>3rd largest in Sweden</t>
  </si>
  <si>
    <t>Messaure</t>
  </si>
  <si>
    <t>Messaure dam</t>
  </si>
  <si>
    <t>http://powerplants.vattenfall.nl/messaure</t>
  </si>
  <si>
    <t>http://enipedia.tudelft.nl/wiki/Sweden/Hydro</t>
  </si>
  <si>
    <t>101 m dam</t>
  </si>
  <si>
    <t>Cheylas (MR)</t>
  </si>
  <si>
    <t>Flumet</t>
  </si>
  <si>
    <t>Cheylas</t>
  </si>
  <si>
    <t>http://globalenergyobservatory.org/form.php?pid=39785</t>
  </si>
  <si>
    <t>https://fr.wikipedia.org/wiki/Lac_du_Flumet</t>
  </si>
  <si>
    <t>http://energie.edf.com/fichiers/fckeditor/DP_Visite_Cheylas.pdf</t>
  </si>
  <si>
    <t>http://www.hydroweb.fr/hydroweb.php?page=hydro_centrales.php&amp;HWC=9</t>
  </si>
  <si>
    <t>Longefan</t>
  </si>
  <si>
    <t>Letsi</t>
  </si>
  <si>
    <t>Lesser Lule River</t>
  </si>
  <si>
    <t>http://powerplants.vattenfall.com/letsi</t>
  </si>
  <si>
    <t>http://globalenergyobservatory.org/geoid/44343</t>
  </si>
  <si>
    <t>First and largest in the river</t>
  </si>
  <si>
    <t>Dalesice</t>
  </si>
  <si>
    <t>ČEZ</t>
  </si>
  <si>
    <t>Kramolin</t>
  </si>
  <si>
    <t>Jihlava</t>
  </si>
  <si>
    <t>Mohelno</t>
  </si>
  <si>
    <t>yes, water reservoir nuclear power station</t>
  </si>
  <si>
    <t>http://www.cez.cz/en/power-plants-and-environment/hydraulic-power-plants/dalesice.html</t>
  </si>
  <si>
    <t>San Giacomo</t>
  </si>
  <si>
    <t>Valle del Vomano</t>
  </si>
  <si>
    <t>5 Pelton, 1 Francis</t>
  </si>
  <si>
    <t>Provvidenza</t>
  </si>
  <si>
    <t>Piaganini</t>
  </si>
  <si>
    <t>https://www.enel.it/it-it/documents/azienda/ambiente/dichiarazioni_ambientali/montorio_da2007_2008.pdf</t>
  </si>
  <si>
    <t>https://it.wikipedia.org/wiki/Centrale_idroelettrica_di_San_Giacomo</t>
  </si>
  <si>
    <t>https://it.wikipedia.org/wiki/Lago_di_Provvidenza</t>
  </si>
  <si>
    <t>Gento-Sallente</t>
  </si>
  <si>
    <t>Gento</t>
  </si>
  <si>
    <t>Sallente</t>
  </si>
  <si>
    <t>https://es.wikipedia.org/wiki/Embalse_de_Sallente</t>
  </si>
  <si>
    <t>http://www.tremp.cat/public/153/file/Recrecimiento%20Presa%20Estany%20Gento.pdf</t>
  </si>
  <si>
    <t>http://enipedia.tudelft.nl/wiki/Estany_Gento-sallente_Powerplant</t>
  </si>
  <si>
    <t>Picote I + II</t>
  </si>
  <si>
    <t>Braganca</t>
  </si>
  <si>
    <t>Picote</t>
  </si>
  <si>
    <t>Miranda</t>
  </si>
  <si>
    <t>http://www.a-nossa-energia.edp.pt/arquivo_conteudos/resources/brochures/folheto_picote2.pdf</t>
  </si>
  <si>
    <t>https://en.wikipedia.org/wiki/Picote_Dam</t>
  </si>
  <si>
    <t>http://globalenergyobservatory.org/geoid/43538</t>
  </si>
  <si>
    <t>Tierfehd</t>
  </si>
  <si>
    <t>Linth–Limmern</t>
  </si>
  <si>
    <t>Glarus</t>
  </si>
  <si>
    <t>Linth</t>
  </si>
  <si>
    <t>5 Pelton 1 Francis</t>
  </si>
  <si>
    <t>Limmern</t>
  </si>
  <si>
    <t>http://www.bachmann.info/uploads/tx_sbdownloader/Applikationsbeitrag_Rittmeyer_EN.pdf</t>
  </si>
  <si>
    <t>https://en.wikipedia.org/wiki/Linth%E2%80%93Limmern_Power_Stations</t>
  </si>
  <si>
    <t>Statistik der Wasserkraftanlagen der Schweiz</t>
  </si>
  <si>
    <t>Pouget (MR)</t>
  </si>
  <si>
    <t>Mas Audran</t>
  </si>
  <si>
    <t>Tarn</t>
  </si>
  <si>
    <t>3 Pelton, 1 Francis, 1 reversible Francis</t>
  </si>
  <si>
    <t>Villefranche-de-Panat</t>
  </si>
  <si>
    <t xml:space="preserve"> (river)</t>
  </si>
  <si>
    <t>https://en.wikipedia.org/wiki/Le_Pouget_(power_station)</t>
  </si>
  <si>
    <t>Pareloup</t>
  </si>
  <si>
    <t>https://en.wikipedia.org/wiki/Lac_de_Pareloup</t>
  </si>
  <si>
    <t>Kremasta</t>
  </si>
  <si>
    <t>Greece</t>
  </si>
  <si>
    <t>Kremasta Sykias</t>
  </si>
  <si>
    <t>Achelous</t>
  </si>
  <si>
    <t>http://enipedia.tudelft.nl/wiki/Kremasta_Powerplant</t>
  </si>
  <si>
    <t>https://en.wikipedia.org/wiki/Kremasta_(lake)</t>
  </si>
  <si>
    <t>https://en.wikipedia.org/wiki/Kremasta_Dam</t>
  </si>
  <si>
    <t>http://globalenergyobservatory.org/geoid/42794</t>
  </si>
  <si>
    <t>Tokke</t>
  </si>
  <si>
    <t>Vinjevatn</t>
  </si>
  <si>
    <t>Bandak</t>
  </si>
  <si>
    <t>http://www.statkraft.no/Energikilder/vaare-kraftverk/norge/Tokke/</t>
  </si>
  <si>
    <t>https://en.wikipedia.org/wiki/Tokke_Hydroelectric_Power_Station</t>
  </si>
  <si>
    <t>https://en.wikipedia.org/wiki/Bandak</t>
  </si>
  <si>
    <t>https://no.wikipedia.org/wiki/Tokke_kraftverk</t>
  </si>
  <si>
    <t>https://books.google.nl/books?id=nfGPXqfQ91cC&amp;pg=PA201&amp;lpg=PA201&amp;dq=volume+lake+vinjevatn&amp;source=bl&amp;ots=T0dVtcBGuR&amp;sig=Vm_GpL_yVOSnUgHxPwBut7yk3ms&amp;hl=en&amp;sa=X&amp;ved=0ahUKEwjynuW10P3MAhVqOJoKHYM7AKMQ6AEIHDAA#v=onepage&amp;q=volume%20lake%20vinjevatn&amp;f=false</t>
  </si>
  <si>
    <t>https://en.wikipedia.org/wiki/Bemposta_Dam</t>
  </si>
  <si>
    <t>Grosio</t>
  </si>
  <si>
    <t>A2A</t>
  </si>
  <si>
    <t>Adda</t>
  </si>
  <si>
    <t>Val Grosina</t>
  </si>
  <si>
    <t>Premadio</t>
  </si>
  <si>
    <t>http://www.a2a.eu/it/impianti_reti/idroelettrica/grosio.html</t>
  </si>
  <si>
    <t>http://www.a2a.eu/it/impianti_reti/idroelettrica/val_grosina.html</t>
  </si>
  <si>
    <t>https://it.wikipedia.org/wiki/Centrale_idroelettrica_di_Grosio</t>
  </si>
  <si>
    <t>http://enipedia.tudelft.nl/wiki/Grosio_Powerplant</t>
  </si>
  <si>
    <t>Genissiat</t>
  </si>
  <si>
    <t>CNR</t>
  </si>
  <si>
    <t>https://en.wikipedia.org/wiki/G%C3%A9nissiat_Dam#/media/File:Rhone_structure_pente.jpg</t>
  </si>
  <si>
    <t>http://globalenergyobservatory.org/geoid/39698</t>
  </si>
  <si>
    <t>https://fr.wikipedia.org/wiki/Barrage_de_G%C3%A9nissiat</t>
  </si>
  <si>
    <t>Riga</t>
  </si>
  <si>
    <t>Salaspils</t>
  </si>
  <si>
    <t xml:space="preserve"> (Daugava)</t>
  </si>
  <si>
    <t>Kegums</t>
  </si>
  <si>
    <t>Used as compensation for thermic power station</t>
  </si>
  <si>
    <t>http://enipedia.tudelft.nl/wiki/Riga_HPP_Powerplant</t>
  </si>
  <si>
    <t>http://globalenergyobservatory.org/geoid/42158</t>
  </si>
  <si>
    <t>https://en.wikipedia.org/wiki/Riga_Hydroelectric_Power_Plant</t>
  </si>
  <si>
    <t>Cruachan</t>
  </si>
  <si>
    <t>Scottish Power</t>
  </si>
  <si>
    <t>Argyll and Bute</t>
  </si>
  <si>
    <t>Awe</t>
  </si>
  <si>
    <t>Loch Awe</t>
  </si>
  <si>
    <t>https://en.wikipedia.org/wiki/Cruachan_Power_Station</t>
  </si>
  <si>
    <t>https://en.wikipedia.org/wiki/Loch_Awe</t>
  </si>
  <si>
    <t>https://books.google.nl/books?id=cb3dAgAAQBAJ&amp;pg=PA85&amp;lpg=PA85&amp;dq=usable+capacity+loch+Awe&amp;source=bl&amp;ots=eMZEbpnmg4&amp;sig=bMGoVTr6IMvJqYwdgDm51zUpAbE&amp;hl=nl&amp;sa=X&amp;ved=0ahUKEwiMqsegoKrNAhWkHsAKHbfcApoQ6AEINTAD#v=onepage&amp;q=usable%20capacity%20loch%20Awe&amp;f=false</t>
  </si>
  <si>
    <t>Kaunertal</t>
  </si>
  <si>
    <t>Inn</t>
  </si>
  <si>
    <t>Gepatsch</t>
  </si>
  <si>
    <t>https://www.tiroler-wasserkraft.at/www_tiwag/de/hn/stromerzeugung/kraftwerkspark/kaunertal/index.php</t>
  </si>
  <si>
    <t>Nendaz</t>
  </si>
  <si>
    <t>Fionnay</t>
  </si>
  <si>
    <t>http://enipedia.tudelft.nl/wiki/Nendaz_Powerplant</t>
  </si>
  <si>
    <t>http://www.grande-dixence.ch/energie/hydraulic/switzerland/nendaz-power-station-altitude.html</t>
  </si>
  <si>
    <t>Thisavros</t>
  </si>
  <si>
    <t>Drama</t>
  </si>
  <si>
    <t>Nestos</t>
  </si>
  <si>
    <t>Thissavros</t>
  </si>
  <si>
    <t>Platanovryssi</t>
  </si>
  <si>
    <t>irrigation</t>
  </si>
  <si>
    <t>https://en.wikipedia.org/wiki/Thisavros_Dam</t>
  </si>
  <si>
    <t>https://de.wikipedia.org/wiki/Thissavros</t>
  </si>
  <si>
    <t>Serre-Poncon</t>
  </si>
  <si>
    <t>Rousset</t>
  </si>
  <si>
    <t>Durance</t>
  </si>
  <si>
    <t>http://globalenergyobservatory.org/geoid/39770</t>
  </si>
  <si>
    <t>https://fr.wikipedia.org/wiki/Lac_de_Serre-Pon%C3%A7on</t>
  </si>
  <si>
    <t>Tyin</t>
  </si>
  <si>
    <t>Norsk Hydro</t>
  </si>
  <si>
    <t>Ardal</t>
  </si>
  <si>
    <t>Ardalsvatnet</t>
  </si>
  <si>
    <t>http://www.hydro.com/en/Products/Hydropower/Our-power-plants/Tyin/</t>
  </si>
  <si>
    <t>https://en.wikipedia.org/wiki/Tyin_Hydroelectric_Power_Station</t>
  </si>
  <si>
    <t>https://snl.no/Tyin_kraftverk</t>
  </si>
  <si>
    <t>Tajo De la Encantada (El Chorro)</t>
  </si>
  <si>
    <t>El Chorro</t>
  </si>
  <si>
    <t>Guadalhorce</t>
  </si>
  <si>
    <t>Tajo de la Encantada upper</t>
  </si>
  <si>
    <t>Tajo de la Encantada</t>
  </si>
  <si>
    <t>http://www.embalses.net/pantano-876-tajo-de-la-encantada.html</t>
  </si>
  <si>
    <t>http://andaluciarustica.com/en/tajo-de-la-encantada-dam.htm</t>
  </si>
  <si>
    <t>http://presasyembalsesdeandalucia.es/presas/tajo_de_la_encantada/index.html</t>
  </si>
  <si>
    <t>http://www.uco.es/termodinamica/ppt/pdf/fluidos%2013.pdf</t>
  </si>
  <si>
    <t>https://en.wikipedia.org/wiki/Miranda_Dam</t>
  </si>
  <si>
    <t>Orlik</t>
  </si>
  <si>
    <t>Solenice</t>
  </si>
  <si>
    <t>Vltava</t>
  </si>
  <si>
    <t>primarily peak demand</t>
  </si>
  <si>
    <t>https://www.cez.cz/en/power-plants-and-environment/hydraulic-power-plants/orlik.html</t>
  </si>
  <si>
    <t>https://cs.wikipedia.org/wiki/Vodn%C3%AD_elektr%C3%A1rna_Orl%C3%ADk</t>
  </si>
  <si>
    <t>https://en.wikipedia.org/wiki/Orl%C3%ADk_Dam</t>
  </si>
  <si>
    <t>http://www.casopisstavebnictvi.cz/oprava-vyvaru-vodniho-dila-orlik_N985</t>
  </si>
  <si>
    <t>Monteynard</t>
  </si>
  <si>
    <t>La Motte Saint Martin</t>
  </si>
  <si>
    <t>Drac</t>
  </si>
  <si>
    <t>http://globalenergyobservatory.org/form.php?pid=39790</t>
  </si>
  <si>
    <t>http://energie.edf.com/fichiers/fckeditor/Commun/En_Direct_Centrales/Hydraulique/Centres/Les_Alpes/publications/documents/PlaquetteMonteynard2011.pdf</t>
  </si>
  <si>
    <t>Hausling</t>
  </si>
  <si>
    <t>Ziller</t>
  </si>
  <si>
    <t>Zillergruendel</t>
  </si>
  <si>
    <t>Stillup</t>
  </si>
  <si>
    <t>http://www.verbund.com/pp/de/pumpspeicherkraftwerk/haeusling</t>
  </si>
  <si>
    <t>https://en.wikipedia.org/wiki/Zillergr%C3%BCndl_Dam</t>
  </si>
  <si>
    <t>http://voith.com/en/11_06_Broschuere-Pumped-storage_einzeln.pdf</t>
  </si>
  <si>
    <t>Villarodin</t>
  </si>
  <si>
    <t>Cenise</t>
  </si>
  <si>
    <t>Le Mont Cenis</t>
  </si>
  <si>
    <t>http://energie.edf.com/fichiers/fckeditor/Commun/En_Direct_Centrales/Hydraulique/Centres/Les_Alpes/publications/documents/Fiche_amenag_villarodin_BD.pdf</t>
  </si>
  <si>
    <t>http://globalenergyobservatory.org/geoid/39817</t>
  </si>
  <si>
    <t>Sackingen</t>
  </si>
  <si>
    <t>Bad Sackingen</t>
  </si>
  <si>
    <t>4 Francis turbines + 4 pumps</t>
  </si>
  <si>
    <t>Eggbergbecken</t>
  </si>
  <si>
    <t xml:space="preserve"> (Rhein)</t>
  </si>
  <si>
    <t>http://www.schluchseewerk.de/images/download/TD-BadS_Schluchseewerk.pdf</t>
  </si>
  <si>
    <t>https://de.wikipedia.org/wiki/Kavernenkraftwerk_Bad_S%C3%A4ckingen</t>
  </si>
  <si>
    <t>Ffestiniog</t>
  </si>
  <si>
    <t>Stwlan</t>
  </si>
  <si>
    <t>Tan-y-Grisiau</t>
  </si>
  <si>
    <t>uses 39% more electricity (when pumping the water back up to the Llyn Stwlan) than it actually produces</t>
  </si>
  <si>
    <t>https://en.wikipedia.org/wiki/Ffestiniog_Power_Station</t>
  </si>
  <si>
    <t>http://www.fhc.co.uk/ffestiniog.htm</t>
  </si>
  <si>
    <t>San Massenza I</t>
  </si>
  <si>
    <t>15 Pelton turbines, 2 pumps</t>
  </si>
  <si>
    <t>Molveno</t>
  </si>
  <si>
    <t>Lago Santa Massenza</t>
  </si>
  <si>
    <t>http://www.wikiwand.com/it/Lago_di_Santa_Massenza</t>
  </si>
  <si>
    <t>Conzere-Mondragon (Bollene)</t>
  </si>
  <si>
    <t>Compagnie Nationale du Rhone (CNR)</t>
  </si>
  <si>
    <t>Saint-Pierre de Senos</t>
  </si>
  <si>
    <t>Canal de Donzere-Mondragon</t>
  </si>
  <si>
    <t>Canal Donzere-Mondragon</t>
  </si>
  <si>
    <t>https://fr.wikipedia.org/wiki/Barrage_de_Donz%C3%A8re-Mondragon</t>
  </si>
  <si>
    <t>http://enipedia.tudelft.nl/wiki/Donzere_Powerplant</t>
  </si>
  <si>
    <t>Grimsel 2</t>
  </si>
  <si>
    <t>Kraftwerke Oberhasli AG</t>
  </si>
  <si>
    <t>Grimsel</t>
  </si>
  <si>
    <t>Aare</t>
  </si>
  <si>
    <t>Oberaar</t>
  </si>
  <si>
    <t>file:///C:/Users/Marte/Desktop/kwo2019s-power-plants.pdf</t>
  </si>
  <si>
    <t>www.grimselstrom.ch/home/download/1254</t>
  </si>
  <si>
    <t>Bitsch (Biel)</t>
  </si>
  <si>
    <t>Alpiq</t>
  </si>
  <si>
    <t>Gibidum</t>
  </si>
  <si>
    <t>NaN</t>
  </si>
  <si>
    <t>http://www.alpiq.com/alpiq-group/our-assets/hydropower/storage-power-plants/massa-storage-power-station.jsp</t>
  </si>
  <si>
    <t>http://www.hydro-exploitation.ch/wasserkraftanlagen/electra-massa.html</t>
  </si>
  <si>
    <t>Malgovert</t>
  </si>
  <si>
    <t>Tignes</t>
  </si>
  <si>
    <t>Chevril</t>
  </si>
  <si>
    <t>Brevieres and Malgovert tap from same lake</t>
  </si>
  <si>
    <t>https://en.wikipedia.org/wiki/Tignes_Dam</t>
  </si>
  <si>
    <t>http://globalenergyobservatory.org/geoid/39815</t>
  </si>
  <si>
    <t>Mequinenza</t>
  </si>
  <si>
    <t>Ebro</t>
  </si>
  <si>
    <t>https://es.wikipedia.org/wiki/Embalse_de_Mequinenza</t>
  </si>
  <si>
    <t>https://en.wikipedia.org/wiki/Mequinenza_Dam</t>
  </si>
  <si>
    <t>http://www.waterpowermagazine.com/news/newsmequinenza-plant-to-be-modernised</t>
  </si>
  <si>
    <t>Iron Gate II</t>
  </si>
  <si>
    <t>Portile de Fier II</t>
  </si>
  <si>
    <t>Iron Gate 2</t>
  </si>
  <si>
    <t>http://globalenergyobservatory.org/form.php?pid=40976</t>
  </si>
  <si>
    <t>https://en.wikipedia.org/wiki/Iron_Gate_II_Hydroelectric_Power_Station</t>
  </si>
  <si>
    <t>Vinje</t>
  </si>
  <si>
    <t>Totak</t>
  </si>
  <si>
    <t>http://www.statkraft.no/Energikilder/vaare-kraftverk/norge/Vinje/</t>
  </si>
  <si>
    <t>https://no.wikipedia.org/wiki/Vinje_kraftverk</t>
  </si>
  <si>
    <t>https://en.wikipedia.org/wiki/Totak</t>
  </si>
  <si>
    <t>Kilforsen</t>
  </si>
  <si>
    <t>Fjallsjo</t>
  </si>
  <si>
    <t>Imnas</t>
  </si>
  <si>
    <t xml:space="preserve"> (Angerman)</t>
  </si>
  <si>
    <t>http://kraftverk.vattenfall.se/kilforsen</t>
  </si>
  <si>
    <t>https://sv.wikipedia.org/wiki/Kilforsens_kraftverk</t>
  </si>
  <si>
    <t>6th largest in Sweden</t>
  </si>
  <si>
    <t>http://enipedia.tudelft.nl/wiki/Fionnay-dixence_Powerplant</t>
  </si>
  <si>
    <t>http://www.grande-dixence.ch/energie/hydraulic/switzerland/fionnay-power-station-altitude-1490.html</t>
  </si>
  <si>
    <t>Kuhtai</t>
  </si>
  <si>
    <t>Finstertal</t>
  </si>
  <si>
    <t>open loop PSH</t>
  </si>
  <si>
    <t>Aurland III</t>
  </si>
  <si>
    <t>Nyhellervatn</t>
  </si>
  <si>
    <t>Vetlebotnvatn</t>
  </si>
  <si>
    <t>http://www.ecohz.com/powerplants/aurland-3/</t>
  </si>
  <si>
    <t>http://www.statkraft.com/energy-sources/Power-plants/Norway/Aurland-III/</t>
  </si>
  <si>
    <t>Plavinas</t>
  </si>
  <si>
    <t>http://globalenergyobservatory.org/geoid/42157</t>
  </si>
  <si>
    <t>https://en.wikipedia.org/wiki/%C4%B6egums_Hydroelectric_Power_Station</t>
  </si>
  <si>
    <t>Ribarroja</t>
  </si>
  <si>
    <t>https://en.wikipedia.org/wiki/Ribarroja_Dam</t>
  </si>
  <si>
    <t>https://es.wikipedia.org/wiki/Embalse_de_Riba-roja</t>
  </si>
  <si>
    <t>Innertkirchen 1 (MR)</t>
  </si>
  <si>
    <t>Innertkirchen</t>
  </si>
  <si>
    <t>Gelmersee</t>
  </si>
  <si>
    <t>http://globalenergyobservatory.org/form.php?pid=45447</t>
  </si>
  <si>
    <t>http://www.grimselstrom.ch/electrical-energy/power-plants-and-dams/power-plants/</t>
  </si>
  <si>
    <t>https://www.andritz.com/index/hydro/hydronews/hy-hydro-news-27/hy-27-30-innertkirchen.htm</t>
  </si>
  <si>
    <t>Raeterichsboden</t>
  </si>
  <si>
    <t>Cancano_San Giacomo</t>
  </si>
  <si>
    <t>"3334/3312"</t>
  </si>
  <si>
    <t>Two dams within "one" reservoir: treated as one</t>
  </si>
  <si>
    <t>http://www.a2a.eu/en/plants_networks/idro/premadio.html</t>
  </si>
  <si>
    <t>http://enipedia.tudelft.nl/wiki/Premadio_Powerplant</t>
  </si>
  <si>
    <t>https://it.wikipedia.org/wiki/Centrale_idroelettrica_di_Premadio</t>
  </si>
  <si>
    <t>Aurland II (MR)</t>
  </si>
  <si>
    <t>Vargevatn</t>
  </si>
  <si>
    <t>other hydroelectric plant, e.g. Duge</t>
  </si>
  <si>
    <t>http://www.ecohz.com/powerplants/aurland-2/</t>
  </si>
  <si>
    <t>https://no.wikipedia.org/wiki/Store_Vargevatnet</t>
  </si>
  <si>
    <t>Svartevatn</t>
  </si>
  <si>
    <t>http://www.sirakvina.no/Prosjekter-og-anlegg/Hovedmagasiner/Svartevatn/</t>
  </si>
  <si>
    <t>https://no.wikipedia.org/wiki/Svartevatn-magasinet</t>
  </si>
  <si>
    <t>https://no.wikipedia.org/wiki/Langavatnet_(Eidfjord)</t>
  </si>
  <si>
    <t>Katlavatn</t>
  </si>
  <si>
    <t>https://no.wikipedia.org/wiki/Katlavatnet</t>
  </si>
  <si>
    <t>Bergdalsvatn</t>
  </si>
  <si>
    <t>Vesterdalstjern</t>
  </si>
  <si>
    <t>https://no.wikipedia.org/wiki/Vestredalstj%C3%B8rna</t>
  </si>
  <si>
    <t>Hylen</t>
  </si>
  <si>
    <t>Lago di Campotosto</t>
  </si>
  <si>
    <t>https://it.wikipedia.org/wiki/Centrale_idroelettrica_di_Provvidenza</t>
  </si>
  <si>
    <t>https://it.wikipedia.org/wiki/Lago_di_Campotosto</t>
  </si>
  <si>
    <t>Rovinas Piastra</t>
  </si>
  <si>
    <t>Lago della Rovina</t>
  </si>
  <si>
    <t xml:space="preserve">Koelnbrein  </t>
  </si>
  <si>
    <t>http://www.verbund.com/pp/de/pumpspeicherkraftwerk/malta-oberstufe</t>
  </si>
  <si>
    <t>Brevieres</t>
  </si>
  <si>
    <t>Sima - additonal reservoir</t>
  </si>
  <si>
    <t>Tonstad (Sira-Kvina)</t>
  </si>
  <si>
    <t xml:space="preserve">Reisseck II </t>
  </si>
  <si>
    <t>Rana - additonal reservoir</t>
  </si>
  <si>
    <t>Cheylas - additonal reservoir</t>
  </si>
  <si>
    <t>Pouget</t>
  </si>
  <si>
    <t>Pouget - additonal reservoir</t>
  </si>
  <si>
    <t>Fionnay (Dixence)</t>
  </si>
  <si>
    <t>Innertkirchen 1</t>
  </si>
  <si>
    <t>Innertkirchen 1 - additonal reservoir</t>
  </si>
  <si>
    <t>Aurland II</t>
  </si>
  <si>
    <t>Aurland II - additonal reservoir</t>
  </si>
  <si>
    <t>FR</t>
  </si>
  <si>
    <t>GB</t>
  </si>
  <si>
    <t>LU</t>
  </si>
  <si>
    <t>CH</t>
  </si>
  <si>
    <t>ES</t>
  </si>
  <si>
    <t>NO</t>
  </si>
  <si>
    <t>IT</t>
  </si>
  <si>
    <t>RO</t>
  </si>
  <si>
    <t>BE</t>
  </si>
  <si>
    <t>DE</t>
  </si>
  <si>
    <t>SE</t>
  </si>
  <si>
    <t>LT</t>
  </si>
  <si>
    <t>LV</t>
  </si>
  <si>
    <t>BG</t>
  </si>
  <si>
    <t>SK</t>
  </si>
  <si>
    <t>AT</t>
  </si>
  <si>
    <t>PL</t>
  </si>
  <si>
    <t>PT</t>
  </si>
  <si>
    <t>CZ</t>
  </si>
  <si>
    <t>HR</t>
  </si>
  <si>
    <t>EL</t>
  </si>
  <si>
    <t>Dougo</t>
  </si>
  <si>
    <t>Grosser Mühldorfer</t>
  </si>
  <si>
    <t>Goesskarspeicher</t>
  </si>
  <si>
    <t>Rhein</t>
  </si>
  <si>
    <t>Angerman</t>
  </si>
  <si>
    <t>YYMMDD: version date</t>
  </si>
  <si>
    <t>XXXXX: reservoir short ID</t>
  </si>
  <si>
    <t>inflow file name</t>
  </si>
  <si>
    <t>Edwin's reservoir name</t>
  </si>
  <si>
    <t>downstream long ID</t>
  </si>
  <si>
    <t>reservoir long ID (YYMMDD0TT0XXXXX)</t>
  </si>
  <si>
    <t>reservoir pcraster id</t>
  </si>
  <si>
    <t xml:space="preserve">TT: type:
 10 for upper, 20 for lower 
</t>
  </si>
  <si>
    <t>10000001</t>
  </si>
  <si>
    <t>10000002</t>
  </si>
  <si>
    <t>10000003</t>
  </si>
  <si>
    <t>10000004</t>
  </si>
  <si>
    <t>10000005</t>
  </si>
  <si>
    <t>10000006</t>
  </si>
  <si>
    <t>10000007</t>
  </si>
  <si>
    <t>10000008</t>
  </si>
  <si>
    <t>10000009</t>
  </si>
  <si>
    <t>10000010</t>
  </si>
  <si>
    <t>10000011</t>
  </si>
  <si>
    <t>10000012</t>
  </si>
  <si>
    <t>10000013</t>
  </si>
  <si>
    <t>10000014</t>
  </si>
  <si>
    <t>10000015</t>
  </si>
  <si>
    <t>10000016</t>
  </si>
  <si>
    <t>10000017</t>
  </si>
  <si>
    <t>10000018</t>
  </si>
  <si>
    <t>10000019</t>
  </si>
  <si>
    <t>10000020</t>
  </si>
  <si>
    <t>10000021</t>
  </si>
  <si>
    <t>10000022</t>
  </si>
  <si>
    <t>10000023</t>
  </si>
  <si>
    <t>10000024</t>
  </si>
  <si>
    <t>10000025</t>
  </si>
  <si>
    <t>10000026</t>
  </si>
  <si>
    <t>10000027</t>
  </si>
  <si>
    <t>10000028</t>
  </si>
  <si>
    <t>10000029</t>
  </si>
  <si>
    <t>10000030</t>
  </si>
  <si>
    <t>10000031</t>
  </si>
  <si>
    <t>10000032</t>
  </si>
  <si>
    <t>10000033</t>
  </si>
  <si>
    <t>10000034</t>
  </si>
  <si>
    <t>10000035</t>
  </si>
  <si>
    <t>10000036</t>
  </si>
  <si>
    <t>10000037</t>
  </si>
  <si>
    <t>10000038</t>
  </si>
  <si>
    <t>10000039</t>
  </si>
  <si>
    <t>10000040</t>
  </si>
  <si>
    <t>10000041</t>
  </si>
  <si>
    <t>10000042</t>
  </si>
  <si>
    <t>10000043</t>
  </si>
  <si>
    <t>10000044</t>
  </si>
  <si>
    <t>10000045</t>
  </si>
  <si>
    <t>10000046</t>
  </si>
  <si>
    <t>10000047</t>
  </si>
  <si>
    <t>10000048</t>
  </si>
  <si>
    <t>10000049</t>
  </si>
  <si>
    <t>10000050</t>
  </si>
  <si>
    <t>10000051</t>
  </si>
  <si>
    <t>10000052</t>
  </si>
  <si>
    <t>10000053</t>
  </si>
  <si>
    <t>10000054</t>
  </si>
  <si>
    <t>10000055</t>
  </si>
  <si>
    <t>10000056</t>
  </si>
  <si>
    <t>10000057</t>
  </si>
  <si>
    <t>10000058</t>
  </si>
  <si>
    <t>10000059</t>
  </si>
  <si>
    <t>10000060</t>
  </si>
  <si>
    <t>10000061</t>
  </si>
  <si>
    <t>10000062</t>
  </si>
  <si>
    <t>10000063</t>
  </si>
  <si>
    <t>10000064</t>
  </si>
  <si>
    <t>10000065</t>
  </si>
  <si>
    <t>10000066</t>
  </si>
  <si>
    <t>10000067</t>
  </si>
  <si>
    <t>10000068</t>
  </si>
  <si>
    <t>10000069</t>
  </si>
  <si>
    <t>10000070</t>
  </si>
  <si>
    <t>10000071</t>
  </si>
  <si>
    <t>10000072</t>
  </si>
  <si>
    <t>10000073</t>
  </si>
  <si>
    <t>10000074</t>
  </si>
  <si>
    <t>10000075</t>
  </si>
  <si>
    <t>10000076</t>
  </si>
  <si>
    <t>10000077</t>
  </si>
  <si>
    <t>10000078</t>
  </si>
  <si>
    <t>10000079</t>
  </si>
  <si>
    <t>10000080</t>
  </si>
  <si>
    <t>10000081</t>
  </si>
  <si>
    <t>10000082</t>
  </si>
  <si>
    <t>10000083</t>
  </si>
  <si>
    <t>10000084</t>
  </si>
  <si>
    <t>10000085</t>
  </si>
  <si>
    <t>10000086</t>
  </si>
  <si>
    <t>10000087</t>
  </si>
  <si>
    <t>10000088</t>
  </si>
  <si>
    <t>10000089</t>
  </si>
  <si>
    <t>10000090</t>
  </si>
  <si>
    <t>10000091</t>
  </si>
  <si>
    <t>10000092</t>
  </si>
  <si>
    <t>10000093</t>
  </si>
  <si>
    <t>10000094</t>
  </si>
  <si>
    <t>10000095</t>
  </si>
  <si>
    <t>10000096</t>
  </si>
  <si>
    <t>10000097</t>
  </si>
  <si>
    <t>10000098</t>
  </si>
  <si>
    <t>10000099</t>
  </si>
  <si>
    <t>10000100</t>
  </si>
  <si>
    <t>10000101</t>
  </si>
  <si>
    <t>10000102</t>
  </si>
  <si>
    <t>10000103</t>
  </si>
  <si>
    <t>10000104</t>
  </si>
  <si>
    <t>10000105</t>
  </si>
  <si>
    <t>10000106</t>
  </si>
  <si>
    <t>10000107</t>
  </si>
  <si>
    <t>10000108</t>
  </si>
  <si>
    <t>10000109</t>
  </si>
  <si>
    <t>10000110</t>
  </si>
  <si>
    <t>10000111</t>
  </si>
  <si>
    <t>10000112</t>
  </si>
  <si>
    <t>10000113</t>
  </si>
  <si>
    <t>10000114</t>
  </si>
  <si>
    <t>10000117</t>
  </si>
  <si>
    <t>10000118</t>
  </si>
  <si>
    <t>10000119</t>
  </si>
  <si>
    <t>10000120</t>
  </si>
  <si>
    <t>10000121</t>
  </si>
  <si>
    <t>20000001</t>
  </si>
  <si>
    <t>20000002</t>
  </si>
  <si>
    <t>20000003</t>
  </si>
  <si>
    <t>20000007</t>
  </si>
  <si>
    <t>20000009</t>
  </si>
  <si>
    <t>20000013</t>
  </si>
  <si>
    <t>20000014</t>
  </si>
  <si>
    <t>20000015</t>
  </si>
  <si>
    <t>20000016</t>
  </si>
  <si>
    <t>20000017</t>
  </si>
  <si>
    <t>20000018</t>
  </si>
  <si>
    <t>20000022</t>
  </si>
  <si>
    <t>20000023</t>
  </si>
  <si>
    <t>20000025</t>
  </si>
  <si>
    <t>20000026</t>
  </si>
  <si>
    <t>20000029</t>
  </si>
  <si>
    <t>20000030</t>
  </si>
  <si>
    <t>20000031</t>
  </si>
  <si>
    <t>20000032</t>
  </si>
  <si>
    <t>20000033</t>
  </si>
  <si>
    <t>20000034</t>
  </si>
  <si>
    <t>20000036</t>
  </si>
  <si>
    <t>20000037</t>
  </si>
  <si>
    <t>20000038</t>
  </si>
  <si>
    <t>20000039</t>
  </si>
  <si>
    <t>20000040</t>
  </si>
  <si>
    <t>20000043</t>
  </si>
  <si>
    <t>20000044</t>
  </si>
  <si>
    <t>20000046</t>
  </si>
  <si>
    <t>20000048</t>
  </si>
  <si>
    <t>20000051</t>
  </si>
  <si>
    <t>20000052</t>
  </si>
  <si>
    <t>20000053</t>
  </si>
  <si>
    <t>20000059</t>
  </si>
  <si>
    <t>20000063</t>
  </si>
  <si>
    <t>20000067</t>
  </si>
  <si>
    <t>20000068</t>
  </si>
  <si>
    <t>20000074</t>
  </si>
  <si>
    <t>20000079</t>
  </si>
  <si>
    <t>20000082</t>
  </si>
  <si>
    <t>20000084</t>
  </si>
  <si>
    <t>20000085</t>
  </si>
  <si>
    <t>20000089</t>
  </si>
  <si>
    <t>20000092</t>
  </si>
  <si>
    <t>20000093</t>
  </si>
  <si>
    <t>20000095</t>
  </si>
  <si>
    <t>20000100</t>
  </si>
  <si>
    <t>20000103</t>
  </si>
  <si>
    <t>20000104</t>
  </si>
  <si>
    <t>20000110</t>
  </si>
  <si>
    <t>20000111</t>
  </si>
  <si>
    <t>20000119</t>
  </si>
  <si>
    <t>20000120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</si>
</sst>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00"/>
    <numFmt numFmtId="165" formatCode="0.000000"/>
    <numFmt numFmtId="166" formatCode="0.0"/>
    <numFmt numFmtId="167" formatCode="0.000"/>
    <numFmt numFmtId="168" formatCode="0.00000"/>
    <numFmt numFmtId="169" formatCode="#,##0.0"/>
    <numFmt numFmtId="170" formatCode="0.0000"/>
    <numFmt numFmtId="171" formatCode="#,##0.000000"/>
    <numFmt numFmtId="172" formatCode="00"/>
    <numFmt numFmtId="173" formatCode="00000"/>
  </numFmts>
  <fonts count="18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u/>
      <sz val="11"/>
      <color theme="10"/>
      <name val="Calibri"/>
      <family val="2"/>
    </font>
    <font>
      <i/>
      <sz val="10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0"/>
      <name val="Calibri"/>
      <family val="2"/>
      <scheme val="minor"/>
    </font>
    <font>
      <i/>
      <u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2" fillId="0" borderId="0"/>
  </cellStyleXfs>
  <cellXfs count="109">
    <xf numFmtId="0" fontId="0" fillId="0" borderId="0" xfId="0"/>
    <xf numFmtId="1" fontId="1" fillId="0" borderId="0" xfId="0" applyNumberFormat="1" applyFont="1" applyFill="1" applyBorder="1" applyAlignment="1">
      <alignment horizontal="left" vertical="top" wrapText="1"/>
    </xf>
    <xf numFmtId="1" fontId="2" fillId="0" borderId="0" xfId="0" applyNumberFormat="1" applyFont="1" applyFill="1" applyBorder="1" applyAlignment="1">
      <alignment horizontal="left" vertical="top" wrapText="1"/>
    </xf>
    <xf numFmtId="164" fontId="1" fillId="0" borderId="0" xfId="0" applyNumberFormat="1" applyFont="1" applyFill="1" applyBorder="1" applyAlignment="1">
      <alignment horizontal="left" vertical="top" wrapText="1"/>
    </xf>
    <xf numFmtId="165" fontId="1" fillId="0" borderId="0" xfId="0" applyNumberFormat="1" applyFont="1" applyFill="1" applyBorder="1" applyAlignment="1">
      <alignment horizontal="left" vertical="top" wrapText="1"/>
    </xf>
    <xf numFmtId="166" fontId="1" fillId="0" borderId="0" xfId="0" applyNumberFormat="1" applyFont="1" applyFill="1" applyBorder="1" applyAlignment="1">
      <alignment horizontal="left" vertical="top" wrapText="1"/>
    </xf>
    <xf numFmtId="167" fontId="1" fillId="0" borderId="0" xfId="0" applyNumberFormat="1" applyFont="1" applyFill="1" applyBorder="1" applyAlignment="1">
      <alignment horizontal="left" vertical="top" wrapText="1"/>
    </xf>
    <xf numFmtId="168" fontId="1" fillId="0" borderId="0" xfId="0" applyNumberFormat="1" applyFont="1" applyFill="1" applyBorder="1" applyAlignment="1">
      <alignment horizontal="left" vertical="top" wrapText="1"/>
    </xf>
    <xf numFmtId="169" fontId="1" fillId="0" borderId="0" xfId="0" applyNumberFormat="1" applyFont="1" applyFill="1" applyBorder="1" applyAlignment="1">
      <alignment horizontal="left" vertical="top" wrapText="1"/>
    </xf>
    <xf numFmtId="2" fontId="1" fillId="0" borderId="0" xfId="0" applyNumberFormat="1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 vertical="top"/>
    </xf>
    <xf numFmtId="164" fontId="3" fillId="0" borderId="0" xfId="0" applyNumberFormat="1" applyFont="1" applyFill="1" applyBorder="1" applyAlignment="1">
      <alignment horizontal="left" vertical="top"/>
    </xf>
    <xf numFmtId="165" fontId="3" fillId="0" borderId="0" xfId="0" applyNumberFormat="1" applyFont="1" applyFill="1" applyBorder="1" applyAlignment="1">
      <alignment horizontal="left" vertical="top"/>
    </xf>
    <xf numFmtId="166" fontId="3" fillId="0" borderId="0" xfId="0" applyNumberFormat="1" applyFont="1" applyFill="1" applyBorder="1" applyAlignment="1">
      <alignment horizontal="left" vertical="top"/>
    </xf>
    <xf numFmtId="167" fontId="3" fillId="0" borderId="0" xfId="0" applyNumberFormat="1" applyFont="1" applyFill="1" applyBorder="1" applyAlignment="1">
      <alignment horizontal="left" vertical="top"/>
    </xf>
    <xf numFmtId="168" fontId="3" fillId="0" borderId="0" xfId="0" applyNumberFormat="1" applyFont="1" applyFill="1" applyBorder="1" applyAlignment="1">
      <alignment horizontal="left" vertical="top"/>
    </xf>
    <xf numFmtId="169" fontId="3" fillId="0" borderId="0" xfId="0" applyNumberFormat="1" applyFont="1" applyFill="1" applyBorder="1" applyAlignment="1">
      <alignment horizontal="left" vertical="top"/>
    </xf>
    <xf numFmtId="2" fontId="3" fillId="0" borderId="0" xfId="0" applyNumberFormat="1" applyFont="1" applyFill="1" applyBorder="1" applyAlignment="1">
      <alignment horizontal="left" vertical="top"/>
    </xf>
    <xf numFmtId="1" fontId="3" fillId="0" borderId="0" xfId="1" applyNumberFormat="1" applyFont="1" applyFill="1" applyBorder="1" applyAlignment="1" applyProtection="1">
      <alignment horizontal="left" vertical="top"/>
    </xf>
    <xf numFmtId="164" fontId="3" fillId="0" borderId="0" xfId="1" applyNumberFormat="1" applyFont="1" applyFill="1" applyBorder="1" applyAlignment="1" applyProtection="1">
      <alignment horizontal="left" vertical="top"/>
    </xf>
    <xf numFmtId="1" fontId="6" fillId="2" borderId="0" xfId="0" applyNumberFormat="1" applyFont="1" applyFill="1" applyBorder="1" applyAlignment="1">
      <alignment horizontal="left" vertical="top"/>
    </xf>
    <xf numFmtId="1" fontId="7" fillId="2" borderId="0" xfId="0" applyNumberFormat="1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/>
    </xf>
    <xf numFmtId="164" fontId="7" fillId="2" borderId="0" xfId="0" applyNumberFormat="1" applyFont="1" applyFill="1" applyBorder="1" applyAlignment="1">
      <alignment horizontal="left" vertical="top"/>
    </xf>
    <xf numFmtId="165" fontId="7" fillId="2" borderId="0" xfId="0" applyNumberFormat="1" applyFont="1" applyFill="1" applyBorder="1" applyAlignment="1">
      <alignment horizontal="left" vertical="top"/>
    </xf>
    <xf numFmtId="166" fontId="7" fillId="2" borderId="0" xfId="0" applyNumberFormat="1" applyFont="1" applyFill="1" applyBorder="1" applyAlignment="1">
      <alignment horizontal="left" vertical="top"/>
    </xf>
    <xf numFmtId="167" fontId="7" fillId="2" borderId="0" xfId="0" applyNumberFormat="1" applyFont="1" applyFill="1" applyBorder="1" applyAlignment="1">
      <alignment horizontal="left" vertical="top"/>
    </xf>
    <xf numFmtId="168" fontId="7" fillId="2" borderId="0" xfId="0" applyNumberFormat="1" applyFont="1" applyFill="1" applyBorder="1" applyAlignment="1">
      <alignment horizontal="left" vertical="top"/>
    </xf>
    <xf numFmtId="169" fontId="7" fillId="2" borderId="0" xfId="0" applyNumberFormat="1" applyFont="1" applyFill="1" applyBorder="1" applyAlignment="1">
      <alignment horizontal="left" vertical="top"/>
    </xf>
    <xf numFmtId="2" fontId="7" fillId="2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1" applyFont="1" applyFill="1" applyBorder="1" applyAlignment="1" applyProtection="1">
      <alignment horizontal="left" vertical="top"/>
    </xf>
    <xf numFmtId="166" fontId="3" fillId="0" borderId="0" xfId="1" applyNumberFormat="1" applyFont="1" applyFill="1" applyBorder="1" applyAlignment="1" applyProtection="1">
      <alignment horizontal="left" vertical="top"/>
    </xf>
    <xf numFmtId="1" fontId="4" fillId="2" borderId="0" xfId="0" applyNumberFormat="1" applyFont="1" applyFill="1" applyBorder="1" applyAlignment="1">
      <alignment horizontal="left" vertical="top"/>
    </xf>
    <xf numFmtId="1" fontId="3" fillId="2" borderId="0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left" vertical="top"/>
    </xf>
    <xf numFmtId="165" fontId="3" fillId="2" borderId="0" xfId="0" applyNumberFormat="1" applyFont="1" applyFill="1" applyBorder="1" applyAlignment="1">
      <alignment horizontal="left" vertical="top"/>
    </xf>
    <xf numFmtId="166" fontId="3" fillId="2" borderId="0" xfId="0" applyNumberFormat="1" applyFont="1" applyFill="1" applyBorder="1" applyAlignment="1">
      <alignment horizontal="left" vertical="top"/>
    </xf>
    <xf numFmtId="167" fontId="3" fillId="2" borderId="0" xfId="0" applyNumberFormat="1" applyFont="1" applyFill="1" applyBorder="1" applyAlignment="1">
      <alignment horizontal="left" vertical="top"/>
    </xf>
    <xf numFmtId="168" fontId="3" fillId="2" borderId="0" xfId="0" applyNumberFormat="1" applyFont="1" applyFill="1" applyBorder="1" applyAlignment="1">
      <alignment horizontal="left" vertical="top"/>
    </xf>
    <xf numFmtId="169" fontId="3" fillId="2" borderId="0" xfId="0" applyNumberFormat="1" applyFont="1" applyFill="1" applyBorder="1" applyAlignment="1">
      <alignment horizontal="left" vertical="top"/>
    </xf>
    <xf numFmtId="2" fontId="3" fillId="2" borderId="0" xfId="0" applyNumberFormat="1" applyFont="1" applyFill="1" applyBorder="1" applyAlignment="1">
      <alignment horizontal="left" vertical="top"/>
    </xf>
    <xf numFmtId="1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 vertical="top"/>
    </xf>
    <xf numFmtId="0" fontId="3" fillId="0" borderId="0" xfId="1" applyNumberFormat="1" applyFont="1" applyFill="1" applyBorder="1" applyAlignment="1" applyProtection="1">
      <alignment horizontal="left" vertical="top"/>
    </xf>
    <xf numFmtId="1" fontId="3" fillId="2" borderId="0" xfId="1" applyNumberFormat="1" applyFont="1" applyFill="1" applyBorder="1" applyAlignment="1" applyProtection="1">
      <alignment horizontal="left" vertical="top"/>
    </xf>
    <xf numFmtId="1" fontId="8" fillId="0" borderId="0" xfId="1" applyNumberFormat="1" applyFont="1" applyFill="1" applyBorder="1" applyAlignment="1" applyProtection="1">
      <alignment horizontal="left" vertical="top"/>
    </xf>
    <xf numFmtId="164" fontId="8" fillId="0" borderId="0" xfId="1" applyNumberFormat="1" applyFont="1" applyFill="1" applyBorder="1" applyAlignment="1" applyProtection="1">
      <alignment horizontal="left" vertical="top"/>
    </xf>
    <xf numFmtId="1" fontId="9" fillId="0" borderId="0" xfId="1" applyNumberFormat="1" applyFont="1" applyFill="1" applyBorder="1" applyAlignment="1" applyProtection="1">
      <alignment horizontal="left" vertical="top"/>
    </xf>
    <xf numFmtId="170" fontId="3" fillId="0" borderId="0" xfId="0" applyNumberFormat="1" applyFont="1" applyFill="1" applyBorder="1" applyAlignment="1">
      <alignment horizontal="left" vertical="top"/>
    </xf>
    <xf numFmtId="164" fontId="8" fillId="0" borderId="0" xfId="0" applyNumberFormat="1" applyFont="1" applyFill="1" applyBorder="1" applyAlignment="1">
      <alignment horizontal="left"/>
    </xf>
    <xf numFmtId="1" fontId="3" fillId="0" borderId="0" xfId="1" applyNumberFormat="1" applyFont="1" applyFill="1" applyBorder="1" applyAlignment="1" applyProtection="1">
      <alignment horizontal="left"/>
    </xf>
    <xf numFmtId="168" fontId="4" fillId="0" borderId="0" xfId="0" applyNumberFormat="1" applyFont="1" applyFill="1" applyBorder="1" applyAlignment="1">
      <alignment horizontal="left" vertical="top"/>
    </xf>
    <xf numFmtId="164" fontId="4" fillId="0" borderId="0" xfId="0" applyNumberFormat="1" applyFont="1" applyFill="1" applyBorder="1" applyAlignment="1">
      <alignment horizontal="left" vertical="top"/>
    </xf>
    <xf numFmtId="165" fontId="4" fillId="0" borderId="0" xfId="0" applyNumberFormat="1" applyFont="1" applyFill="1" applyBorder="1" applyAlignment="1">
      <alignment horizontal="left" vertical="top"/>
    </xf>
    <xf numFmtId="166" fontId="4" fillId="0" borderId="0" xfId="0" applyNumberFormat="1" applyFont="1" applyFill="1" applyBorder="1" applyAlignment="1">
      <alignment horizontal="left" vertical="top"/>
    </xf>
    <xf numFmtId="167" fontId="4" fillId="0" borderId="0" xfId="0" applyNumberFormat="1" applyFont="1" applyFill="1" applyBorder="1" applyAlignment="1">
      <alignment horizontal="left" vertical="top"/>
    </xf>
    <xf numFmtId="1" fontId="4" fillId="0" borderId="0" xfId="0" applyNumberFormat="1" applyFont="1" applyFill="1" applyBorder="1" applyAlignment="1">
      <alignment horizontal="left"/>
    </xf>
    <xf numFmtId="169" fontId="4" fillId="0" borderId="0" xfId="0" applyNumberFormat="1" applyFont="1" applyFill="1" applyBorder="1" applyAlignment="1">
      <alignment horizontal="left" vertical="top"/>
    </xf>
    <xf numFmtId="2" fontId="4" fillId="0" borderId="0" xfId="0" applyNumberFormat="1" applyFont="1" applyFill="1" applyBorder="1" applyAlignment="1">
      <alignment horizontal="left" vertical="top"/>
    </xf>
    <xf numFmtId="168" fontId="3" fillId="0" borderId="0" xfId="0" applyNumberFormat="1" applyFon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left" vertical="top" wrapText="1"/>
    </xf>
    <xf numFmtId="1" fontId="4" fillId="0" borderId="0" xfId="0" applyNumberFormat="1" applyFont="1" applyFill="1" applyBorder="1" applyAlignment="1">
      <alignment horizontal="left" vertical="top" wrapText="1"/>
    </xf>
    <xf numFmtId="165" fontId="3" fillId="0" borderId="0" xfId="0" applyNumberFormat="1" applyFont="1" applyFill="1" applyBorder="1" applyAlignment="1">
      <alignment horizontal="left" vertical="top" wrapText="1"/>
    </xf>
    <xf numFmtId="167" fontId="3" fillId="0" borderId="0" xfId="0" applyNumberFormat="1" applyFont="1" applyFill="1" applyBorder="1" applyAlignment="1">
      <alignment horizontal="left" vertical="top" wrapText="1"/>
    </xf>
    <xf numFmtId="169" fontId="3" fillId="0" borderId="0" xfId="0" applyNumberFormat="1" applyFont="1" applyFill="1" applyBorder="1" applyAlignment="1">
      <alignment horizontal="left" vertical="top" wrapText="1"/>
    </xf>
    <xf numFmtId="166" fontId="3" fillId="0" borderId="0" xfId="0" applyNumberFormat="1" applyFont="1" applyFill="1" applyBorder="1" applyAlignment="1">
      <alignment horizontal="left" vertical="top" wrapText="1"/>
    </xf>
    <xf numFmtId="2" fontId="3" fillId="0" borderId="0" xfId="0" applyNumberFormat="1" applyFont="1" applyFill="1" applyBorder="1" applyAlignment="1">
      <alignment horizontal="left" vertical="top" wrapText="1"/>
    </xf>
    <xf numFmtId="1" fontId="13" fillId="0" borderId="0" xfId="1" applyNumberFormat="1" applyFont="1" applyFill="1" applyBorder="1" applyAlignment="1" applyProtection="1">
      <alignment horizontal="left" vertical="top"/>
    </xf>
    <xf numFmtId="1" fontId="13" fillId="0" borderId="0" xfId="0" applyNumberFormat="1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1" fontId="14" fillId="0" borderId="0" xfId="0" applyNumberFormat="1" applyFont="1" applyFill="1" applyBorder="1" applyAlignment="1">
      <alignment horizontal="left" vertical="top"/>
    </xf>
    <xf numFmtId="165" fontId="13" fillId="0" borderId="0" xfId="0" applyNumberFormat="1" applyFont="1" applyFill="1" applyBorder="1" applyAlignment="1">
      <alignment horizontal="left" vertical="top"/>
    </xf>
    <xf numFmtId="165" fontId="14" fillId="0" borderId="0" xfId="0" applyNumberFormat="1" applyFont="1" applyFill="1" applyBorder="1" applyAlignment="1">
      <alignment horizontal="left" vertical="top"/>
    </xf>
    <xf numFmtId="1" fontId="3" fillId="4" borderId="0" xfId="0" applyNumberFormat="1" applyFont="1" applyFill="1" applyBorder="1" applyAlignment="1">
      <alignment horizontal="left" vertical="top"/>
    </xf>
    <xf numFmtId="1" fontId="15" fillId="5" borderId="0" xfId="0" applyNumberFormat="1" applyFont="1" applyFill="1" applyBorder="1" applyAlignment="1">
      <alignment horizontal="left" vertical="top"/>
    </xf>
    <xf numFmtId="1" fontId="7" fillId="6" borderId="0" xfId="0" applyNumberFormat="1" applyFont="1" applyFill="1" applyBorder="1" applyAlignment="1">
      <alignment horizontal="left" vertical="top"/>
    </xf>
    <xf numFmtId="1" fontId="3" fillId="7" borderId="0" xfId="0" applyNumberFormat="1" applyFont="1" applyFill="1" applyBorder="1" applyAlignment="1">
      <alignment horizontal="left" vertical="top"/>
    </xf>
    <xf numFmtId="165" fontId="16" fillId="0" borderId="0" xfId="0" applyNumberFormat="1" applyFont="1" applyFill="1" applyBorder="1" applyAlignment="1">
      <alignment horizontal="left" vertical="top"/>
    </xf>
    <xf numFmtId="168" fontId="16" fillId="0" borderId="0" xfId="0" applyNumberFormat="1" applyFont="1" applyFill="1" applyBorder="1" applyAlignment="1">
      <alignment horizontal="left" vertical="top"/>
    </xf>
    <xf numFmtId="169" fontId="16" fillId="0" borderId="0" xfId="0" applyNumberFormat="1" applyFont="1" applyFill="1" applyBorder="1" applyAlignment="1">
      <alignment horizontal="left" vertical="top"/>
    </xf>
    <xf numFmtId="168" fontId="13" fillId="0" borderId="0" xfId="0" applyNumberFormat="1" applyFont="1" applyFill="1" applyBorder="1" applyAlignment="1">
      <alignment horizontal="left" vertical="top"/>
    </xf>
    <xf numFmtId="171" fontId="16" fillId="0" borderId="0" xfId="0" applyNumberFormat="1" applyFont="1" applyFill="1" applyBorder="1" applyAlignment="1">
      <alignment horizontal="left" vertical="top"/>
    </xf>
    <xf numFmtId="166" fontId="16" fillId="0" borderId="0" xfId="0" applyNumberFormat="1" applyFont="1" applyFill="1" applyBorder="1" applyAlignment="1">
      <alignment horizontal="left" vertical="top"/>
    </xf>
    <xf numFmtId="1" fontId="17" fillId="0" borderId="0" xfId="0" applyNumberFormat="1" applyFont="1" applyFill="1" applyBorder="1" applyAlignment="1">
      <alignment horizontal="left" vertical="top"/>
    </xf>
    <xf numFmtId="1" fontId="17" fillId="2" borderId="0" xfId="0" applyNumberFormat="1" applyFont="1" applyFill="1" applyBorder="1" applyAlignment="1">
      <alignment horizontal="left" vertical="top"/>
    </xf>
    <xf numFmtId="1" fontId="15" fillId="8" borderId="0" xfId="0" applyNumberFormat="1" applyFont="1" applyFill="1" applyBorder="1" applyAlignment="1">
      <alignment horizontal="left" vertical="top"/>
    </xf>
    <xf numFmtId="1" fontId="0" fillId="0" borderId="0" xfId="0" applyNumberFormat="1"/>
    <xf numFmtId="0" fontId="0" fillId="0" borderId="0" xfId="0" applyAlignment="1">
      <alignment horizontal="center"/>
    </xf>
    <xf numFmtId="1" fontId="1" fillId="0" borderId="0" xfId="0" applyNumberFormat="1" applyFont="1" applyFill="1" applyBorder="1" applyAlignment="1">
      <alignment horizontal="center" vertical="top" wrapText="1"/>
    </xf>
    <xf numFmtId="1" fontId="3" fillId="0" borderId="0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 indent="1"/>
    </xf>
    <xf numFmtId="0" fontId="0" fillId="0" borderId="0" xfId="0" applyFill="1" applyAlignment="1">
      <alignment horizontal="center"/>
    </xf>
    <xf numFmtId="172" fontId="1" fillId="0" borderId="0" xfId="0" applyNumberFormat="1" applyFont="1" applyFill="1" applyBorder="1" applyAlignment="1">
      <alignment horizontal="center" vertical="top" wrapText="1"/>
    </xf>
    <xf numFmtId="172" fontId="3" fillId="0" borderId="0" xfId="0" applyNumberFormat="1" applyFont="1" applyFill="1" applyBorder="1" applyAlignment="1">
      <alignment horizontal="center" vertical="top"/>
    </xf>
    <xf numFmtId="172" fontId="0" fillId="0" borderId="0" xfId="0" applyNumberFormat="1" applyFill="1" applyAlignment="1">
      <alignment horizontal="center"/>
    </xf>
    <xf numFmtId="173" fontId="1" fillId="0" borderId="0" xfId="0" applyNumberFormat="1" applyFont="1" applyFill="1" applyBorder="1" applyAlignment="1">
      <alignment horizontal="center" vertical="top" wrapText="1"/>
    </xf>
    <xf numFmtId="173" fontId="3" fillId="0" borderId="0" xfId="0" applyNumberFormat="1" applyFont="1" applyFill="1" applyBorder="1" applyAlignment="1">
      <alignment horizontal="center" vertical="top"/>
    </xf>
    <xf numFmtId="173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68" fontId="1" fillId="0" borderId="0" xfId="0" applyNumberFormat="1" applyFont="1" applyFill="1" applyBorder="1" applyAlignment="1">
      <alignment horizontal="center" vertical="top" wrapText="1"/>
    </xf>
    <xf numFmtId="168" fontId="3" fillId="0" borderId="0" xfId="0" applyNumberFormat="1" applyFont="1" applyFill="1" applyBorder="1" applyAlignment="1">
      <alignment horizontal="center" vertical="top"/>
    </xf>
    <xf numFmtId="168" fontId="1" fillId="0" borderId="0" xfId="0" applyNumberFormat="1" applyFont="1" applyFill="1" applyBorder="1" applyAlignment="1">
      <alignment horizontal="left" vertical="top" wrapText="1" indent="1"/>
    </xf>
    <xf numFmtId="168" fontId="3" fillId="0" borderId="0" xfId="0" applyNumberFormat="1" applyFont="1" applyFill="1" applyBorder="1" applyAlignment="1">
      <alignment horizontal="left" vertical="top" indent="1"/>
    </xf>
  </cellXfs>
  <cellStyles count="3">
    <cellStyle name="Hyperlink" xfId="1" builtinId="8"/>
    <cellStyle name="Normal" xfId="0" builtinId="0"/>
    <cellStyle name="Standa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100</xdr:row>
      <xdr:rowOff>0</xdr:rowOff>
    </xdr:from>
    <xdr:to>
      <xdr:col>9</xdr:col>
      <xdr:colOff>161925</xdr:colOff>
      <xdr:row>101</xdr:row>
      <xdr:rowOff>0</xdr:rowOff>
    </xdr:to>
    <xdr:pic>
      <xdr:nvPicPr>
        <xdr:cNvPr id="2" name="Picture 13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6325" y="1680210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100</xdr:row>
      <xdr:rowOff>0</xdr:rowOff>
    </xdr:from>
    <xdr:to>
      <xdr:col>9</xdr:col>
      <xdr:colOff>161925</xdr:colOff>
      <xdr:row>101</xdr:row>
      <xdr:rowOff>0</xdr:rowOff>
    </xdr:to>
    <xdr:pic>
      <xdr:nvPicPr>
        <xdr:cNvPr id="3" name="Picture 21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6325" y="1680210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97</xdr:row>
      <xdr:rowOff>0</xdr:rowOff>
    </xdr:from>
    <xdr:to>
      <xdr:col>9</xdr:col>
      <xdr:colOff>161925</xdr:colOff>
      <xdr:row>98</xdr:row>
      <xdr:rowOff>0</xdr:rowOff>
    </xdr:to>
    <xdr:pic>
      <xdr:nvPicPr>
        <xdr:cNvPr id="4" name="Picture 25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6325" y="16316325"/>
          <a:ext cx="161925" cy="1619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ive/University/100%25%20RES%20Feasibility%20Study/Power%20System%20Model%20Base%20Input_v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ydro%20Database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eneral Configuration"/>
      <sheetName val="Spatial Grid - Cells"/>
      <sheetName val="Spatial Grid - Availability"/>
      <sheetName val="Spatial Grid - Capacity Density"/>
      <sheetName val="Spatial Grid - Max Capacity"/>
      <sheetName val="Regions - Objects"/>
      <sheetName val="Regions - Properties"/>
      <sheetName val="Nodes - Objects"/>
      <sheetName val="Nodes - Properties"/>
      <sheetName val="Generators - Objects"/>
      <sheetName val="Generators - Properties"/>
      <sheetName val="Scenarios - Objects"/>
      <sheetName val="Lines - NTC Grid"/>
      <sheetName val="Lines - Objects"/>
      <sheetName val="Lines - Properties"/>
      <sheetName val="Fuels - Objects"/>
      <sheetName val="Fuels - Properties"/>
      <sheetName val="Storages - Objects"/>
      <sheetName val="Storages - Properties"/>
      <sheetName val="GenPropList"/>
      <sheetName val="RegPropList"/>
      <sheetName val="NodPropList"/>
      <sheetName val="LinePropList"/>
      <sheetName val="StoPropList"/>
      <sheetName val="ResPropList"/>
      <sheetName val="FuelPropList"/>
      <sheetName val="Codes"/>
      <sheetName val="Onshore Weibull"/>
      <sheetName val="Offshore Weibull"/>
      <sheetName val="Wind Turbine Classes"/>
      <sheetName val="genCat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AT</v>
          </cell>
        </row>
        <row r="3">
          <cell r="A3" t="str">
            <v>BE</v>
          </cell>
        </row>
        <row r="4">
          <cell r="A4" t="str">
            <v>BG</v>
          </cell>
        </row>
        <row r="5">
          <cell r="A5" t="str">
            <v>CH</v>
          </cell>
        </row>
        <row r="6">
          <cell r="A6" t="str">
            <v>CY</v>
          </cell>
        </row>
        <row r="7">
          <cell r="A7" t="str">
            <v>CZ</v>
          </cell>
        </row>
        <row r="8">
          <cell r="A8" t="str">
            <v>DE</v>
          </cell>
        </row>
        <row r="9">
          <cell r="A9" t="str">
            <v>DK</v>
          </cell>
        </row>
        <row r="10">
          <cell r="A10" t="str">
            <v>EE</v>
          </cell>
        </row>
        <row r="11">
          <cell r="A11" t="str">
            <v>EL</v>
          </cell>
        </row>
        <row r="12">
          <cell r="A12" t="str">
            <v>ES</v>
          </cell>
        </row>
        <row r="13">
          <cell r="A13" t="str">
            <v>FI</v>
          </cell>
        </row>
        <row r="14">
          <cell r="A14" t="str">
            <v>FR</v>
          </cell>
        </row>
        <row r="15">
          <cell r="A15" t="str">
            <v>HR</v>
          </cell>
        </row>
        <row r="16">
          <cell r="A16" t="str">
            <v>HU</v>
          </cell>
        </row>
        <row r="17">
          <cell r="A17" t="str">
            <v>IE</v>
          </cell>
        </row>
        <row r="18">
          <cell r="A18" t="str">
            <v>IT</v>
          </cell>
        </row>
        <row r="19">
          <cell r="A19" t="str">
            <v>LT</v>
          </cell>
        </row>
        <row r="20">
          <cell r="A20" t="str">
            <v>LU</v>
          </cell>
        </row>
        <row r="21">
          <cell r="A21" t="str">
            <v>LV</v>
          </cell>
        </row>
        <row r="22">
          <cell r="A22" t="str">
            <v>MT</v>
          </cell>
        </row>
        <row r="23">
          <cell r="A23" t="str">
            <v>NL</v>
          </cell>
        </row>
        <row r="24">
          <cell r="A24" t="str">
            <v>NO</v>
          </cell>
        </row>
        <row r="25">
          <cell r="A25" t="str">
            <v>PL</v>
          </cell>
        </row>
        <row r="26">
          <cell r="A26" t="str">
            <v>PT</v>
          </cell>
        </row>
        <row r="27">
          <cell r="A27" t="str">
            <v>RO</v>
          </cell>
        </row>
        <row r="28">
          <cell r="A28" t="str">
            <v>SE</v>
          </cell>
        </row>
        <row r="29">
          <cell r="A29" t="str">
            <v>SI</v>
          </cell>
        </row>
        <row r="30">
          <cell r="A30" t="str">
            <v>SK</v>
          </cell>
        </row>
        <row r="31">
          <cell r="A31" t="str">
            <v>UK</v>
          </cell>
        </row>
        <row r="32">
          <cell r="A32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Analysis all data"/>
      <sheetName val="V3 David data within eu28"/>
      <sheetName val="Info"/>
      <sheetName val="Generators"/>
      <sheetName val="Unique Generators"/>
      <sheetName val="Unique Head Storages"/>
      <sheetName val="Unique Tail Storages"/>
      <sheetName val="Natural inflow m3_s"/>
      <sheetName val="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Austria</v>
          </cell>
          <cell r="B1" t="str">
            <v>AT</v>
          </cell>
        </row>
        <row r="2">
          <cell r="A2" t="str">
            <v>Belgium</v>
          </cell>
          <cell r="B2" t="str">
            <v>BE</v>
          </cell>
        </row>
        <row r="3">
          <cell r="A3" t="str">
            <v>Bulgaria</v>
          </cell>
          <cell r="B3" t="str">
            <v>BG</v>
          </cell>
        </row>
        <row r="4">
          <cell r="A4" t="str">
            <v>Croatia</v>
          </cell>
          <cell r="B4" t="str">
            <v>HR</v>
          </cell>
        </row>
        <row r="5">
          <cell r="A5" t="str">
            <v>Cyprus</v>
          </cell>
          <cell r="B5" t="str">
            <v>CY</v>
          </cell>
        </row>
        <row r="6">
          <cell r="A6" t="str">
            <v>Czech Republic</v>
          </cell>
          <cell r="B6" t="str">
            <v>CZ</v>
          </cell>
        </row>
        <row r="7">
          <cell r="A7" t="str">
            <v>Denmark</v>
          </cell>
          <cell r="B7" t="str">
            <v>DK</v>
          </cell>
        </row>
        <row r="8">
          <cell r="A8" t="str">
            <v>Estonia</v>
          </cell>
          <cell r="B8" t="str">
            <v>EE</v>
          </cell>
        </row>
        <row r="9">
          <cell r="A9" t="str">
            <v>Finland</v>
          </cell>
          <cell r="B9" t="str">
            <v>FI</v>
          </cell>
        </row>
        <row r="10">
          <cell r="A10" t="str">
            <v>France</v>
          </cell>
          <cell r="B10" t="str">
            <v>FR</v>
          </cell>
        </row>
        <row r="11">
          <cell r="A11" t="str">
            <v>Germany</v>
          </cell>
          <cell r="B11" t="str">
            <v>DE</v>
          </cell>
        </row>
        <row r="12">
          <cell r="A12" t="str">
            <v>Greece</v>
          </cell>
          <cell r="B12" t="str">
            <v>EL</v>
          </cell>
        </row>
        <row r="13">
          <cell r="A13" t="str">
            <v>Hungary</v>
          </cell>
          <cell r="B13" t="str">
            <v>HU</v>
          </cell>
        </row>
        <row r="14">
          <cell r="A14" t="str">
            <v>Ireland</v>
          </cell>
          <cell r="B14" t="str">
            <v>IE</v>
          </cell>
        </row>
        <row r="15">
          <cell r="A15" t="str">
            <v>Italy</v>
          </cell>
          <cell r="B15" t="str">
            <v>IT</v>
          </cell>
        </row>
        <row r="16">
          <cell r="A16" t="str">
            <v>Latvia</v>
          </cell>
          <cell r="B16" t="str">
            <v>LV</v>
          </cell>
        </row>
        <row r="17">
          <cell r="A17" t="str">
            <v>Lithuania</v>
          </cell>
          <cell r="B17" t="str">
            <v>LT</v>
          </cell>
        </row>
        <row r="18">
          <cell r="A18" t="str">
            <v>Luxembourg</v>
          </cell>
          <cell r="B18" t="str">
            <v>LU</v>
          </cell>
        </row>
        <row r="19">
          <cell r="A19" t="str">
            <v>Malta</v>
          </cell>
          <cell r="B19" t="str">
            <v>MT</v>
          </cell>
        </row>
        <row r="20">
          <cell r="A20" t="str">
            <v>Netherlands</v>
          </cell>
          <cell r="B20" t="str">
            <v>NL</v>
          </cell>
        </row>
        <row r="21">
          <cell r="A21" t="str">
            <v>Norway</v>
          </cell>
          <cell r="B21" t="str">
            <v>NO</v>
          </cell>
        </row>
        <row r="22">
          <cell r="A22" t="str">
            <v>Poland</v>
          </cell>
          <cell r="B22" t="str">
            <v>PL</v>
          </cell>
        </row>
        <row r="23">
          <cell r="A23" t="str">
            <v>Portugal</v>
          </cell>
          <cell r="B23" t="str">
            <v>PT</v>
          </cell>
        </row>
        <row r="24">
          <cell r="A24" t="str">
            <v>Romania</v>
          </cell>
          <cell r="B24" t="str">
            <v>RO</v>
          </cell>
        </row>
        <row r="25">
          <cell r="A25" t="str">
            <v>Slovakia</v>
          </cell>
          <cell r="B25" t="str">
            <v>SK</v>
          </cell>
        </row>
        <row r="26">
          <cell r="A26" t="str">
            <v>Slovenia</v>
          </cell>
          <cell r="B26" t="str">
            <v>SI</v>
          </cell>
        </row>
        <row r="27">
          <cell r="A27" t="str">
            <v>Spain</v>
          </cell>
          <cell r="B27" t="str">
            <v>ES</v>
          </cell>
        </row>
        <row r="28">
          <cell r="A28" t="str">
            <v>Sweden</v>
          </cell>
          <cell r="B28" t="str">
            <v>SE</v>
          </cell>
        </row>
        <row r="29">
          <cell r="A29" t="str">
            <v>Switzerland</v>
          </cell>
          <cell r="B29" t="str">
            <v>CH</v>
          </cell>
        </row>
        <row r="30">
          <cell r="A30" t="str">
            <v>UK</v>
          </cell>
          <cell r="B30" t="str">
            <v>UK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Enel" TargetMode="External"/><Relationship Id="rId117" Type="http://schemas.openxmlformats.org/officeDocument/2006/relationships/hyperlink" Target="http://www.e-co.no/filestore/statkraft_ToreK.pdf" TargetMode="External"/><Relationship Id="rId21" Type="http://schemas.openxmlformats.org/officeDocument/2006/relationships/hyperlink" Target="https://en.wikipedia.org/wiki/Edolo_Pumped_Storage_Plant" TargetMode="External"/><Relationship Id="rId42" Type="http://schemas.openxmlformats.org/officeDocument/2006/relationships/hyperlink" Target="https://en.wikipedia.org/wiki/Picote_Dam" TargetMode="External"/><Relationship Id="rId47" Type="http://schemas.openxmlformats.org/officeDocument/2006/relationships/hyperlink" Target="https://tools.wmflabs.org/geohack/geohack.php?pagename=List_of_power_stations_in_Slovakia&amp;params=47.8800886_N_17.5385141_E_type:landmark&amp;title=Nagymaros+Dams" TargetMode="External"/><Relationship Id="rId63" Type="http://schemas.openxmlformats.org/officeDocument/2006/relationships/hyperlink" Target="https://en.wikipedia.org/wiki/Argyll_and_Bute" TargetMode="External"/><Relationship Id="rId68" Type="http://schemas.openxmlformats.org/officeDocument/2006/relationships/hyperlink" Target="http://globalenergyobservatory.org/form.php?pid=45216" TargetMode="External"/><Relationship Id="rId84" Type="http://schemas.openxmlformats.org/officeDocument/2006/relationships/hyperlink" Target="http://www.grimselstrom.ch/home/download/1254" TargetMode="External"/><Relationship Id="rId89" Type="http://schemas.openxmlformats.org/officeDocument/2006/relationships/hyperlink" Target="http://globalenergyobservatory.org/geoid/45432" TargetMode="External"/><Relationship Id="rId112" Type="http://schemas.openxmlformats.org/officeDocument/2006/relationships/hyperlink" Target="https://de.wikipedia.org/wiki/Polska_Grupa_Energetyczna" TargetMode="External"/><Relationship Id="rId16" Type="http://schemas.openxmlformats.org/officeDocument/2006/relationships/hyperlink" Target="https://tools.wmflabs.org/geohack/geohack.php?pagename=List_of_power_stations_in_Greece&amp;params=38.8839511_N_21.4937961_E_&amp;title=Kremasta+Hydroelectric+Dam" TargetMode="External"/><Relationship Id="rId107" Type="http://schemas.openxmlformats.org/officeDocument/2006/relationships/hyperlink" Target="https://en.wikipedia.org/wiki/Bemposta_Dam" TargetMode="External"/><Relationship Id="rId11" Type="http://schemas.openxmlformats.org/officeDocument/2006/relationships/hyperlink" Target="https://en.wikipedia.org/w/index.php?title=Markersbach_Pumped_Storage_Station&amp;action=edit&amp;redlink=1" TargetMode="External"/><Relationship Id="rId32" Type="http://schemas.openxmlformats.org/officeDocument/2006/relationships/hyperlink" Target="https://tools.wmflabs.org/geohack/geohack.php?pagename=List_of_power_stations_in_Latvia&amp;params=56.5822027_N_25.2373123_E_&amp;title=P%C4%BCavi%C5%86as+Hydroelectric+Power+Station" TargetMode="External"/><Relationship Id="rId37" Type="http://schemas.openxmlformats.org/officeDocument/2006/relationships/hyperlink" Target="https://en.wikipedia.org/wiki/Viana_do_Castelo_District" TargetMode="External"/><Relationship Id="rId53" Type="http://schemas.openxmlformats.org/officeDocument/2006/relationships/hyperlink" Target="https://en.wikipedia.org/w/index.php?title=Letsi&amp;action=edit&amp;redlink=1" TargetMode="External"/><Relationship Id="rId58" Type="http://schemas.openxmlformats.org/officeDocument/2006/relationships/hyperlink" Target="https://en.wikipedia.org/wiki/Linth%E2%80%93Limmern_Power_Stations" TargetMode="External"/><Relationship Id="rId74" Type="http://schemas.openxmlformats.org/officeDocument/2006/relationships/hyperlink" Target="https://www.engie-electrabel.be/assets/be/corporate/documents/12018_Coo_Folder_NL_LR.pdf" TargetMode="External"/><Relationship Id="rId79" Type="http://schemas.openxmlformats.org/officeDocument/2006/relationships/hyperlink" Target="https://fr.wikipedia.org/wiki/Barrage_de_Grand%27Maison" TargetMode="External"/><Relationship Id="rId102" Type="http://schemas.openxmlformats.org/officeDocument/2006/relationships/hyperlink" Target="https://en.wikipedia.org/wiki/%C3%89lectricit%C3%A9_de_France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Lou%C4%8Dn%C3%A1_nad_Desnou" TargetMode="External"/><Relationship Id="rId61" Type="http://schemas.openxmlformats.org/officeDocument/2006/relationships/hyperlink" Target="https://en.wikipedia.org/wiki/Alqueva_Dam" TargetMode="External"/><Relationship Id="rId82" Type="http://schemas.openxmlformats.org/officeDocument/2006/relationships/hyperlink" Target="http://globalenergyobservatory.org/form.php?pid=44137" TargetMode="External"/><Relationship Id="rId90" Type="http://schemas.openxmlformats.org/officeDocument/2006/relationships/hyperlink" Target="http://enipedia.tudelft.nl/wiki/Bieudron_Powerplant" TargetMode="External"/><Relationship Id="rId95" Type="http://schemas.openxmlformats.org/officeDocument/2006/relationships/hyperlink" Target="https://en.wikipedia.org/wiki/Ulla-F%C3%B8rre" TargetMode="External"/><Relationship Id="rId19" Type="http://schemas.openxmlformats.org/officeDocument/2006/relationships/hyperlink" Target="https://en.wikipedia.org/wiki/A2A" TargetMode="External"/><Relationship Id="rId14" Type="http://schemas.openxmlformats.org/officeDocument/2006/relationships/hyperlink" Target="https://tools.wmflabs.org/geohack/geohack.php?pagename=List_of_power_stations_in_Germany&amp;params=51.1665488_N_9.0465868_E_&amp;title=Waldeck+II+Pumped+Storage+Station" TargetMode="External"/><Relationship Id="rId22" Type="http://schemas.openxmlformats.org/officeDocument/2006/relationships/hyperlink" Target="https://en.wikipedia.org/wiki/Enel" TargetMode="External"/><Relationship Id="rId27" Type="http://schemas.openxmlformats.org/officeDocument/2006/relationships/hyperlink" Target="https://en.wikipedia.org/wiki/Enel" TargetMode="External"/><Relationship Id="rId30" Type="http://schemas.openxmlformats.org/officeDocument/2006/relationships/hyperlink" Target="https://en.wikipedia.org/wiki/P%C4%BCavi%C5%86as_Hydroelectric_Power_Station" TargetMode="External"/><Relationship Id="rId35" Type="http://schemas.openxmlformats.org/officeDocument/2006/relationships/hyperlink" Target="https://tools.wmflabs.org/geohack/geohack.php?pagename=List_of_power_stations_in_Latvia&amp;params=56.8513187_N_24.2720389_E_&amp;title=Riga+Hydroelectric+Power+Plant" TargetMode="External"/><Relationship Id="rId43" Type="http://schemas.openxmlformats.org/officeDocument/2006/relationships/hyperlink" Target="https://en.wikipedia.org/wiki/Lotru-Ciunget_Hydroelectric_Power_Station" TargetMode="External"/><Relationship Id="rId48" Type="http://schemas.openxmlformats.org/officeDocument/2006/relationships/hyperlink" Target="https://en.wikipedia.org/wiki/Porjus_Hydroelectric_Power_Station" TargetMode="External"/><Relationship Id="rId56" Type="http://schemas.openxmlformats.org/officeDocument/2006/relationships/hyperlink" Target="https://en.wikipedia.org/w/index.php?title=Fj%C3%A4llsj%C3%B6_River&amp;action=edit&amp;redlink=1" TargetMode="External"/><Relationship Id="rId64" Type="http://schemas.openxmlformats.org/officeDocument/2006/relationships/hyperlink" Target="https://en.wikipedia.org/wiki/Kruonis_Pumped_Storage_Plant" TargetMode="External"/><Relationship Id="rId69" Type="http://schemas.openxmlformats.org/officeDocument/2006/relationships/hyperlink" Target="http://www.statkraft.com/energy-sources/Power-plants/Norway/Saurdal/" TargetMode="External"/><Relationship Id="rId77" Type="http://schemas.openxmlformats.org/officeDocument/2006/relationships/hyperlink" Target="http://globalenergyobservatory.org/geoid/45431" TargetMode="External"/><Relationship Id="rId100" Type="http://schemas.openxmlformats.org/officeDocument/2006/relationships/hyperlink" Target="https://en.wikipedia.org/wiki/Iron_Gate_I_Hydroelectric_Power_Station" TargetMode="External"/><Relationship Id="rId105" Type="http://schemas.openxmlformats.org/officeDocument/2006/relationships/hyperlink" Target="http://www.verbund.com/pp/de/pumpspeicherkraftwerk/haeusling" TargetMode="External"/><Relationship Id="rId113" Type="http://schemas.openxmlformats.org/officeDocument/2006/relationships/hyperlink" Target="https://de.wikipedia.org/wiki/Vorarlberger_Illwerke" TargetMode="External"/><Relationship Id="rId118" Type="http://schemas.openxmlformats.org/officeDocument/2006/relationships/hyperlink" Target="https://www.enel.it/it-it/documents/azienda/ambiente/dichiarazioni_ambientali/montorio_da2007_2008.pdf" TargetMode="External"/><Relationship Id="rId126" Type="http://schemas.openxmlformats.org/officeDocument/2006/relationships/comments" Target="../comments1.xml"/><Relationship Id="rId8" Type="http://schemas.openxmlformats.org/officeDocument/2006/relationships/hyperlink" Target="https://en.wikipedia.org/wiki/Kramol%C3%ADn_(T%C5%99eb%C3%AD%C4%8D_District)" TargetMode="External"/><Relationship Id="rId51" Type="http://schemas.openxmlformats.org/officeDocument/2006/relationships/hyperlink" Target="https://en.wikipedia.org/wiki/Ume_River" TargetMode="External"/><Relationship Id="rId72" Type="http://schemas.openxmlformats.org/officeDocument/2006/relationships/hyperlink" Target="https://tools.wmflabs.org/geohack/geohack.php?pagename=List_of_power_stations_in_Romania&amp;params=44.6732766_N_22.5320363_E_&amp;title=Iron+Gate+I+Hydroelectric+Power+Station" TargetMode="External"/><Relationship Id="rId80" Type="http://schemas.openxmlformats.org/officeDocument/2006/relationships/hyperlink" Target="http://www.fhc.co.uk/dinorwig.htm" TargetMode="External"/><Relationship Id="rId85" Type="http://schemas.openxmlformats.org/officeDocument/2006/relationships/hyperlink" Target="../../../Users/Marte/Users/Marte/Users/Marte/Desktop/kwo2019s-power-plants.pdf" TargetMode="External"/><Relationship Id="rId93" Type="http://schemas.openxmlformats.org/officeDocument/2006/relationships/hyperlink" Target="https://en.wikipedia.org/wiki/Ulla-F%C3%B8rre" TargetMode="External"/><Relationship Id="rId98" Type="http://schemas.openxmlformats.org/officeDocument/2006/relationships/hyperlink" Target="https://es.wikipedia.org/wiki/Presa_de_Aldead%C3%A1vila" TargetMode="External"/><Relationship Id="rId121" Type="http://schemas.openxmlformats.org/officeDocument/2006/relationships/hyperlink" Target="http://www.seprem.es/ficha.php?idpresa=52&amp;p=2" TargetMode="External"/><Relationship Id="rId3" Type="http://schemas.openxmlformats.org/officeDocument/2006/relationships/hyperlink" Target="https://en.wikipedia.org/wiki/Zaku%C4%8Dac_Hydroelectric_Power_Plant" TargetMode="External"/><Relationship Id="rId12" Type="http://schemas.openxmlformats.org/officeDocument/2006/relationships/hyperlink" Target="https://en.wikipedia.org/w/index.php?title=S%C3%A4ckingen_Pumped_Storage_Station&amp;action=edit&amp;redlink=1" TargetMode="External"/><Relationship Id="rId17" Type="http://schemas.openxmlformats.org/officeDocument/2006/relationships/hyperlink" Target="https://en.wikipedia.org/wiki/Thisavros_Dam" TargetMode="External"/><Relationship Id="rId25" Type="http://schemas.openxmlformats.org/officeDocument/2006/relationships/hyperlink" Target="https://en.wikipedia.org/wiki/Enel" TargetMode="External"/><Relationship Id="rId33" Type="http://schemas.openxmlformats.org/officeDocument/2006/relationships/hyperlink" Target="https://en.wikipedia.org/wiki/Riga_Hydroelectric_Power_Plant" TargetMode="External"/><Relationship Id="rId38" Type="http://schemas.openxmlformats.org/officeDocument/2006/relationships/hyperlink" Target="https://tools.wmflabs.org/geohack/geohack.php?pagename=List_of_power_stations_in_Portugal&amp;params=41.872835_N_8.204075_W_type:landmark&amp;title=Alto+Lindoso+Dam" TargetMode="External"/><Relationship Id="rId46" Type="http://schemas.openxmlformats.org/officeDocument/2006/relationships/hyperlink" Target="https://en.wikipedia.org/wiki/Gab%C4%8D%C3%ADkovo_%E2%80%93_Nagymaros_Dams" TargetMode="External"/><Relationship Id="rId59" Type="http://schemas.openxmlformats.org/officeDocument/2006/relationships/hyperlink" Target="https://en.wikipedia.org/wiki/Carinthia_(state)" TargetMode="External"/><Relationship Id="rId67" Type="http://schemas.openxmlformats.org/officeDocument/2006/relationships/hyperlink" Target="https://en.wikipedia.org/wiki/Entracque_Power_Plant" TargetMode="External"/><Relationship Id="rId103" Type="http://schemas.openxmlformats.org/officeDocument/2006/relationships/hyperlink" Target="https://www.hs-mainz.de/fileadmin/content/fb1/pdf/Bau/Exkursionen/Kraftwerksgruppe_Sellrain-Silz.pdf" TargetMode="External"/><Relationship Id="rId108" Type="http://schemas.openxmlformats.org/officeDocument/2006/relationships/hyperlink" Target="http://www.a2a.eu/it/impianti_reti/idroelettrica/grosio.html" TargetMode="External"/><Relationship Id="rId116" Type="http://schemas.openxmlformats.org/officeDocument/2006/relationships/hyperlink" Target="http://www.verbund.com/pp/de/pumpspeicherkraftwerk/malta-oberstufe" TargetMode="External"/><Relationship Id="rId124" Type="http://schemas.openxmlformats.org/officeDocument/2006/relationships/drawing" Target="../drawings/drawing1.xml"/><Relationship Id="rId20" Type="http://schemas.openxmlformats.org/officeDocument/2006/relationships/hyperlink" Target="https://en.wikipedia.org/wiki/Enel" TargetMode="External"/><Relationship Id="rId41" Type="http://schemas.openxmlformats.org/officeDocument/2006/relationships/hyperlink" Target="https://en.wikipedia.org/wiki/Miranda_Dam" TargetMode="External"/><Relationship Id="rId54" Type="http://schemas.openxmlformats.org/officeDocument/2006/relationships/hyperlink" Target="https://en.wikipedia.org/wiki/Lesser_Lule_River" TargetMode="External"/><Relationship Id="rId62" Type="http://schemas.openxmlformats.org/officeDocument/2006/relationships/hyperlink" Target="https://en.wikipedia.org/wiki/Scottish_Power" TargetMode="External"/><Relationship Id="rId70" Type="http://schemas.openxmlformats.org/officeDocument/2006/relationships/hyperlink" Target="http://www.statkraft.com/energy-sources/Power-plants/Norway/Kvilldal/" TargetMode="External"/><Relationship Id="rId75" Type="http://schemas.openxmlformats.org/officeDocument/2006/relationships/hyperlink" Target="https://no.wikipedia.org/wiki/Store_Vargevatnet" TargetMode="External"/><Relationship Id="rId83" Type="http://schemas.openxmlformats.org/officeDocument/2006/relationships/hyperlink" Target="http://globalenergyobservatory.org/form.php?pid=44410" TargetMode="External"/><Relationship Id="rId88" Type="http://schemas.openxmlformats.org/officeDocument/2006/relationships/hyperlink" Target="https://en.wikipedia.org/wiki/Entracque_Power_Plant" TargetMode="External"/><Relationship Id="rId91" Type="http://schemas.openxmlformats.org/officeDocument/2006/relationships/hyperlink" Target="https://en.wikipedia.org/wiki/Bieudron_Hydroelectric_Power_Station" TargetMode="External"/><Relationship Id="rId96" Type="http://schemas.openxmlformats.org/officeDocument/2006/relationships/hyperlink" Target="http://www.iberdrola.es/about-us/a-great-company/facilities-map/2015/" TargetMode="External"/><Relationship Id="rId111" Type="http://schemas.openxmlformats.org/officeDocument/2006/relationships/hyperlink" Target="http://voith.com/de/11_06_Broschuere-Pumped-storage_einzeln.pdf" TargetMode="External"/><Relationship Id="rId1" Type="http://schemas.openxmlformats.org/officeDocument/2006/relationships/hyperlink" Target="https://en.wikipedia.org/wiki/Chaira_Hydro_Power_Plant" TargetMode="External"/><Relationship Id="rId6" Type="http://schemas.openxmlformats.org/officeDocument/2006/relationships/hyperlink" Target="https://en.wikipedia.org/wiki/%C4%8CEZ" TargetMode="External"/><Relationship Id="rId15" Type="http://schemas.openxmlformats.org/officeDocument/2006/relationships/hyperlink" Target="https://en.wikipedia.org/wiki/Kremasta_Dam" TargetMode="External"/><Relationship Id="rId23" Type="http://schemas.openxmlformats.org/officeDocument/2006/relationships/hyperlink" Target="https://en.wikipedia.org/wiki/Presenzano_Hydroelectric_Plant" TargetMode="External"/><Relationship Id="rId28" Type="http://schemas.openxmlformats.org/officeDocument/2006/relationships/hyperlink" Target="https://en.wikipedia.org/wiki/Roncovalgrande_Hydroelectric_Plant" TargetMode="External"/><Relationship Id="rId36" Type="http://schemas.openxmlformats.org/officeDocument/2006/relationships/hyperlink" Target="https://en.wikipedia.org/wiki/Alto_Lindoso_Dam" TargetMode="External"/><Relationship Id="rId49" Type="http://schemas.openxmlformats.org/officeDocument/2006/relationships/hyperlink" Target="https://en.wikipedia.org/wiki/Lule_River" TargetMode="External"/><Relationship Id="rId57" Type="http://schemas.openxmlformats.org/officeDocument/2006/relationships/hyperlink" Target="https://en.wikipedia.org/wiki/Bieudron_Hydroelectric_Power_Station" TargetMode="External"/><Relationship Id="rId106" Type="http://schemas.openxmlformats.org/officeDocument/2006/relationships/hyperlink" Target="https://en.wikipedia.org/wiki/Hrvatska_elektroprivreda" TargetMode="External"/><Relationship Id="rId114" Type="http://schemas.openxmlformats.org/officeDocument/2006/relationships/hyperlink" Target="https://en.wikipedia.org/w/index.php?title=Hohenwarte_II_Pumped_Storage_Station&amp;action=edit&amp;redlink=1" TargetMode="External"/><Relationship Id="rId119" Type="http://schemas.openxmlformats.org/officeDocument/2006/relationships/hyperlink" Target="http://www.e-co.no/?module=Articles;action=Article.publicOpen;ID=219" TargetMode="External"/><Relationship Id="rId10" Type="http://schemas.openxmlformats.org/officeDocument/2006/relationships/hyperlink" Target="https://en.wikipedia.org/wiki/Solenice" TargetMode="External"/><Relationship Id="rId31" Type="http://schemas.openxmlformats.org/officeDocument/2006/relationships/hyperlink" Target="https://en.wikipedia.org/wiki/Aizkraukle" TargetMode="External"/><Relationship Id="rId44" Type="http://schemas.openxmlformats.org/officeDocument/2006/relationships/hyperlink" Target="https://en.wikipedia.org/wiki/Iron_Gate_II_Hydroelectric_Power_Station" TargetMode="External"/><Relationship Id="rId52" Type="http://schemas.openxmlformats.org/officeDocument/2006/relationships/hyperlink" Target="https://en.wikipedia.org/w/index.php?title=Messaure&amp;action=edit&amp;redlink=1" TargetMode="External"/><Relationship Id="rId60" Type="http://schemas.openxmlformats.org/officeDocument/2006/relationships/hyperlink" Target="https://en.wikipedia.org/wiki/Kaunertal" TargetMode="External"/><Relationship Id="rId65" Type="http://schemas.openxmlformats.org/officeDocument/2006/relationships/hyperlink" Target="https://en.wikipedia.org/wiki/Enel" TargetMode="External"/><Relationship Id="rId73" Type="http://schemas.openxmlformats.org/officeDocument/2006/relationships/hyperlink" Target="http://globalenergyobservatory.org/form.php?pid=45447" TargetMode="External"/><Relationship Id="rId78" Type="http://schemas.openxmlformats.org/officeDocument/2006/relationships/hyperlink" Target="https://de.wikipedia.org/wiki/Maltakraftwerke" TargetMode="External"/><Relationship Id="rId81" Type="http://schemas.openxmlformats.org/officeDocument/2006/relationships/hyperlink" Target="https://en.wikipedia.org/wiki/Marchlyn_Mawr" TargetMode="External"/><Relationship Id="rId86" Type="http://schemas.openxmlformats.org/officeDocument/2006/relationships/hyperlink" Target="http://www.grimselstrom.ch/electrical-energy/power-plants-and-dams/power-plants/" TargetMode="External"/><Relationship Id="rId94" Type="http://schemas.openxmlformats.org/officeDocument/2006/relationships/hyperlink" Target="https://no.wikipedia.org/wiki/Kvilldal_kraftverk" TargetMode="External"/><Relationship Id="rId99" Type="http://schemas.openxmlformats.org/officeDocument/2006/relationships/hyperlink" Target="http://globalenergyobservatory.org/form.php?pid=40975" TargetMode="External"/><Relationship Id="rId101" Type="http://schemas.openxmlformats.org/officeDocument/2006/relationships/hyperlink" Target="http://www.seprem.es/ficha.php?idpresa=579&amp;p=23" TargetMode="External"/><Relationship Id="rId122" Type="http://schemas.openxmlformats.org/officeDocument/2006/relationships/hyperlink" Target="http://globalenergyobservatory.org/geoid/44131" TargetMode="External"/><Relationship Id="rId4" Type="http://schemas.openxmlformats.org/officeDocument/2006/relationships/hyperlink" Target="https://en.wikipedia.org/wiki/Dlouh%C3%A9_Str%C3%A1n%C4%9B_Hydro_Power_Plant" TargetMode="External"/><Relationship Id="rId9" Type="http://schemas.openxmlformats.org/officeDocument/2006/relationships/hyperlink" Target="https://en.wikipedia.org/wiki/Orl%C3%ADk_Hydro_Power_Plant" TargetMode="External"/><Relationship Id="rId13" Type="http://schemas.openxmlformats.org/officeDocument/2006/relationships/hyperlink" Target="https://en.wikipedia.org/wiki/Waldeck_Pumped_Storage_Station" TargetMode="External"/><Relationship Id="rId18" Type="http://schemas.openxmlformats.org/officeDocument/2006/relationships/hyperlink" Target="https://tools.wmflabs.org/geohack/geohack.php?pagename=List_of_power_stations_in_Greece&amp;params=41.354444_N_24.366944_E_&amp;title=Thisavros++Hydroelectric+Dam" TargetMode="External"/><Relationship Id="rId39" Type="http://schemas.openxmlformats.org/officeDocument/2006/relationships/hyperlink" Target="https://en.wikipedia.org/wiki/Bemposta_Dam" TargetMode="External"/><Relationship Id="rId109" Type="http://schemas.openxmlformats.org/officeDocument/2006/relationships/hyperlink" Target="http://www.latvenergo.lv/portal/page/portal/english/latvenergo/main1/about_latvenergo/energy_production/hidroelektrostacijas" TargetMode="External"/><Relationship Id="rId34" Type="http://schemas.openxmlformats.org/officeDocument/2006/relationships/hyperlink" Target="https://en.wikipedia.org/wiki/Salaspils" TargetMode="External"/><Relationship Id="rId50" Type="http://schemas.openxmlformats.org/officeDocument/2006/relationships/hyperlink" Target="https://en.wikipedia.org/w/index.php?title=Stornorrfors_Hydroelectric_power_station&amp;action=edit&amp;redlink=1" TargetMode="External"/><Relationship Id="rId55" Type="http://schemas.openxmlformats.org/officeDocument/2006/relationships/hyperlink" Target="https://en.wikipedia.org/w/index.php?title=Kilforsen&amp;action=edit&amp;redlink=1" TargetMode="External"/><Relationship Id="rId76" Type="http://schemas.openxmlformats.org/officeDocument/2006/relationships/hyperlink" Target="http://www.verbund.com/pp/de/pumpspeicherkraftwerk/malta-hauptstufe" TargetMode="External"/><Relationship Id="rId97" Type="http://schemas.openxmlformats.org/officeDocument/2006/relationships/hyperlink" Target="https://en.wikipedia.org/wiki/Aldead%C3%A1vila_Dam" TargetMode="External"/><Relationship Id="rId104" Type="http://schemas.openxmlformats.org/officeDocument/2006/relationships/hyperlink" Target="https://www.hs-mainz.de/fileadmin/content/fb1/pdf/Bau/Exkursionen/Kraftwerksgruppe_Sellrain-Silz.pdf" TargetMode="External"/><Relationship Id="rId120" Type="http://schemas.openxmlformats.org/officeDocument/2006/relationships/hyperlink" Target="http://energie.edf.com/fichiers/fckeditor/DP_Visite_Cheylas.pdf" TargetMode="External"/><Relationship Id="rId125" Type="http://schemas.openxmlformats.org/officeDocument/2006/relationships/vmlDrawing" Target="../drawings/vmlDrawing1.vml"/><Relationship Id="rId7" Type="http://schemas.openxmlformats.org/officeDocument/2006/relationships/hyperlink" Target="https://en.wikipedia.org/wiki/Dale%C5%A1ice_Hydro_Power_Plant" TargetMode="External"/><Relationship Id="rId71" Type="http://schemas.openxmlformats.org/officeDocument/2006/relationships/hyperlink" Target="https://en.wikipedia.org/wiki/Iron_Gate_I_Hydroelectric_Power_Station" TargetMode="External"/><Relationship Id="rId92" Type="http://schemas.openxmlformats.org/officeDocument/2006/relationships/hyperlink" Target="http://www.grande-dixence.ch/energie/hydraulic/switzerland/fionnay-power-station-altitude-1490.html" TargetMode="External"/><Relationship Id="rId2" Type="http://schemas.openxmlformats.org/officeDocument/2006/relationships/hyperlink" Target="https://en.wikipedia.org/w/index.php?title=Sestrimo&amp;action=edit&amp;redlink=1" TargetMode="External"/><Relationship Id="rId29" Type="http://schemas.openxmlformats.org/officeDocument/2006/relationships/hyperlink" Target="https://en.wikipedia.org/wiki/Maccagno" TargetMode="External"/><Relationship Id="rId24" Type="http://schemas.openxmlformats.org/officeDocument/2006/relationships/hyperlink" Target="https://en.wikipedia.org/wiki/Enel" TargetMode="External"/><Relationship Id="rId40" Type="http://schemas.openxmlformats.org/officeDocument/2006/relationships/hyperlink" Target="https://en.wikipedia.org/wiki/Bragan%C3%A7a_District" TargetMode="External"/><Relationship Id="rId45" Type="http://schemas.openxmlformats.org/officeDocument/2006/relationships/hyperlink" Target="https://tools.wmflabs.org/geohack/geohack.php?pagename=List_of_power_stations_in_Romania&amp;params=46.7889_N_22.5671625_E_&amp;title=Iron+Gate+II+Hydroelectric+Power+Station" TargetMode="External"/><Relationship Id="rId66" Type="http://schemas.openxmlformats.org/officeDocument/2006/relationships/hyperlink" Target="https://en.wikipedia.org/wiki/Entracque_Power_Plant" TargetMode="External"/><Relationship Id="rId87" Type="http://schemas.openxmlformats.org/officeDocument/2006/relationships/hyperlink" Target="http://www.grimselstrom.ch/home/download/1254" TargetMode="External"/><Relationship Id="rId110" Type="http://schemas.openxmlformats.org/officeDocument/2006/relationships/hyperlink" Target="http://www.latvenergo.lv/portal/page/portal/english/latvenergo/main1/about_latvenergo/energy_production/hidroelektrostacijas" TargetMode="External"/><Relationship Id="rId115" Type="http://schemas.openxmlformats.org/officeDocument/2006/relationships/hyperlink" Target="https://en.wikipedia.org/wiki/Carinthia_(state)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Viana_do_Castelo_District" TargetMode="External"/><Relationship Id="rId13" Type="http://schemas.openxmlformats.org/officeDocument/2006/relationships/hyperlink" Target="https://en.wikipedia.org/wiki/Carinthia_(state)" TargetMode="External"/><Relationship Id="rId3" Type="http://schemas.openxmlformats.org/officeDocument/2006/relationships/hyperlink" Target="https://en.wikipedia.org/wiki/Kramol%C3%ADn_(T%C5%99eb%C3%AD%C4%8D_District)" TargetMode="External"/><Relationship Id="rId7" Type="http://schemas.openxmlformats.org/officeDocument/2006/relationships/hyperlink" Target="https://en.wikipedia.org/wiki/Salaspils" TargetMode="External"/><Relationship Id="rId12" Type="http://schemas.openxmlformats.org/officeDocument/2006/relationships/hyperlink" Target="https://en.wikipedia.org/wiki/Argyll_and_Bute" TargetMode="External"/><Relationship Id="rId2" Type="http://schemas.openxmlformats.org/officeDocument/2006/relationships/hyperlink" Target="https://en.wikipedia.org/wiki/Lou%C4%8Dn%C3%A1_nad_Desnou" TargetMode="External"/><Relationship Id="rId1" Type="http://schemas.openxmlformats.org/officeDocument/2006/relationships/hyperlink" Target="https://en.wikipedia.org/w/index.php?title=Sestrimo&amp;action=edit&amp;redlink=1" TargetMode="External"/><Relationship Id="rId6" Type="http://schemas.openxmlformats.org/officeDocument/2006/relationships/hyperlink" Target="https://en.wikipedia.org/wiki/Aizkraukle" TargetMode="External"/><Relationship Id="rId11" Type="http://schemas.openxmlformats.org/officeDocument/2006/relationships/hyperlink" Target="https://en.wikipedia.org/wiki/Kaunertal" TargetMode="External"/><Relationship Id="rId5" Type="http://schemas.openxmlformats.org/officeDocument/2006/relationships/hyperlink" Target="https://en.wikipedia.org/wiki/Maccagno" TargetMode="External"/><Relationship Id="rId15" Type="http://schemas.openxmlformats.org/officeDocument/2006/relationships/comments" Target="../comments2.xml"/><Relationship Id="rId10" Type="http://schemas.openxmlformats.org/officeDocument/2006/relationships/hyperlink" Target="https://en.wikipedia.org/wiki/Carinthia_(state)" TargetMode="External"/><Relationship Id="rId4" Type="http://schemas.openxmlformats.org/officeDocument/2006/relationships/hyperlink" Target="https://en.wikipedia.org/wiki/Solenice" TargetMode="External"/><Relationship Id="rId9" Type="http://schemas.openxmlformats.org/officeDocument/2006/relationships/hyperlink" Target="https://en.wikipedia.org/wiki/Bragan%C3%A7a_District" TargetMode="External"/><Relationship Id="rId1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Viana_do_Castelo_District" TargetMode="External"/><Relationship Id="rId13" Type="http://schemas.openxmlformats.org/officeDocument/2006/relationships/hyperlink" Target="https://en.wikipedia.org/wiki/Carinthia_(state)" TargetMode="External"/><Relationship Id="rId3" Type="http://schemas.openxmlformats.org/officeDocument/2006/relationships/hyperlink" Target="https://en.wikipedia.org/wiki/Kramol%C3%ADn_(T%C5%99eb%C3%AD%C4%8D_District)" TargetMode="External"/><Relationship Id="rId7" Type="http://schemas.openxmlformats.org/officeDocument/2006/relationships/hyperlink" Target="https://en.wikipedia.org/wiki/Salaspils" TargetMode="External"/><Relationship Id="rId12" Type="http://schemas.openxmlformats.org/officeDocument/2006/relationships/hyperlink" Target="https://en.wikipedia.org/wiki/Argyll_and_Bute" TargetMode="External"/><Relationship Id="rId2" Type="http://schemas.openxmlformats.org/officeDocument/2006/relationships/hyperlink" Target="https://en.wikipedia.org/wiki/Lou%C4%8Dn%C3%A1_nad_Desnou" TargetMode="External"/><Relationship Id="rId16" Type="http://schemas.openxmlformats.org/officeDocument/2006/relationships/comments" Target="../comments3.xml"/><Relationship Id="rId1" Type="http://schemas.openxmlformats.org/officeDocument/2006/relationships/hyperlink" Target="https://en.wikipedia.org/w/index.php?title=Sestrimo&amp;action=edit&amp;redlink=1" TargetMode="External"/><Relationship Id="rId6" Type="http://schemas.openxmlformats.org/officeDocument/2006/relationships/hyperlink" Target="https://en.wikipedia.org/wiki/Aizkraukle" TargetMode="External"/><Relationship Id="rId11" Type="http://schemas.openxmlformats.org/officeDocument/2006/relationships/hyperlink" Target="https://en.wikipedia.org/wiki/Kaunertal" TargetMode="External"/><Relationship Id="rId5" Type="http://schemas.openxmlformats.org/officeDocument/2006/relationships/hyperlink" Target="https://en.wikipedia.org/wiki/Maccagno" TargetMode="External"/><Relationship Id="rId15" Type="http://schemas.openxmlformats.org/officeDocument/2006/relationships/vmlDrawing" Target="../drawings/vmlDrawing3.vml"/><Relationship Id="rId10" Type="http://schemas.openxmlformats.org/officeDocument/2006/relationships/hyperlink" Target="https://en.wikipedia.org/wiki/Carinthia_(state)" TargetMode="External"/><Relationship Id="rId4" Type="http://schemas.openxmlformats.org/officeDocument/2006/relationships/hyperlink" Target="https://en.wikipedia.org/wiki/Solenice" TargetMode="External"/><Relationship Id="rId9" Type="http://schemas.openxmlformats.org/officeDocument/2006/relationships/hyperlink" Target="https://en.wikipedia.org/wiki/Bragan%C3%A7a_District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Y279"/>
  <sheetViews>
    <sheetView topLeftCell="A34" zoomScale="70" zoomScaleNormal="70" zoomScaleSheetLayoutView="40" workbookViewId="0">
      <selection activeCell="A74" sqref="A74:XFD74"/>
    </sheetView>
  </sheetViews>
  <sheetFormatPr defaultColWidth="13.42578125" defaultRowHeight="12.75" x14ac:dyDescent="0.25"/>
  <cols>
    <col min="1" max="1" width="18.85546875" style="11" customWidth="1"/>
    <col min="2" max="3" width="13.5703125" style="11" customWidth="1"/>
    <col min="4" max="4" width="14.85546875" style="11" customWidth="1"/>
    <col min="5" max="5" width="12.42578125" style="13" customWidth="1"/>
    <col min="6" max="6" width="12.42578125" style="11" hidden="1" customWidth="1"/>
    <col min="7" max="7" width="0" style="11" hidden="1" customWidth="1"/>
    <col min="8" max="8" width="18.7109375" style="11" hidden="1" customWidth="1"/>
    <col min="9" max="9" width="0" style="11" hidden="1" customWidth="1"/>
    <col min="10" max="10" width="11.140625" style="14" customWidth="1"/>
    <col min="11" max="11" width="9.42578125" style="15" bestFit="1" customWidth="1"/>
    <col min="12" max="12" width="12.28515625" style="15" customWidth="1"/>
    <col min="13" max="13" width="7.42578125" style="11" bestFit="1" customWidth="1"/>
    <col min="14" max="14" width="10.7109375" style="11" customWidth="1"/>
    <col min="15" max="15" width="13.5703125" style="16" customWidth="1"/>
    <col min="16" max="16" width="13.5703125" style="11" customWidth="1"/>
    <col min="17" max="17" width="10" style="11" customWidth="1"/>
    <col min="18" max="18" width="10.5703125" style="11" hidden="1" customWidth="1"/>
    <col min="19" max="19" width="16.140625" style="11" hidden="1" customWidth="1"/>
    <col min="20" max="20" width="7.140625" style="16" hidden="1" customWidth="1"/>
    <col min="21" max="21" width="8" style="11" hidden="1" customWidth="1"/>
    <col min="22" max="22" width="9.85546875" style="11" hidden="1" customWidth="1"/>
    <col min="23" max="23" width="10.42578125" style="11" hidden="1" customWidth="1"/>
    <col min="24" max="25" width="8.42578125" style="17" hidden="1" customWidth="1"/>
    <col min="26" max="26" width="7.28515625" style="11" customWidth="1"/>
    <col min="27" max="27" width="10" style="11" hidden="1" customWidth="1"/>
    <col min="28" max="28" width="26.140625" style="11" customWidth="1"/>
    <col min="29" max="29" width="12" style="11" customWidth="1"/>
    <col min="30" max="30" width="9.42578125" style="15" bestFit="1" customWidth="1"/>
    <col min="31" max="31" width="13.5703125" style="18" customWidth="1"/>
    <col min="32" max="32" width="16.28515625" style="19" customWidth="1"/>
    <col min="33" max="34" width="13.5703125" style="11" customWidth="1"/>
    <col min="35" max="36" width="13.5703125" style="18" customWidth="1"/>
    <col min="37" max="37" width="14.5703125" style="16" customWidth="1"/>
    <col min="38" max="38" width="14.28515625" style="20" bestFit="1" customWidth="1"/>
    <col min="39" max="39" width="11.5703125" style="16" customWidth="1"/>
    <col min="40" max="41" width="13.42578125" style="11" customWidth="1"/>
    <col min="42" max="42" width="13.42578125" style="11"/>
    <col min="43" max="43" width="17.42578125" style="11" customWidth="1"/>
    <col min="44" max="47" width="13.42578125" style="11"/>
    <col min="48" max="48" width="13.42578125" style="20"/>
    <col min="49" max="49" width="13.42578125" style="11"/>
    <col min="50" max="50" width="10.7109375" style="11" bestFit="1" customWidth="1"/>
    <col min="51" max="16384" width="13.42578125" style="11"/>
  </cols>
  <sheetData>
    <row r="1" spans="1:51" s="1" customFormat="1" ht="6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4" t="s">
        <v>9</v>
      </c>
      <c r="L1" s="4" t="s">
        <v>10</v>
      </c>
      <c r="M1" s="1" t="s">
        <v>11</v>
      </c>
      <c r="N1" s="1" t="s">
        <v>12</v>
      </c>
      <c r="O1" s="5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5" t="s">
        <v>18</v>
      </c>
      <c r="U1" s="1" t="s">
        <v>19</v>
      </c>
      <c r="V1" s="1" t="s">
        <v>20</v>
      </c>
      <c r="W1" s="1" t="s">
        <v>21</v>
      </c>
      <c r="X1" s="6" t="s">
        <v>22</v>
      </c>
      <c r="Y1" s="6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4" t="s">
        <v>28</v>
      </c>
      <c r="AE1" s="7" t="s">
        <v>29</v>
      </c>
      <c r="AF1" s="8" t="s">
        <v>30</v>
      </c>
      <c r="AG1" s="1" t="s">
        <v>31</v>
      </c>
      <c r="AH1" s="1" t="s">
        <v>32</v>
      </c>
      <c r="AI1" s="7" t="s">
        <v>33</v>
      </c>
      <c r="AJ1" s="7" t="s">
        <v>34</v>
      </c>
      <c r="AK1" s="5" t="s">
        <v>35</v>
      </c>
      <c r="AL1" s="9" t="s">
        <v>36</v>
      </c>
      <c r="AM1" s="5" t="s">
        <v>37</v>
      </c>
      <c r="AN1" s="1" t="s">
        <v>38</v>
      </c>
      <c r="AO1" s="10" t="s">
        <v>39</v>
      </c>
      <c r="AP1" s="1" t="s">
        <v>40</v>
      </c>
      <c r="AQ1" s="1" t="s">
        <v>41</v>
      </c>
      <c r="AR1" s="1" t="s">
        <v>42</v>
      </c>
      <c r="AV1" s="9"/>
    </row>
    <row r="2" spans="1:51" x14ac:dyDescent="0.2">
      <c r="A2" s="11" t="s">
        <v>43</v>
      </c>
      <c r="B2" s="11" t="s">
        <v>44</v>
      </c>
      <c r="C2" s="12" t="s">
        <v>44</v>
      </c>
      <c r="D2" s="11">
        <v>1</v>
      </c>
      <c r="E2" s="13" t="str">
        <f>VLOOKUP(F2,[2]Codes!$A$1:$B$30,2,FALSE)</f>
        <v>FR</v>
      </c>
      <c r="F2" s="11" t="s">
        <v>45</v>
      </c>
      <c r="G2" s="11" t="s">
        <v>46</v>
      </c>
      <c r="I2" s="11" t="s">
        <v>47</v>
      </c>
      <c r="J2" s="14" t="s">
        <v>48</v>
      </c>
      <c r="K2" s="15">
        <v>45.145277999999998</v>
      </c>
      <c r="L2" s="15">
        <v>6.0508329999999999</v>
      </c>
      <c r="M2" s="11">
        <v>12</v>
      </c>
      <c r="N2" s="11">
        <v>8</v>
      </c>
      <c r="O2" s="16" t="s">
        <v>49</v>
      </c>
      <c r="P2" s="11">
        <v>1790</v>
      </c>
      <c r="Q2" s="11">
        <v>1160</v>
      </c>
      <c r="V2" s="11">
        <v>1420</v>
      </c>
      <c r="W2" s="11">
        <v>1740</v>
      </c>
      <c r="X2" s="17">
        <v>9.0496930114701668E-2</v>
      </c>
      <c r="Y2" s="17">
        <v>0.17111567419575632</v>
      </c>
      <c r="Z2" s="11">
        <v>1988</v>
      </c>
      <c r="AB2" s="11" t="s">
        <v>50</v>
      </c>
      <c r="AC2" s="11">
        <v>3412</v>
      </c>
      <c r="AD2" s="15">
        <v>45.210816999999999</v>
      </c>
      <c r="AE2" s="18">
        <v>6.1326960000000001</v>
      </c>
      <c r="AF2" s="19">
        <v>132</v>
      </c>
      <c r="AG2" s="11" t="s">
        <v>51</v>
      </c>
      <c r="AH2" s="11">
        <v>3416</v>
      </c>
      <c r="AI2" s="18">
        <v>45.129731999999997</v>
      </c>
      <c r="AJ2" s="18">
        <v>6.0435509999999999</v>
      </c>
      <c r="AK2" s="16">
        <v>16.5</v>
      </c>
      <c r="AL2" s="20">
        <v>34.799999999999997</v>
      </c>
      <c r="AM2" s="16">
        <v>216.3</v>
      </c>
      <c r="AN2" s="11">
        <v>135</v>
      </c>
      <c r="AP2" s="11" t="s">
        <v>52</v>
      </c>
      <c r="AQ2" s="11">
        <f>AK2*9.81*1000*AF2*0.87/3.6/1000000</f>
        <v>5.1634935000000004</v>
      </c>
      <c r="AR2" s="21" t="s">
        <v>53</v>
      </c>
      <c r="AS2" s="21" t="s">
        <v>54</v>
      </c>
      <c r="AT2" s="11" t="s">
        <v>55</v>
      </c>
      <c r="AU2" s="11" t="s">
        <v>56</v>
      </c>
      <c r="AW2" s="17"/>
      <c r="AX2" s="17"/>
    </row>
    <row r="3" spans="1:51" x14ac:dyDescent="0.2">
      <c r="A3" s="11" t="s">
        <v>57</v>
      </c>
      <c r="B3" s="11" t="s">
        <v>44</v>
      </c>
      <c r="C3" s="12" t="s">
        <v>44</v>
      </c>
      <c r="D3" s="11">
        <v>2</v>
      </c>
      <c r="E3" s="13" t="str">
        <f>VLOOKUP(F3,[2]Codes!$A$1:$B$30,2,FALSE)</f>
        <v>UK</v>
      </c>
      <c r="F3" s="11" t="s">
        <v>58</v>
      </c>
      <c r="G3" s="11" t="s">
        <v>59</v>
      </c>
      <c r="I3" s="11" t="s">
        <v>60</v>
      </c>
      <c r="K3" s="15">
        <v>53.118611000000001</v>
      </c>
      <c r="L3" s="15">
        <v>-4.1138890000000004</v>
      </c>
      <c r="M3" s="11">
        <v>6</v>
      </c>
      <c r="N3" s="11">
        <v>6</v>
      </c>
      <c r="O3" s="16" t="s">
        <v>61</v>
      </c>
      <c r="P3" s="11">
        <v>1728</v>
      </c>
      <c r="Q3" s="11">
        <v>1650</v>
      </c>
      <c r="R3" s="11">
        <v>120</v>
      </c>
      <c r="S3" s="11">
        <v>16</v>
      </c>
      <c r="T3" s="16">
        <v>5</v>
      </c>
      <c r="U3" s="11">
        <v>7</v>
      </c>
      <c r="V3" s="11">
        <v>2074</v>
      </c>
      <c r="X3" s="17">
        <v>0.13691894609645008</v>
      </c>
      <c r="Z3" s="11">
        <v>1983</v>
      </c>
      <c r="AB3" s="11" t="s">
        <v>62</v>
      </c>
      <c r="AD3" s="15">
        <v>53.136882</v>
      </c>
      <c r="AE3" s="18">
        <v>-4.0700580000000004</v>
      </c>
      <c r="AF3" s="19">
        <v>6.7</v>
      </c>
      <c r="AG3" s="11" t="s">
        <v>63</v>
      </c>
      <c r="AI3" s="18">
        <v>53.117128999999998</v>
      </c>
      <c r="AJ3" s="18">
        <v>-4.1072829999999998</v>
      </c>
      <c r="AK3" s="16">
        <v>397</v>
      </c>
      <c r="AL3" s="20">
        <v>9.1</v>
      </c>
      <c r="AM3" s="16">
        <v>60</v>
      </c>
      <c r="AP3" s="11" t="s">
        <v>52</v>
      </c>
      <c r="AR3" s="21" t="s">
        <v>53</v>
      </c>
      <c r="AS3" s="21" t="s">
        <v>64</v>
      </c>
      <c r="AT3" s="21" t="s">
        <v>65</v>
      </c>
      <c r="AU3" s="11" t="s">
        <v>66</v>
      </c>
      <c r="AV3" s="20" t="s">
        <v>67</v>
      </c>
      <c r="AW3" s="17"/>
    </row>
    <row r="4" spans="1:51" x14ac:dyDescent="0.2">
      <c r="A4" s="11" t="s">
        <v>68</v>
      </c>
      <c r="B4" s="11" t="s">
        <v>44</v>
      </c>
      <c r="C4" s="12" t="s">
        <v>44</v>
      </c>
      <c r="D4" s="11">
        <v>3</v>
      </c>
      <c r="E4" s="13" t="str">
        <f>VLOOKUP(F4,[2]Codes!$A$1:$B$30,2,FALSE)</f>
        <v>LU</v>
      </c>
      <c r="F4" s="11" t="s">
        <v>69</v>
      </c>
      <c r="G4" s="11" t="s">
        <v>70</v>
      </c>
      <c r="H4" s="11" t="s">
        <v>68</v>
      </c>
      <c r="I4" s="11" t="s">
        <v>68</v>
      </c>
      <c r="J4" s="14" t="s">
        <v>71</v>
      </c>
      <c r="K4" s="15">
        <v>49.952221999999999</v>
      </c>
      <c r="L4" s="15">
        <v>6.1772220000000004</v>
      </c>
      <c r="M4" s="11">
        <v>11</v>
      </c>
      <c r="N4" s="11">
        <v>11</v>
      </c>
      <c r="O4" s="16" t="s">
        <v>61</v>
      </c>
      <c r="P4" s="11">
        <v>1296</v>
      </c>
      <c r="Q4" s="11">
        <v>1050</v>
      </c>
      <c r="T4" s="16">
        <v>4</v>
      </c>
      <c r="U4" s="11">
        <v>7</v>
      </c>
      <c r="V4" s="11">
        <v>1650</v>
      </c>
      <c r="X4" s="17">
        <v>0.14523706914763268</v>
      </c>
      <c r="Z4" s="11">
        <v>1976</v>
      </c>
      <c r="AB4" s="11" t="s">
        <v>72</v>
      </c>
      <c r="AD4" s="15">
        <v>49.945380999999998</v>
      </c>
      <c r="AE4" s="18">
        <v>6.175834</v>
      </c>
      <c r="AF4" s="19">
        <v>10.8</v>
      </c>
      <c r="AG4" s="11" t="s">
        <v>73</v>
      </c>
      <c r="AI4" s="18">
        <v>49.952714999999998</v>
      </c>
      <c r="AJ4" s="18">
        <v>6.1795489999999997</v>
      </c>
      <c r="AK4" s="16">
        <v>278.89999999999998</v>
      </c>
      <c r="AL4" s="20">
        <v>4.92</v>
      </c>
      <c r="AM4" s="16">
        <v>515</v>
      </c>
      <c r="AN4" s="11">
        <v>325</v>
      </c>
      <c r="AP4" s="11" t="s">
        <v>52</v>
      </c>
      <c r="AR4" s="21" t="s">
        <v>53</v>
      </c>
      <c r="AS4" s="11" t="s">
        <v>74</v>
      </c>
      <c r="AT4" s="11" t="s">
        <v>75</v>
      </c>
      <c r="AW4" s="17"/>
    </row>
    <row r="5" spans="1:51" x14ac:dyDescent="0.2">
      <c r="A5" s="11" t="s">
        <v>76</v>
      </c>
      <c r="B5" s="11" t="s">
        <v>77</v>
      </c>
      <c r="C5" s="12" t="s">
        <v>77</v>
      </c>
      <c r="D5" s="11">
        <v>4</v>
      </c>
      <c r="E5" s="13" t="str">
        <f>VLOOKUP(F5,[2]Codes!$A$1:$B$30,2,FALSE)</f>
        <v>CH</v>
      </c>
      <c r="F5" s="11" t="s">
        <v>78</v>
      </c>
      <c r="G5" s="11" t="s">
        <v>79</v>
      </c>
      <c r="H5" s="21" t="s">
        <v>80</v>
      </c>
      <c r="I5" s="11" t="s">
        <v>76</v>
      </c>
      <c r="J5" s="14" t="s">
        <v>81</v>
      </c>
      <c r="K5" s="15">
        <v>46.185296999999998</v>
      </c>
      <c r="L5" s="15">
        <v>7.2495609999999999</v>
      </c>
      <c r="M5" s="11">
        <v>3</v>
      </c>
      <c r="O5" s="16" t="s">
        <v>82</v>
      </c>
      <c r="P5" s="11">
        <v>1269</v>
      </c>
      <c r="V5" s="11">
        <v>2901</v>
      </c>
      <c r="X5" s="17">
        <v>0.26078622056311485</v>
      </c>
      <c r="Z5" s="11">
        <v>1998</v>
      </c>
      <c r="AB5" s="11" t="s">
        <v>83</v>
      </c>
      <c r="AC5" s="11">
        <v>3371</v>
      </c>
      <c r="AD5" s="15">
        <v>46.080326999999997</v>
      </c>
      <c r="AE5" s="18">
        <v>7.4032600000000004</v>
      </c>
      <c r="AF5" s="19">
        <v>400</v>
      </c>
      <c r="AG5" s="11" t="s">
        <v>81</v>
      </c>
      <c r="AK5" s="16">
        <v>1869</v>
      </c>
      <c r="AM5" s="16">
        <v>75</v>
      </c>
      <c r="AP5" s="11" t="s">
        <v>52</v>
      </c>
      <c r="AQ5" s="21"/>
      <c r="AR5" s="21" t="s">
        <v>84</v>
      </c>
      <c r="AS5" s="11" t="s">
        <v>85</v>
      </c>
      <c r="AW5" s="17"/>
    </row>
    <row r="6" spans="1:51" x14ac:dyDescent="0.2">
      <c r="A6" s="11" t="s">
        <v>86</v>
      </c>
      <c r="B6" s="11" t="s">
        <v>44</v>
      </c>
      <c r="C6" s="12" t="s">
        <v>44</v>
      </c>
      <c r="D6" s="11">
        <v>5</v>
      </c>
      <c r="E6" s="13" t="str">
        <f>VLOOKUP(F6,[2]Codes!$A$1:$B$30,2,FALSE)</f>
        <v>ES</v>
      </c>
      <c r="F6" s="11" t="s">
        <v>87</v>
      </c>
      <c r="G6" s="11" t="s">
        <v>88</v>
      </c>
      <c r="H6" s="11" t="s">
        <v>86</v>
      </c>
      <c r="I6" s="11" t="s">
        <v>89</v>
      </c>
      <c r="J6" s="14" t="s">
        <v>90</v>
      </c>
      <c r="K6" s="15">
        <v>41.211669999999998</v>
      </c>
      <c r="L6" s="15">
        <v>-6.6855599999999997</v>
      </c>
      <c r="M6" s="11">
        <v>8</v>
      </c>
      <c r="N6" s="11">
        <v>8</v>
      </c>
      <c r="O6" s="16" t="s">
        <v>61</v>
      </c>
      <c r="P6" s="11">
        <v>1241.5999999999999</v>
      </c>
      <c r="Q6" s="11">
        <v>400</v>
      </c>
      <c r="V6" s="11">
        <v>2400</v>
      </c>
      <c r="X6" s="17">
        <v>0.22050988942752106</v>
      </c>
      <c r="Z6" s="11">
        <v>1963</v>
      </c>
      <c r="AB6" s="11" t="s">
        <v>86</v>
      </c>
      <c r="AC6" s="11">
        <v>2735</v>
      </c>
      <c r="AD6" s="15">
        <v>41.214582999999998</v>
      </c>
      <c r="AE6" s="18">
        <v>-6.6837499999999999</v>
      </c>
      <c r="AF6" s="19">
        <v>56.6</v>
      </c>
      <c r="AG6" s="11" t="s">
        <v>91</v>
      </c>
      <c r="AK6" s="16">
        <v>140</v>
      </c>
      <c r="AM6" s="16">
        <v>153.33333333333334</v>
      </c>
      <c r="AN6" s="11">
        <v>266.2</v>
      </c>
      <c r="AO6" s="11" t="s">
        <v>92</v>
      </c>
      <c r="AP6" s="11" t="s">
        <v>52</v>
      </c>
      <c r="AR6" s="21" t="s">
        <v>53</v>
      </c>
      <c r="AS6" s="21" t="s">
        <v>93</v>
      </c>
      <c r="AT6" s="21" t="s">
        <v>94</v>
      </c>
      <c r="AU6" s="11" t="s">
        <v>95</v>
      </c>
      <c r="AV6" s="20" t="s">
        <v>96</v>
      </c>
      <c r="AW6" s="17"/>
    </row>
    <row r="7" spans="1:51" x14ac:dyDescent="0.2">
      <c r="A7" s="11" t="s">
        <v>97</v>
      </c>
      <c r="C7" s="12" t="s">
        <v>98</v>
      </c>
      <c r="D7" s="11">
        <v>6</v>
      </c>
      <c r="E7" s="13" t="str">
        <f>VLOOKUP(F7,[2]Codes!$A$1:$B$30,2,FALSE)</f>
        <v>NO</v>
      </c>
      <c r="F7" s="11" t="s">
        <v>99</v>
      </c>
      <c r="G7" s="11" t="s">
        <v>100</v>
      </c>
      <c r="H7" s="11" t="s">
        <v>101</v>
      </c>
      <c r="I7" s="11" t="s">
        <v>102</v>
      </c>
      <c r="J7" s="14" t="s">
        <v>103</v>
      </c>
      <c r="K7" s="15">
        <v>59.528779999999998</v>
      </c>
      <c r="L7" s="15">
        <v>6.6542000000000003</v>
      </c>
      <c r="M7" s="11">
        <v>4</v>
      </c>
      <c r="O7" s="16" t="s">
        <v>61</v>
      </c>
      <c r="P7" s="11">
        <v>1240</v>
      </c>
      <c r="V7" s="11">
        <v>3028</v>
      </c>
      <c r="X7" s="17">
        <v>0.27856895777674739</v>
      </c>
      <c r="Z7" s="11">
        <v>1981</v>
      </c>
      <c r="AB7" s="11" t="s">
        <v>104</v>
      </c>
      <c r="AC7" s="11">
        <v>3162</v>
      </c>
      <c r="AD7" s="15">
        <v>59.303750000000001</v>
      </c>
      <c r="AE7" s="18">
        <v>6.9420830000000002</v>
      </c>
      <c r="AF7" s="19">
        <v>2325</v>
      </c>
      <c r="AK7" s="16">
        <v>538</v>
      </c>
      <c r="AP7" s="11" t="s">
        <v>52</v>
      </c>
      <c r="AQ7" s="21"/>
      <c r="AR7" s="21" t="s">
        <v>105</v>
      </c>
      <c r="AS7" s="21" t="s">
        <v>106</v>
      </c>
      <c r="AT7" s="11" t="s">
        <v>107</v>
      </c>
      <c r="AU7" s="11" t="s">
        <v>108</v>
      </c>
      <c r="AW7" s="17"/>
    </row>
    <row r="8" spans="1:51" x14ac:dyDescent="0.2">
      <c r="A8" s="11" t="s">
        <v>109</v>
      </c>
      <c r="B8" s="11" t="s">
        <v>44</v>
      </c>
      <c r="C8" s="12" t="s">
        <v>44</v>
      </c>
      <c r="D8" s="11">
        <v>7</v>
      </c>
      <c r="E8" s="13" t="str">
        <f>VLOOKUP(F8,[2]Codes!$A$1:$B$30,2,FALSE)</f>
        <v>IT</v>
      </c>
      <c r="F8" s="21" t="s">
        <v>110</v>
      </c>
      <c r="G8" s="21" t="s">
        <v>111</v>
      </c>
      <c r="H8" s="21" t="s">
        <v>112</v>
      </c>
      <c r="I8" s="11" t="s">
        <v>112</v>
      </c>
      <c r="K8" s="15">
        <v>44.224722</v>
      </c>
      <c r="L8" s="15">
        <v>7.3861109999999996</v>
      </c>
      <c r="M8" s="11">
        <v>8</v>
      </c>
      <c r="N8" s="11">
        <v>8</v>
      </c>
      <c r="O8" s="16" t="s">
        <v>61</v>
      </c>
      <c r="P8" s="11">
        <v>1184</v>
      </c>
      <c r="Q8" s="11">
        <v>605.67656765676566</v>
      </c>
      <c r="V8" s="11">
        <v>1992</v>
      </c>
      <c r="X8" s="17">
        <v>0.1919270399763213</v>
      </c>
      <c r="Z8" s="11">
        <v>1982</v>
      </c>
      <c r="AB8" s="11" t="s">
        <v>113</v>
      </c>
      <c r="AD8" s="15">
        <v>44.166283999999997</v>
      </c>
      <c r="AE8" s="18">
        <v>7.3317740000000002</v>
      </c>
      <c r="AF8" s="19">
        <v>27.3</v>
      </c>
      <c r="AG8" s="11" t="s">
        <v>114</v>
      </c>
      <c r="AI8" s="18">
        <v>44.222800999999997</v>
      </c>
      <c r="AJ8" s="18">
        <v>7.3893139999999997</v>
      </c>
      <c r="AK8" s="16">
        <v>1048</v>
      </c>
      <c r="AL8" s="20">
        <v>17.04</v>
      </c>
      <c r="AM8" s="16">
        <v>128</v>
      </c>
      <c r="AN8" s="11">
        <v>120</v>
      </c>
      <c r="AP8" s="11" t="s">
        <v>52</v>
      </c>
      <c r="AR8" s="11" t="s">
        <v>53</v>
      </c>
      <c r="AS8" s="11" t="s">
        <v>115</v>
      </c>
      <c r="AT8" s="11" t="s">
        <v>116</v>
      </c>
      <c r="AU8" s="11" t="s">
        <v>117</v>
      </c>
      <c r="AW8" s="17"/>
    </row>
    <row r="9" spans="1:51" x14ac:dyDescent="0.2">
      <c r="A9" s="11" t="s">
        <v>118</v>
      </c>
      <c r="C9" s="12" t="s">
        <v>98</v>
      </c>
      <c r="D9" s="11">
        <v>8</v>
      </c>
      <c r="E9" s="13" t="str">
        <f>VLOOKUP(F9,[2]Codes!$A$1:$B$30,2,FALSE)</f>
        <v>RO</v>
      </c>
      <c r="F9" s="11" t="s">
        <v>119</v>
      </c>
      <c r="G9" s="11" t="s">
        <v>120</v>
      </c>
      <c r="H9" s="21" t="s">
        <v>121</v>
      </c>
      <c r="I9" s="11" t="s">
        <v>122</v>
      </c>
      <c r="J9" s="22" t="s">
        <v>123</v>
      </c>
      <c r="K9" s="15">
        <v>44.673276600000001</v>
      </c>
      <c r="L9" s="15">
        <v>22.532036300000001</v>
      </c>
      <c r="M9" s="11">
        <v>6</v>
      </c>
      <c r="P9" s="11">
        <v>1165.8000000000002</v>
      </c>
      <c r="V9" s="11">
        <v>5400</v>
      </c>
      <c r="X9" s="17">
        <v>0.52840661100079156</v>
      </c>
      <c r="Z9" s="11">
        <v>1972</v>
      </c>
      <c r="AA9" s="11">
        <v>1999</v>
      </c>
      <c r="AB9" s="11" t="s">
        <v>124</v>
      </c>
      <c r="AC9" s="11">
        <v>3880</v>
      </c>
      <c r="AD9" s="15">
        <v>44.671871000000003</v>
      </c>
      <c r="AE9" s="18">
        <v>22.527781000000001</v>
      </c>
      <c r="AF9" s="19">
        <v>2550</v>
      </c>
      <c r="AK9" s="16">
        <v>28</v>
      </c>
      <c r="AM9" s="16">
        <v>8700</v>
      </c>
      <c r="AP9" s="11" t="s">
        <v>52</v>
      </c>
      <c r="AQ9" s="21"/>
      <c r="AR9" s="21" t="s">
        <v>125</v>
      </c>
      <c r="AS9" s="11" t="s">
        <v>126</v>
      </c>
      <c r="AT9" s="11" t="s">
        <v>127</v>
      </c>
      <c r="AU9" s="11" t="s">
        <v>128</v>
      </c>
      <c r="AW9" s="17"/>
    </row>
    <row r="10" spans="1:51" x14ac:dyDescent="0.2">
      <c r="A10" s="11" t="s">
        <v>129</v>
      </c>
      <c r="B10" s="11" t="s">
        <v>44</v>
      </c>
      <c r="C10" s="12" t="s">
        <v>44</v>
      </c>
      <c r="D10" s="11">
        <v>9</v>
      </c>
      <c r="E10" s="13" t="str">
        <f>VLOOKUP(F10,[2]Codes!$A$1:$B$30,2,FALSE)</f>
        <v>BE</v>
      </c>
      <c r="F10" s="11" t="s">
        <v>130</v>
      </c>
      <c r="G10" s="11" t="s">
        <v>131</v>
      </c>
      <c r="H10" s="11" t="s">
        <v>129</v>
      </c>
      <c r="I10" s="11" t="s">
        <v>132</v>
      </c>
      <c r="J10" s="14" t="s">
        <v>133</v>
      </c>
      <c r="K10" s="15">
        <v>50.386713999999998</v>
      </c>
      <c r="L10" s="15">
        <v>5.8572579999999999</v>
      </c>
      <c r="M10" s="11">
        <v>6</v>
      </c>
      <c r="N10" s="11">
        <v>6</v>
      </c>
      <c r="O10" s="16" t="s">
        <v>61</v>
      </c>
      <c r="P10" s="11">
        <v>1164</v>
      </c>
      <c r="Q10" s="11">
        <v>1035</v>
      </c>
      <c r="R10" s="11">
        <v>120</v>
      </c>
      <c r="T10" s="16">
        <v>5</v>
      </c>
      <c r="U10" s="11">
        <v>5.75</v>
      </c>
      <c r="V10" s="11">
        <v>1600</v>
      </c>
      <c r="X10" s="17">
        <v>0.15680703248179273</v>
      </c>
      <c r="Z10" s="11">
        <v>1979</v>
      </c>
      <c r="AB10" s="11" t="s">
        <v>134</v>
      </c>
      <c r="AD10" s="15">
        <v>50.383842000000001</v>
      </c>
      <c r="AE10" s="18">
        <v>5.844163</v>
      </c>
      <c r="AF10" s="19">
        <v>8.5</v>
      </c>
      <c r="AG10" s="11" t="s">
        <v>135</v>
      </c>
      <c r="AI10" s="18">
        <v>50.389707999999999</v>
      </c>
      <c r="AJ10" s="18">
        <v>5.8612000000000002</v>
      </c>
      <c r="AK10" s="16">
        <v>245</v>
      </c>
      <c r="AL10" s="20">
        <v>5</v>
      </c>
      <c r="AM10" s="16">
        <v>370</v>
      </c>
      <c r="AN10" s="11">
        <v>315</v>
      </c>
      <c r="AP10" s="11" t="s">
        <v>52</v>
      </c>
      <c r="AR10" s="21" t="s">
        <v>53</v>
      </c>
      <c r="AS10" s="11" t="s">
        <v>136</v>
      </c>
      <c r="AT10" s="11" t="s">
        <v>137</v>
      </c>
      <c r="AU10" s="11" t="s">
        <v>138</v>
      </c>
      <c r="AV10" s="20" t="s">
        <v>139</v>
      </c>
      <c r="AW10" s="17"/>
    </row>
    <row r="11" spans="1:51" x14ac:dyDescent="0.2">
      <c r="A11" s="11" t="s">
        <v>140</v>
      </c>
      <c r="B11" s="11" t="s">
        <v>44</v>
      </c>
      <c r="C11" s="12" t="s">
        <v>98</v>
      </c>
      <c r="D11" s="11">
        <v>10</v>
      </c>
      <c r="E11" s="13" t="str">
        <f>VLOOKUP(F11,[2]Codes!$A$1:$B$30,2,FALSE)</f>
        <v>NO</v>
      </c>
      <c r="F11" s="11" t="s">
        <v>99</v>
      </c>
      <c r="G11" s="11" t="s">
        <v>100</v>
      </c>
      <c r="H11" s="11" t="s">
        <v>141</v>
      </c>
      <c r="I11" s="11" t="s">
        <v>142</v>
      </c>
      <c r="K11" s="15">
        <v>60.499443999999997</v>
      </c>
      <c r="L11" s="15">
        <v>7.1419439999999996</v>
      </c>
      <c r="M11" s="11">
        <v>4</v>
      </c>
      <c r="N11" s="11">
        <v>4</v>
      </c>
      <c r="O11" s="16" t="s">
        <v>82</v>
      </c>
      <c r="P11" s="11">
        <v>1120</v>
      </c>
      <c r="V11" s="11">
        <v>2840</v>
      </c>
      <c r="X11" s="17">
        <v>0.28926697304520715</v>
      </c>
      <c r="Z11" s="11">
        <v>1980</v>
      </c>
      <c r="AB11" s="11" t="s">
        <v>143</v>
      </c>
      <c r="AC11" s="11">
        <v>3111</v>
      </c>
      <c r="AD11" s="15">
        <v>60.552734999999998</v>
      </c>
      <c r="AE11" s="18">
        <v>7.126417</v>
      </c>
      <c r="AF11" s="19">
        <v>142.30000000000001</v>
      </c>
      <c r="AG11" s="11" t="s">
        <v>144</v>
      </c>
      <c r="AK11" s="16">
        <v>1015.2678571428571</v>
      </c>
      <c r="AL11" s="20">
        <v>8.48</v>
      </c>
      <c r="AP11" s="11" t="s">
        <v>145</v>
      </c>
      <c r="AR11" s="11" t="s">
        <v>53</v>
      </c>
      <c r="AS11" s="11" t="s">
        <v>146</v>
      </c>
      <c r="AT11" s="11" t="s">
        <v>147</v>
      </c>
      <c r="AW11" s="17"/>
    </row>
    <row r="12" spans="1:51" s="23" customFormat="1" x14ac:dyDescent="0.2">
      <c r="A12" s="23" t="s">
        <v>148</v>
      </c>
      <c r="B12" s="24"/>
      <c r="C12" s="25" t="s">
        <v>98</v>
      </c>
      <c r="D12" s="24">
        <v>10</v>
      </c>
      <c r="E12" s="13" t="str">
        <f>VLOOKUP(F12,[2]Codes!$A$1:$B$30,2,FALSE)</f>
        <v>NO</v>
      </c>
      <c r="F12" s="24" t="s">
        <v>99</v>
      </c>
      <c r="G12" s="24"/>
      <c r="H12" s="24" t="s">
        <v>141</v>
      </c>
      <c r="I12" s="24"/>
      <c r="J12" s="26"/>
      <c r="K12" s="27"/>
      <c r="L12" s="27"/>
      <c r="M12" s="24"/>
      <c r="N12" s="24"/>
      <c r="O12" s="28"/>
      <c r="P12" s="24"/>
      <c r="Q12" s="24"/>
      <c r="R12" s="24"/>
      <c r="S12" s="24"/>
      <c r="T12" s="28"/>
      <c r="U12" s="24"/>
      <c r="V12" s="24"/>
      <c r="W12" s="24"/>
      <c r="X12" s="29"/>
      <c r="Y12" s="29"/>
      <c r="Z12" s="24"/>
      <c r="AA12" s="24"/>
      <c r="AB12" s="24" t="s">
        <v>149</v>
      </c>
      <c r="AC12" s="24"/>
      <c r="AD12" s="27">
        <v>67.324721999999994</v>
      </c>
      <c r="AE12" s="30">
        <v>15.983889</v>
      </c>
      <c r="AF12" s="31">
        <v>0</v>
      </c>
      <c r="AG12" s="24"/>
      <c r="AH12" s="24"/>
      <c r="AI12" s="30"/>
      <c r="AJ12" s="30"/>
      <c r="AK12" s="28"/>
      <c r="AL12" s="32"/>
      <c r="AM12" s="28"/>
      <c r="AN12" s="24"/>
      <c r="AO12" s="24"/>
      <c r="AP12" s="24"/>
      <c r="AQ12" s="24"/>
      <c r="AR12" s="24"/>
      <c r="AS12" s="24"/>
      <c r="AT12" s="24"/>
      <c r="AU12" s="24"/>
      <c r="AV12" s="32"/>
      <c r="AW12" s="29"/>
      <c r="AX12" s="24"/>
      <c r="AY12" s="24"/>
    </row>
    <row r="13" spans="1:51" s="23" customFormat="1" x14ac:dyDescent="0.2">
      <c r="A13" s="23" t="s">
        <v>148</v>
      </c>
      <c r="B13" s="24"/>
      <c r="C13" s="25" t="s">
        <v>98</v>
      </c>
      <c r="D13" s="24">
        <v>10</v>
      </c>
      <c r="E13" s="13" t="str">
        <f>VLOOKUP(F13,[2]Codes!$A$1:$B$30,2,FALSE)</f>
        <v>NO</v>
      </c>
      <c r="F13" s="24" t="s">
        <v>99</v>
      </c>
      <c r="G13" s="24"/>
      <c r="H13" s="24" t="s">
        <v>141</v>
      </c>
      <c r="I13" s="24"/>
      <c r="J13" s="26"/>
      <c r="K13" s="27"/>
      <c r="L13" s="27"/>
      <c r="M13" s="24"/>
      <c r="N13" s="24"/>
      <c r="O13" s="28"/>
      <c r="P13" s="24"/>
      <c r="Q13" s="24"/>
      <c r="R13" s="24"/>
      <c r="S13" s="24"/>
      <c r="T13" s="28"/>
      <c r="U13" s="24"/>
      <c r="V13" s="24"/>
      <c r="W13" s="24"/>
      <c r="X13" s="29"/>
      <c r="Y13" s="29"/>
      <c r="Z13" s="24"/>
      <c r="AA13" s="24"/>
      <c r="AB13" s="24" t="s">
        <v>150</v>
      </c>
      <c r="AC13" s="24">
        <v>3112</v>
      </c>
      <c r="AD13" s="27">
        <v>60.522041000000002</v>
      </c>
      <c r="AE13" s="30">
        <v>7.2613979999999998</v>
      </c>
      <c r="AF13" s="31">
        <v>27.6</v>
      </c>
      <c r="AG13" s="24"/>
      <c r="AH13" s="24"/>
      <c r="AI13" s="30"/>
      <c r="AJ13" s="30"/>
      <c r="AK13" s="28"/>
      <c r="AL13" s="32"/>
      <c r="AM13" s="28"/>
      <c r="AN13" s="24"/>
      <c r="AO13" s="24"/>
      <c r="AP13" s="24"/>
      <c r="AQ13" s="24"/>
      <c r="AR13" s="24"/>
      <c r="AS13" s="24"/>
      <c r="AT13" s="24"/>
      <c r="AU13" s="24"/>
      <c r="AV13" s="32"/>
      <c r="AW13" s="29"/>
      <c r="AX13" s="24"/>
      <c r="AY13" s="24"/>
    </row>
    <row r="14" spans="1:51" s="23" customFormat="1" x14ac:dyDescent="0.2">
      <c r="A14" s="23" t="s">
        <v>148</v>
      </c>
      <c r="B14" s="24"/>
      <c r="C14" s="25" t="s">
        <v>98</v>
      </c>
      <c r="D14" s="24">
        <v>10</v>
      </c>
      <c r="E14" s="13" t="str">
        <f>VLOOKUP(F14,[2]Codes!$A$1:$B$30,2,FALSE)</f>
        <v>NO</v>
      </c>
      <c r="F14" s="24" t="s">
        <v>99</v>
      </c>
      <c r="G14" s="24"/>
      <c r="H14" s="24" t="s">
        <v>141</v>
      </c>
      <c r="I14" s="24"/>
      <c r="J14" s="26"/>
      <c r="K14" s="27"/>
      <c r="L14" s="27"/>
      <c r="M14" s="24"/>
      <c r="N14" s="24"/>
      <c r="O14" s="28"/>
      <c r="P14" s="24"/>
      <c r="Q14" s="24"/>
      <c r="R14" s="24"/>
      <c r="S14" s="24"/>
      <c r="T14" s="28"/>
      <c r="U14" s="24"/>
      <c r="V14" s="24"/>
      <c r="W14" s="24"/>
      <c r="X14" s="29"/>
      <c r="Y14" s="29"/>
      <c r="Z14" s="24"/>
      <c r="AA14" s="24"/>
      <c r="AB14" s="24" t="s">
        <v>151</v>
      </c>
      <c r="AC14" s="24">
        <v>3116</v>
      </c>
      <c r="AD14" s="27">
        <v>60.423110999999999</v>
      </c>
      <c r="AE14" s="30">
        <v>7.413678</v>
      </c>
      <c r="AF14" s="31">
        <v>427</v>
      </c>
      <c r="AG14" s="24"/>
      <c r="AH14" s="24"/>
      <c r="AI14" s="30"/>
      <c r="AJ14" s="30"/>
      <c r="AK14" s="28"/>
      <c r="AL14" s="32"/>
      <c r="AM14" s="28"/>
      <c r="AN14" s="24"/>
      <c r="AO14" s="24"/>
      <c r="AP14" s="24"/>
      <c r="AQ14" s="24"/>
      <c r="AR14" s="24"/>
      <c r="AS14" s="24"/>
      <c r="AT14" s="24"/>
      <c r="AU14" s="24"/>
      <c r="AV14" s="32"/>
      <c r="AW14" s="29"/>
      <c r="AX14" s="24"/>
      <c r="AY14" s="24"/>
    </row>
    <row r="15" spans="1:51" x14ac:dyDescent="0.2">
      <c r="A15" s="11" t="s">
        <v>152</v>
      </c>
      <c r="B15" s="11" t="s">
        <v>44</v>
      </c>
      <c r="C15" s="12" t="s">
        <v>44</v>
      </c>
      <c r="D15" s="11">
        <v>11</v>
      </c>
      <c r="E15" s="13" t="str">
        <f>VLOOKUP(F15,[2]Codes!$A$1:$B$30,2,FALSE)</f>
        <v>DE</v>
      </c>
      <c r="F15" s="11" t="s">
        <v>153</v>
      </c>
      <c r="G15" s="11" t="s">
        <v>154</v>
      </c>
      <c r="H15" s="11" t="s">
        <v>155</v>
      </c>
      <c r="I15" s="11" t="s">
        <v>155</v>
      </c>
      <c r="J15" s="14" t="s">
        <v>156</v>
      </c>
      <c r="K15" s="15">
        <v>50.508083999999997</v>
      </c>
      <c r="L15" s="15">
        <v>11.004471000000001</v>
      </c>
      <c r="M15" s="11">
        <v>4</v>
      </c>
      <c r="N15" s="11">
        <v>4</v>
      </c>
      <c r="O15" s="16" t="s">
        <v>61</v>
      </c>
      <c r="P15" s="11">
        <v>1053</v>
      </c>
      <c r="Q15" s="11">
        <v>1053</v>
      </c>
      <c r="T15" s="16">
        <v>8</v>
      </c>
      <c r="V15" s="11">
        <v>1806</v>
      </c>
      <c r="X15" s="17">
        <v>0.19565362937482492</v>
      </c>
      <c r="Z15" s="11">
        <v>2004</v>
      </c>
      <c r="AB15" s="11" t="s">
        <v>157</v>
      </c>
      <c r="AD15" s="15">
        <v>50.509453000000001</v>
      </c>
      <c r="AE15" s="18">
        <v>11.031798</v>
      </c>
      <c r="AF15" s="19">
        <v>12</v>
      </c>
      <c r="AG15" s="11" t="s">
        <v>158</v>
      </c>
      <c r="AI15" s="18">
        <v>50.498187000000001</v>
      </c>
      <c r="AJ15" s="18">
        <v>11.007353999999999</v>
      </c>
      <c r="AK15" s="16">
        <v>302</v>
      </c>
      <c r="AL15" s="20">
        <v>8.5</v>
      </c>
      <c r="AP15" s="11" t="s">
        <v>52</v>
      </c>
      <c r="AR15" s="11" t="s">
        <v>53</v>
      </c>
      <c r="AS15" s="11" t="s">
        <v>159</v>
      </c>
      <c r="AT15" s="11" t="s">
        <v>160</v>
      </c>
      <c r="AU15" s="11" t="s">
        <v>161</v>
      </c>
      <c r="AW15" s="17"/>
    </row>
    <row r="16" spans="1:51" x14ac:dyDescent="0.2">
      <c r="A16" s="11" t="s">
        <v>162</v>
      </c>
      <c r="B16" s="11" t="s">
        <v>44</v>
      </c>
      <c r="C16" s="12" t="s">
        <v>44</v>
      </c>
      <c r="D16" s="11">
        <v>12</v>
      </c>
      <c r="E16" s="13" t="str">
        <f>VLOOKUP(F16,[2]Codes!$A$1:$B$30,2,FALSE)</f>
        <v>DE</v>
      </c>
      <c r="F16" s="11" t="s">
        <v>153</v>
      </c>
      <c r="G16" s="11" t="s">
        <v>154</v>
      </c>
      <c r="H16" s="21" t="s">
        <v>162</v>
      </c>
      <c r="I16" s="11" t="s">
        <v>162</v>
      </c>
      <c r="J16" s="14" t="s">
        <v>163</v>
      </c>
      <c r="K16" s="15">
        <v>50.517527000000001</v>
      </c>
      <c r="L16" s="15">
        <v>12.880644</v>
      </c>
      <c r="M16" s="11">
        <v>7</v>
      </c>
      <c r="N16" s="11">
        <v>7</v>
      </c>
      <c r="O16" s="16" t="s">
        <v>164</v>
      </c>
      <c r="P16" s="11">
        <v>1046</v>
      </c>
      <c r="Q16" s="11">
        <v>1046</v>
      </c>
      <c r="V16" s="11">
        <v>980</v>
      </c>
      <c r="X16" s="17">
        <v>0.10687913365955462</v>
      </c>
      <c r="Z16" s="11">
        <v>1979</v>
      </c>
      <c r="AB16" s="11" t="s">
        <v>165</v>
      </c>
      <c r="AD16" s="15">
        <v>50.506830999999998</v>
      </c>
      <c r="AE16" s="18">
        <v>12.868891</v>
      </c>
      <c r="AF16" s="19">
        <v>6.3</v>
      </c>
      <c r="AG16" s="11" t="s">
        <v>166</v>
      </c>
      <c r="AI16" s="18">
        <v>50.521552999999997</v>
      </c>
      <c r="AJ16" s="18">
        <v>12.882842</v>
      </c>
      <c r="AK16" s="16">
        <v>288</v>
      </c>
      <c r="AL16" s="20">
        <v>4.0179999999999998</v>
      </c>
      <c r="AP16" s="11" t="s">
        <v>52</v>
      </c>
      <c r="AR16" s="11" t="s">
        <v>53</v>
      </c>
      <c r="AS16" s="11" t="s">
        <v>167</v>
      </c>
      <c r="AT16" s="11" t="s">
        <v>168</v>
      </c>
      <c r="AW16" s="17"/>
    </row>
    <row r="17" spans="1:49" x14ac:dyDescent="0.2">
      <c r="A17" s="21" t="s">
        <v>169</v>
      </c>
      <c r="B17" s="11" t="s">
        <v>44</v>
      </c>
      <c r="C17" s="12" t="s">
        <v>44</v>
      </c>
      <c r="D17" s="11">
        <v>13</v>
      </c>
      <c r="E17" s="13" t="str">
        <f>VLOOKUP(F17,[2]Codes!$A$1:$B$30,2,FALSE)</f>
        <v>IT</v>
      </c>
      <c r="F17" s="21" t="s">
        <v>110</v>
      </c>
      <c r="G17" s="21" t="s">
        <v>111</v>
      </c>
      <c r="H17" s="21"/>
      <c r="I17" s="11" t="s">
        <v>170</v>
      </c>
      <c r="K17" s="15">
        <v>46.069443999999997</v>
      </c>
      <c r="L17" s="15">
        <v>8.7319440000000004</v>
      </c>
      <c r="M17" s="11">
        <v>8</v>
      </c>
      <c r="N17" s="11">
        <v>8</v>
      </c>
      <c r="O17" s="16" t="s">
        <v>82</v>
      </c>
      <c r="P17" s="11">
        <v>1040</v>
      </c>
      <c r="Q17" s="11">
        <v>784</v>
      </c>
      <c r="V17" s="11">
        <v>983</v>
      </c>
      <c r="X17" s="17">
        <v>0.10782481265027466</v>
      </c>
      <c r="Z17" s="11">
        <v>1973</v>
      </c>
      <c r="AB17" s="11" t="s">
        <v>171</v>
      </c>
      <c r="AD17" s="15">
        <v>46.078660999999997</v>
      </c>
      <c r="AE17" s="18">
        <v>8.7553889999999992</v>
      </c>
      <c r="AF17" s="19">
        <v>10</v>
      </c>
      <c r="AG17" s="11" t="s">
        <v>172</v>
      </c>
      <c r="AH17" s="11">
        <v>3395</v>
      </c>
      <c r="AI17" s="18">
        <v>45.985128000000003</v>
      </c>
      <c r="AJ17" s="18">
        <v>8.6799269999999993</v>
      </c>
      <c r="AK17" s="16">
        <v>736.25</v>
      </c>
      <c r="AL17" s="20">
        <v>17.68</v>
      </c>
      <c r="AM17" s="16">
        <v>160</v>
      </c>
      <c r="AN17" s="11">
        <v>94</v>
      </c>
      <c r="AR17" s="11" t="s">
        <v>53</v>
      </c>
      <c r="AS17" s="21" t="s">
        <v>173</v>
      </c>
      <c r="AT17" s="11" t="s">
        <v>174</v>
      </c>
      <c r="AW17" s="17"/>
    </row>
    <row r="18" spans="1:49" x14ac:dyDescent="0.2">
      <c r="A18" s="11" t="s">
        <v>175</v>
      </c>
      <c r="B18" s="11" t="s">
        <v>44</v>
      </c>
      <c r="C18" s="12" t="s">
        <v>44</v>
      </c>
      <c r="D18" s="11">
        <v>14</v>
      </c>
      <c r="E18" s="13" t="str">
        <f>VLOOKUP(F18,[2]Codes!$A$1:$B$30,2,FALSE)</f>
        <v>IT</v>
      </c>
      <c r="F18" s="21" t="s">
        <v>110</v>
      </c>
      <c r="G18" s="21" t="s">
        <v>111</v>
      </c>
      <c r="H18" s="21"/>
      <c r="I18" s="11" t="s">
        <v>175</v>
      </c>
      <c r="J18" s="14" t="s">
        <v>176</v>
      </c>
      <c r="K18" s="15">
        <v>46.170833000000002</v>
      </c>
      <c r="L18" s="15">
        <v>10.347778</v>
      </c>
      <c r="M18" s="11">
        <v>8</v>
      </c>
      <c r="N18" s="11">
        <v>8</v>
      </c>
      <c r="O18" s="16" t="s">
        <v>61</v>
      </c>
      <c r="P18" s="11">
        <v>1000</v>
      </c>
      <c r="Q18" s="11">
        <v>1120</v>
      </c>
      <c r="V18" s="11">
        <v>737</v>
      </c>
      <c r="W18" s="11">
        <v>1021</v>
      </c>
      <c r="X18" s="17">
        <v>8.4074834588181616E-2</v>
      </c>
      <c r="Y18" s="17">
        <v>0.10399351390111143</v>
      </c>
      <c r="Z18" s="11">
        <v>1984</v>
      </c>
      <c r="AB18" s="11" t="s">
        <v>177</v>
      </c>
      <c r="AD18" s="15">
        <v>46.19361</v>
      </c>
      <c r="AE18" s="18">
        <v>10.471518</v>
      </c>
      <c r="AF18" s="19">
        <v>17.04</v>
      </c>
      <c r="AG18" s="11" t="s">
        <v>178</v>
      </c>
      <c r="AI18" s="18">
        <v>46.172052000000001</v>
      </c>
      <c r="AJ18" s="18">
        <v>10.336399</v>
      </c>
      <c r="AK18" s="16">
        <v>1265</v>
      </c>
      <c r="AL18" s="20">
        <v>4.8899999999999997</v>
      </c>
      <c r="AP18" s="11" t="s">
        <v>52</v>
      </c>
      <c r="AR18" s="11" t="s">
        <v>53</v>
      </c>
      <c r="AS18" s="11" t="s">
        <v>179</v>
      </c>
      <c r="AT18" s="11" t="s">
        <v>180</v>
      </c>
      <c r="AW18" s="17"/>
    </row>
    <row r="19" spans="1:49" x14ac:dyDescent="0.2">
      <c r="A19" s="11" t="s">
        <v>181</v>
      </c>
      <c r="B19" s="11" t="s">
        <v>44</v>
      </c>
      <c r="C19" s="12" t="s">
        <v>44</v>
      </c>
      <c r="D19" s="11">
        <v>15</v>
      </c>
      <c r="E19" s="13" t="str">
        <f>VLOOKUP(F19,[2]Codes!$A$1:$B$30,2,FALSE)</f>
        <v>IT</v>
      </c>
      <c r="F19" s="21" t="s">
        <v>110</v>
      </c>
      <c r="G19" s="21" t="s">
        <v>111</v>
      </c>
      <c r="H19" s="21"/>
      <c r="I19" s="11" t="s">
        <v>182</v>
      </c>
      <c r="J19" s="14" t="s">
        <v>183</v>
      </c>
      <c r="K19" s="15">
        <v>41.381388999999999</v>
      </c>
      <c r="L19" s="15">
        <v>14.090278</v>
      </c>
      <c r="M19" s="11">
        <v>4</v>
      </c>
      <c r="N19" s="11">
        <v>4</v>
      </c>
      <c r="O19" s="16" t="s">
        <v>61</v>
      </c>
      <c r="P19" s="11">
        <v>1000</v>
      </c>
      <c r="Q19" s="11">
        <v>1029</v>
      </c>
      <c r="V19" s="11">
        <v>1717</v>
      </c>
      <c r="X19" s="17">
        <v>0.19587040839607575</v>
      </c>
      <c r="Z19" s="11">
        <v>1991</v>
      </c>
      <c r="AB19" s="11" t="s">
        <v>184</v>
      </c>
      <c r="AD19" s="15">
        <v>41.396042999999999</v>
      </c>
      <c r="AE19" s="18">
        <v>14.049766</v>
      </c>
      <c r="AF19" s="19">
        <v>6</v>
      </c>
      <c r="AG19" s="11" t="s">
        <v>185</v>
      </c>
      <c r="AI19" s="18">
        <v>41.377395</v>
      </c>
      <c r="AJ19" s="18">
        <v>14.09714</v>
      </c>
      <c r="AK19" s="16">
        <v>495</v>
      </c>
      <c r="AL19" s="20">
        <v>7</v>
      </c>
      <c r="AM19" s="11">
        <v>250.56</v>
      </c>
      <c r="AN19" s="11">
        <v>250.56</v>
      </c>
      <c r="AR19" s="11" t="s">
        <v>53</v>
      </c>
      <c r="AS19" s="11" t="s">
        <v>186</v>
      </c>
      <c r="AT19" s="11" t="s">
        <v>187</v>
      </c>
      <c r="AW19" s="17"/>
    </row>
    <row r="20" spans="1:49" x14ac:dyDescent="0.2">
      <c r="A20" s="11" t="s">
        <v>188</v>
      </c>
      <c r="B20" s="11" t="s">
        <v>44</v>
      </c>
      <c r="C20" s="12" t="s">
        <v>44</v>
      </c>
      <c r="D20" s="11">
        <v>16</v>
      </c>
      <c r="E20" s="13" t="str">
        <f>VLOOKUP(F20,[2]Codes!$A$1:$B$30,2,FALSE)</f>
        <v>DE</v>
      </c>
      <c r="F20" s="11" t="s">
        <v>153</v>
      </c>
      <c r="G20" s="11" t="s">
        <v>189</v>
      </c>
      <c r="H20" s="11" t="s">
        <v>190</v>
      </c>
      <c r="I20" s="11" t="s">
        <v>191</v>
      </c>
      <c r="K20" s="15">
        <v>47.652566</v>
      </c>
      <c r="L20" s="15">
        <v>7.9257770000000001</v>
      </c>
      <c r="M20" s="11">
        <v>4</v>
      </c>
      <c r="N20" s="11">
        <v>4</v>
      </c>
      <c r="O20" s="16" t="s">
        <v>61</v>
      </c>
      <c r="P20" s="11">
        <v>992</v>
      </c>
      <c r="Q20" s="11">
        <v>1000</v>
      </c>
      <c r="T20" s="16">
        <v>8</v>
      </c>
      <c r="V20" s="11">
        <v>1160</v>
      </c>
      <c r="X20" s="17">
        <v>0.13339662773325089</v>
      </c>
      <c r="Z20" s="11">
        <v>1976</v>
      </c>
      <c r="AB20" s="11" t="s">
        <v>192</v>
      </c>
      <c r="AD20" s="15">
        <v>47.660210999999997</v>
      </c>
      <c r="AE20" s="18">
        <v>7.9609389999999998</v>
      </c>
      <c r="AF20" s="19">
        <v>4.4000000000000004</v>
      </c>
      <c r="AG20" s="11" t="s">
        <v>193</v>
      </c>
      <c r="AI20" s="18">
        <v>47.646743999999998</v>
      </c>
      <c r="AJ20" s="18">
        <v>7.9197259999999998</v>
      </c>
      <c r="AK20" s="16">
        <v>626</v>
      </c>
      <c r="AL20" s="20">
        <v>6.0730000000000004</v>
      </c>
      <c r="AM20" s="16">
        <v>180</v>
      </c>
      <c r="AN20" s="11">
        <v>144</v>
      </c>
      <c r="AR20" s="11" t="s">
        <v>53</v>
      </c>
      <c r="AS20" s="11" t="s">
        <v>194</v>
      </c>
      <c r="AT20" s="11" t="s">
        <v>195</v>
      </c>
      <c r="AW20" s="17"/>
    </row>
    <row r="21" spans="1:49" x14ac:dyDescent="0.2">
      <c r="A21" s="11" t="s">
        <v>196</v>
      </c>
      <c r="C21" s="12" t="s">
        <v>98</v>
      </c>
      <c r="D21" s="11">
        <v>17</v>
      </c>
      <c r="E21" s="13" t="str">
        <f>VLOOKUP(F21,[2]Codes!$A$1:$B$30,2,FALSE)</f>
        <v>SE</v>
      </c>
      <c r="F21" s="11" t="s">
        <v>197</v>
      </c>
      <c r="G21" s="11" t="s">
        <v>154</v>
      </c>
      <c r="I21" s="11" t="s">
        <v>196</v>
      </c>
      <c r="J21" s="14" t="s">
        <v>198</v>
      </c>
      <c r="K21" s="15">
        <v>66.885000000000005</v>
      </c>
      <c r="L21" s="15">
        <v>19.814800000000002</v>
      </c>
      <c r="M21" s="11">
        <v>5</v>
      </c>
      <c r="O21" s="16" t="s">
        <v>61</v>
      </c>
      <c r="P21" s="11">
        <v>980</v>
      </c>
      <c r="V21" s="11">
        <v>2131</v>
      </c>
      <c r="X21" s="17">
        <v>0.24805952497357603</v>
      </c>
      <c r="Z21" s="11">
        <v>1951</v>
      </c>
      <c r="AB21" s="11" t="s">
        <v>196</v>
      </c>
      <c r="AC21" s="11">
        <v>3697</v>
      </c>
      <c r="AD21" s="15">
        <v>66.886528999999996</v>
      </c>
      <c r="AE21" s="18">
        <v>19.817778000000001</v>
      </c>
      <c r="AF21" s="19">
        <v>6.4</v>
      </c>
      <c r="AG21" s="11" t="s">
        <v>198</v>
      </c>
      <c r="AK21" s="16">
        <v>107</v>
      </c>
      <c r="AM21" s="16">
        <v>1041</v>
      </c>
      <c r="AO21" s="11" t="s">
        <v>199</v>
      </c>
      <c r="AR21" s="11" t="s">
        <v>200</v>
      </c>
      <c r="AS21" s="11" t="s">
        <v>201</v>
      </c>
      <c r="AT21" s="11" t="s">
        <v>202</v>
      </c>
      <c r="AU21" s="11" t="s">
        <v>203</v>
      </c>
      <c r="AW21" s="17"/>
    </row>
    <row r="22" spans="1:49" x14ac:dyDescent="0.2">
      <c r="A22" s="11" t="s">
        <v>204</v>
      </c>
      <c r="C22" s="12" t="s">
        <v>98</v>
      </c>
      <c r="D22" s="11">
        <v>18</v>
      </c>
      <c r="E22" s="13" t="str">
        <f>VLOOKUP(F22,[2]Codes!$A$1:$B$30,2,FALSE)</f>
        <v>SE</v>
      </c>
      <c r="F22" s="11" t="s">
        <v>197</v>
      </c>
      <c r="G22" s="11" t="s">
        <v>205</v>
      </c>
      <c r="H22" s="11" t="s">
        <v>206</v>
      </c>
      <c r="I22" s="11" t="s">
        <v>207</v>
      </c>
      <c r="J22" s="14" t="s">
        <v>208</v>
      </c>
      <c r="K22" s="15">
        <v>58.659166999999997</v>
      </c>
      <c r="L22" s="15">
        <v>6.7169439999999998</v>
      </c>
      <c r="M22" s="11">
        <v>5</v>
      </c>
      <c r="O22" s="16" t="s">
        <v>209</v>
      </c>
      <c r="P22" s="11">
        <v>960</v>
      </c>
      <c r="V22" s="11">
        <v>3600</v>
      </c>
      <c r="X22" s="17">
        <v>0.42778918548939082</v>
      </c>
      <c r="Z22" s="11">
        <v>1968</v>
      </c>
      <c r="AA22" s="11">
        <v>1988</v>
      </c>
      <c r="AB22" s="11" t="s">
        <v>210</v>
      </c>
      <c r="AD22" s="15">
        <v>58.693491000000002</v>
      </c>
      <c r="AE22" s="18">
        <v>8.0097649999999998</v>
      </c>
      <c r="AF22" s="19">
        <v>5.5</v>
      </c>
      <c r="AG22" s="11" t="s">
        <v>208</v>
      </c>
      <c r="AK22" s="16">
        <v>442</v>
      </c>
      <c r="AM22" s="16">
        <v>254</v>
      </c>
      <c r="AR22" s="11" t="s">
        <v>211</v>
      </c>
      <c r="AS22" s="11" t="s">
        <v>212</v>
      </c>
      <c r="AT22" s="11" t="s">
        <v>213</v>
      </c>
      <c r="AW22" s="17"/>
    </row>
    <row r="23" spans="1:49" x14ac:dyDescent="0.2">
      <c r="A23" s="11" t="s">
        <v>214</v>
      </c>
      <c r="B23" s="11" t="s">
        <v>77</v>
      </c>
      <c r="C23" s="12" t="s">
        <v>77</v>
      </c>
      <c r="D23" s="11">
        <v>19</v>
      </c>
      <c r="E23" s="13" t="str">
        <f>VLOOKUP(F23,[2]Codes!$A$1:$B$30,2,FALSE)</f>
        <v>ES</v>
      </c>
      <c r="F23" s="11" t="s">
        <v>87</v>
      </c>
      <c r="I23" s="11" t="s">
        <v>215</v>
      </c>
      <c r="J23" s="14" t="s">
        <v>216</v>
      </c>
      <c r="K23" s="15">
        <v>39.729999999999997</v>
      </c>
      <c r="L23" s="15">
        <v>-6.8847199999999997</v>
      </c>
      <c r="M23" s="11">
        <v>4</v>
      </c>
      <c r="O23" s="16" t="s">
        <v>61</v>
      </c>
      <c r="P23" s="11">
        <v>915</v>
      </c>
      <c r="V23" s="11">
        <v>1021</v>
      </c>
      <c r="X23" s="17">
        <v>0.12729260717950253</v>
      </c>
      <c r="Z23" s="11">
        <v>1969</v>
      </c>
      <c r="AB23" s="11" t="s">
        <v>215</v>
      </c>
      <c r="AC23" s="11">
        <v>2800</v>
      </c>
      <c r="AD23" s="15">
        <v>39.732917</v>
      </c>
      <c r="AE23" s="18">
        <v>-6.8854170000000003</v>
      </c>
      <c r="AF23" s="19">
        <v>3162</v>
      </c>
      <c r="AG23" s="11" t="s">
        <v>216</v>
      </c>
      <c r="AK23" s="16">
        <v>130</v>
      </c>
      <c r="AM23" s="16">
        <v>8000</v>
      </c>
      <c r="AR23" s="21" t="s">
        <v>217</v>
      </c>
      <c r="AS23" s="11" t="s">
        <v>218</v>
      </c>
      <c r="AT23" s="11" t="s">
        <v>219</v>
      </c>
      <c r="AU23" s="11" t="s">
        <v>220</v>
      </c>
      <c r="AW23" s="17"/>
    </row>
    <row r="24" spans="1:49" x14ac:dyDescent="0.2">
      <c r="A24" s="11" t="s">
        <v>221</v>
      </c>
      <c r="B24" s="11" t="s">
        <v>44</v>
      </c>
      <c r="C24" s="12" t="s">
        <v>44</v>
      </c>
      <c r="D24" s="11">
        <v>20</v>
      </c>
      <c r="E24" s="13" t="str">
        <f>VLOOKUP(F24,[2]Codes!$A$1:$B$30,2,FALSE)</f>
        <v>FR</v>
      </c>
      <c r="F24" s="11" t="s">
        <v>45</v>
      </c>
      <c r="J24" s="14" t="s">
        <v>222</v>
      </c>
      <c r="K24" s="15">
        <v>44.7258</v>
      </c>
      <c r="L24" s="15">
        <v>2.6488670000000001</v>
      </c>
      <c r="M24" s="11">
        <v>4</v>
      </c>
      <c r="N24" s="11">
        <v>4</v>
      </c>
      <c r="O24" s="16" t="s">
        <v>61</v>
      </c>
      <c r="P24" s="11">
        <v>910</v>
      </c>
      <c r="Q24" s="11">
        <v>870</v>
      </c>
      <c r="V24" s="11">
        <v>1906</v>
      </c>
      <c r="X24" s="17">
        <v>0.23893514653268247</v>
      </c>
      <c r="Z24" s="11">
        <v>1982</v>
      </c>
      <c r="AB24" s="11" t="s">
        <v>223</v>
      </c>
      <c r="AD24" s="15">
        <v>44.725065000000001</v>
      </c>
      <c r="AE24" s="18">
        <v>2.6501169999999998</v>
      </c>
      <c r="AF24" s="19">
        <v>30</v>
      </c>
      <c r="AG24" s="11" t="s">
        <v>224</v>
      </c>
      <c r="AH24" s="11">
        <v>3429</v>
      </c>
      <c r="AI24" s="18">
        <v>44.696368</v>
      </c>
      <c r="AJ24" s="18">
        <v>2.5857779999999999</v>
      </c>
      <c r="AK24" s="16">
        <v>423</v>
      </c>
      <c r="AL24" s="20">
        <v>36.4</v>
      </c>
      <c r="AM24" s="16">
        <v>240</v>
      </c>
      <c r="AN24" s="11">
        <v>240</v>
      </c>
      <c r="AR24" s="11" t="s">
        <v>53</v>
      </c>
      <c r="AS24" s="11" t="s">
        <v>225</v>
      </c>
      <c r="AT24" s="11" t="s">
        <v>226</v>
      </c>
      <c r="AW24" s="17"/>
    </row>
    <row r="25" spans="1:49" x14ac:dyDescent="0.2">
      <c r="A25" s="11" t="s">
        <v>227</v>
      </c>
      <c r="B25" s="11" t="s">
        <v>44</v>
      </c>
      <c r="C25" s="12" t="s">
        <v>44</v>
      </c>
      <c r="D25" s="11">
        <v>21</v>
      </c>
      <c r="E25" s="13" t="str">
        <f>VLOOKUP(F25,[2]Codes!$A$1:$B$30,2,FALSE)</f>
        <v>LT</v>
      </c>
      <c r="F25" s="11" t="s">
        <v>228</v>
      </c>
      <c r="G25" s="11" t="s">
        <v>229</v>
      </c>
      <c r="H25" s="21"/>
      <c r="I25" s="11" t="s">
        <v>230</v>
      </c>
      <c r="K25" s="15">
        <v>54.799076999999997</v>
      </c>
      <c r="L25" s="15">
        <v>24.247084000000001</v>
      </c>
      <c r="M25" s="11">
        <v>4</v>
      </c>
      <c r="N25" s="11">
        <v>4</v>
      </c>
      <c r="O25" s="16" t="s">
        <v>61</v>
      </c>
      <c r="P25" s="11">
        <v>900</v>
      </c>
      <c r="Q25" s="11">
        <v>900</v>
      </c>
      <c r="R25" s="11">
        <v>120</v>
      </c>
      <c r="T25" s="16">
        <v>12</v>
      </c>
      <c r="V25" s="11">
        <v>1397</v>
      </c>
      <c r="X25" s="17">
        <v>0.17707303470479377</v>
      </c>
      <c r="Z25" s="11">
        <v>1992</v>
      </c>
      <c r="AA25" s="11">
        <v>1998</v>
      </c>
      <c r="AB25" s="11" t="s">
        <v>231</v>
      </c>
      <c r="AD25" s="15">
        <v>54.782794000000003</v>
      </c>
      <c r="AE25" s="18">
        <v>24.270337999999999</v>
      </c>
      <c r="AF25" s="19">
        <v>41</v>
      </c>
      <c r="AG25" s="11" t="s">
        <v>232</v>
      </c>
      <c r="AH25" s="11">
        <v>3739</v>
      </c>
      <c r="AI25" s="18">
        <v>54.873925999999997</v>
      </c>
      <c r="AJ25" s="18">
        <v>24.000015999999999</v>
      </c>
      <c r="AK25" s="16">
        <v>103.5</v>
      </c>
      <c r="AL25" s="20">
        <v>10.8</v>
      </c>
      <c r="AM25" s="16">
        <v>904</v>
      </c>
      <c r="AN25" s="11">
        <v>756</v>
      </c>
      <c r="AQ25" s="11" t="s">
        <v>233</v>
      </c>
      <c r="AR25" s="11" t="s">
        <v>53</v>
      </c>
      <c r="AS25" s="11" t="s">
        <v>234</v>
      </c>
      <c r="AT25" s="11" t="s">
        <v>235</v>
      </c>
      <c r="AW25" s="17"/>
    </row>
    <row r="26" spans="1:49" x14ac:dyDescent="0.2">
      <c r="A26" s="21" t="s">
        <v>236</v>
      </c>
      <c r="C26" s="12" t="s">
        <v>98</v>
      </c>
      <c r="D26" s="11">
        <v>22</v>
      </c>
      <c r="E26" s="13" t="str">
        <f>VLOOKUP(F26,[2]Codes!$A$1:$B$30,2,FALSE)</f>
        <v>LV</v>
      </c>
      <c r="F26" s="11" t="s">
        <v>237</v>
      </c>
      <c r="G26" s="11" t="s">
        <v>238</v>
      </c>
      <c r="H26" s="21"/>
      <c r="I26" s="11" t="s">
        <v>239</v>
      </c>
      <c r="J26" s="22" t="s">
        <v>240</v>
      </c>
      <c r="K26" s="15">
        <v>56.582202700000003</v>
      </c>
      <c r="L26" s="15">
        <v>25.237312299999999</v>
      </c>
      <c r="M26" s="11">
        <v>10</v>
      </c>
      <c r="O26" s="16" t="s">
        <v>61</v>
      </c>
      <c r="P26" s="11">
        <v>883.5</v>
      </c>
      <c r="V26" s="11">
        <v>1563.9444444444443</v>
      </c>
      <c r="X26" s="17">
        <v>0.2019357917493444</v>
      </c>
      <c r="Z26" s="11">
        <v>1965</v>
      </c>
      <c r="AA26" s="11">
        <v>2010</v>
      </c>
      <c r="AB26" s="11" t="s">
        <v>241</v>
      </c>
      <c r="AC26" s="11">
        <v>3737</v>
      </c>
      <c r="AD26" s="15">
        <v>56.582202700000003</v>
      </c>
      <c r="AE26" s="18">
        <v>25.237312299999999</v>
      </c>
      <c r="AF26" s="19">
        <v>500</v>
      </c>
      <c r="AG26" s="11" t="s">
        <v>240</v>
      </c>
      <c r="AK26" s="16">
        <v>40</v>
      </c>
      <c r="AM26" s="16">
        <v>3000</v>
      </c>
      <c r="AR26" s="11" t="s">
        <v>242</v>
      </c>
      <c r="AS26" s="11" t="s">
        <v>243</v>
      </c>
      <c r="AT26" s="11" t="s">
        <v>244</v>
      </c>
      <c r="AU26" s="11" t="s">
        <v>245</v>
      </c>
      <c r="AV26" s="20" t="s">
        <v>246</v>
      </c>
      <c r="AW26" s="17"/>
    </row>
    <row r="27" spans="1:49" x14ac:dyDescent="0.2">
      <c r="A27" s="21" t="s">
        <v>247</v>
      </c>
      <c r="B27" s="11" t="s">
        <v>44</v>
      </c>
      <c r="C27" s="12" t="s">
        <v>44</v>
      </c>
      <c r="D27" s="11">
        <v>23</v>
      </c>
      <c r="E27" s="13" t="str">
        <f>VLOOKUP(F27,[2]Codes!$A$1:$B$30,2,FALSE)</f>
        <v>BG</v>
      </c>
      <c r="F27" s="11" t="s">
        <v>248</v>
      </c>
      <c r="G27" s="33" t="s">
        <v>249</v>
      </c>
      <c r="H27" s="21" t="s">
        <v>250</v>
      </c>
      <c r="I27" s="11" t="s">
        <v>251</v>
      </c>
      <c r="J27" s="33" t="s">
        <v>252</v>
      </c>
      <c r="K27" s="15">
        <v>42.158949999999997</v>
      </c>
      <c r="L27" s="15">
        <v>23.870844999999999</v>
      </c>
      <c r="M27" s="11">
        <v>4</v>
      </c>
      <c r="N27" s="33">
        <v>4</v>
      </c>
      <c r="O27" s="16" t="s">
        <v>61</v>
      </c>
      <c r="P27" s="11">
        <v>864</v>
      </c>
      <c r="Q27" s="11">
        <v>788</v>
      </c>
      <c r="T27" s="16">
        <v>8.5</v>
      </c>
      <c r="U27" s="33">
        <v>10.7</v>
      </c>
      <c r="V27" s="11">
        <v>465.24200000000002</v>
      </c>
      <c r="X27" s="17">
        <v>6.1427622294893569E-2</v>
      </c>
      <c r="Z27" s="11">
        <v>1999</v>
      </c>
      <c r="AB27" s="11" t="s">
        <v>253</v>
      </c>
      <c r="AC27" s="11">
        <v>3964</v>
      </c>
      <c r="AD27" s="15">
        <v>42.174582999999998</v>
      </c>
      <c r="AE27" s="18">
        <v>23.80875</v>
      </c>
      <c r="AF27" s="19">
        <v>141.16</v>
      </c>
      <c r="AG27" s="11" t="s">
        <v>247</v>
      </c>
      <c r="AI27" s="18">
        <v>42.158715999999998</v>
      </c>
      <c r="AJ27" s="18">
        <v>23.870958000000002</v>
      </c>
      <c r="AK27" s="16">
        <v>690</v>
      </c>
      <c r="AL27" s="20">
        <v>27.34</v>
      </c>
      <c r="AQ27" s="11" t="s">
        <v>254</v>
      </c>
      <c r="AR27" s="11" t="s">
        <v>53</v>
      </c>
      <c r="AS27" s="33" t="s">
        <v>255</v>
      </c>
      <c r="AT27" s="33" t="s">
        <v>256</v>
      </c>
      <c r="AU27" s="11" t="s">
        <v>257</v>
      </c>
      <c r="AW27" s="17"/>
    </row>
    <row r="28" spans="1:49" x14ac:dyDescent="0.2">
      <c r="A28" s="11" t="s">
        <v>258</v>
      </c>
      <c r="B28" s="11" t="s">
        <v>44</v>
      </c>
      <c r="C28" s="12" t="s">
        <v>44</v>
      </c>
      <c r="D28" s="11">
        <v>24</v>
      </c>
      <c r="E28" s="13" t="str">
        <f>VLOOKUP(F28,[2]Codes!$A$1:$B$30,2,FALSE)</f>
        <v>ES</v>
      </c>
      <c r="F28" s="11" t="s">
        <v>87</v>
      </c>
      <c r="J28" s="15" t="s">
        <v>259</v>
      </c>
      <c r="K28" s="15">
        <v>39.260416999999997</v>
      </c>
      <c r="L28" s="15">
        <v>-0.91958300000000004</v>
      </c>
      <c r="M28" s="11">
        <v>4</v>
      </c>
      <c r="N28" s="11">
        <v>4</v>
      </c>
      <c r="O28" s="16" t="s">
        <v>61</v>
      </c>
      <c r="P28" s="11">
        <v>852</v>
      </c>
      <c r="Q28" s="11">
        <v>852</v>
      </c>
      <c r="V28" s="11">
        <v>800</v>
      </c>
      <c r="X28" s="17">
        <v>0.10711466303333729</v>
      </c>
      <c r="Y28" s="20"/>
      <c r="AB28" s="11" t="s">
        <v>260</v>
      </c>
      <c r="AC28" s="11">
        <v>2819</v>
      </c>
      <c r="AD28" s="15">
        <v>39.234811999999998</v>
      </c>
      <c r="AE28" s="18">
        <v>-0.92837000000000003</v>
      </c>
      <c r="AF28" s="19">
        <v>20</v>
      </c>
      <c r="AG28" s="11" t="s">
        <v>261</v>
      </c>
      <c r="AH28" s="11">
        <v>2817</v>
      </c>
      <c r="AI28" s="18">
        <v>39.261273000000003</v>
      </c>
      <c r="AJ28" s="18">
        <v>-0.91828500000000002</v>
      </c>
      <c r="AK28" s="16">
        <v>531</v>
      </c>
      <c r="AL28" s="20">
        <v>24.5</v>
      </c>
      <c r="AR28" s="11" t="s">
        <v>53</v>
      </c>
      <c r="AS28" s="21" t="s">
        <v>262</v>
      </c>
      <c r="AT28" s="11" t="s">
        <v>263</v>
      </c>
      <c r="AW28" s="17"/>
    </row>
    <row r="29" spans="1:49" x14ac:dyDescent="0.2">
      <c r="A29" s="11" t="s">
        <v>264</v>
      </c>
      <c r="C29" s="12" t="s">
        <v>98</v>
      </c>
      <c r="D29" s="11">
        <v>25</v>
      </c>
      <c r="E29" s="13" t="str">
        <f>VLOOKUP(F29,[2]Codes!$A$1:$B$30,2,FALSE)</f>
        <v>NO</v>
      </c>
      <c r="F29" s="11" t="s">
        <v>99</v>
      </c>
      <c r="G29" s="11" t="s">
        <v>265</v>
      </c>
      <c r="H29" s="11" t="s">
        <v>266</v>
      </c>
      <c r="I29" s="11" t="s">
        <v>266</v>
      </c>
      <c r="J29" s="14" t="s">
        <v>266</v>
      </c>
      <c r="K29" s="15">
        <v>60.861060000000002</v>
      </c>
      <c r="L29" s="15">
        <v>7.3044880000000001</v>
      </c>
      <c r="M29" s="11">
        <v>3</v>
      </c>
      <c r="O29" s="16" t="s">
        <v>82</v>
      </c>
      <c r="P29" s="11">
        <v>840</v>
      </c>
      <c r="V29" s="11">
        <v>2015</v>
      </c>
      <c r="X29" s="17">
        <v>0.2736492726225786</v>
      </c>
      <c r="Z29" s="11">
        <v>1973</v>
      </c>
      <c r="AA29" s="11">
        <v>2006</v>
      </c>
      <c r="AB29" s="11" t="s">
        <v>267</v>
      </c>
      <c r="AC29" s="11">
        <v>3104</v>
      </c>
      <c r="AD29" s="15">
        <v>60.817414999999997</v>
      </c>
      <c r="AE29" s="18">
        <v>7.2543680000000004</v>
      </c>
      <c r="AF29" s="19">
        <v>196</v>
      </c>
      <c r="AG29" s="11" t="s">
        <v>268</v>
      </c>
      <c r="AK29" s="16">
        <v>840</v>
      </c>
      <c r="AM29" s="16">
        <v>96</v>
      </c>
      <c r="AO29" s="11" t="s">
        <v>269</v>
      </c>
      <c r="AP29" s="11" t="s">
        <v>270</v>
      </c>
      <c r="AQ29" s="21"/>
      <c r="AR29" s="21" t="s">
        <v>271</v>
      </c>
      <c r="AS29" s="11" t="s">
        <v>272</v>
      </c>
      <c r="AT29" s="11" t="s">
        <v>273</v>
      </c>
      <c r="AW29" s="17"/>
    </row>
    <row r="30" spans="1:49" x14ac:dyDescent="0.2">
      <c r="A30" s="11" t="s">
        <v>274</v>
      </c>
      <c r="B30" s="11" t="s">
        <v>44</v>
      </c>
      <c r="C30" s="12" t="s">
        <v>44</v>
      </c>
      <c r="D30" s="11">
        <v>26</v>
      </c>
      <c r="E30" s="13" t="str">
        <f>VLOOKUP(F30,[2]Codes!$A$1:$B$30,2,FALSE)</f>
        <v>ES</v>
      </c>
      <c r="F30" s="11" t="s">
        <v>87</v>
      </c>
      <c r="G30" s="11" t="s">
        <v>275</v>
      </c>
      <c r="I30" s="11" t="s">
        <v>276</v>
      </c>
      <c r="J30" s="14" t="s">
        <v>277</v>
      </c>
      <c r="K30" s="15">
        <v>41.270159999999997</v>
      </c>
      <c r="L30" s="15">
        <v>-6.3208000000000002</v>
      </c>
      <c r="M30" s="11">
        <v>6</v>
      </c>
      <c r="N30" s="11">
        <v>6</v>
      </c>
      <c r="O30" s="16" t="s">
        <v>61</v>
      </c>
      <c r="P30" s="11">
        <v>810</v>
      </c>
      <c r="Q30" s="11">
        <v>728</v>
      </c>
      <c r="V30" s="11">
        <v>885.6</v>
      </c>
      <c r="X30" s="17">
        <v>0.12472431363601795</v>
      </c>
      <c r="Z30" s="11">
        <v>1977</v>
      </c>
      <c r="AB30" s="11" t="s">
        <v>278</v>
      </c>
      <c r="AC30" s="11">
        <v>2733</v>
      </c>
      <c r="AD30" s="15">
        <v>41.274583</v>
      </c>
      <c r="AE30" s="18">
        <v>-6.3237500000000004</v>
      </c>
      <c r="AF30" s="19">
        <v>2648.6</v>
      </c>
      <c r="AG30" s="11" t="s">
        <v>279</v>
      </c>
      <c r="AK30" s="16">
        <v>344.85500000000002</v>
      </c>
      <c r="AM30" s="16">
        <v>232.5</v>
      </c>
      <c r="AN30" s="11">
        <v>232.5</v>
      </c>
      <c r="AQ30" s="21"/>
      <c r="AR30" s="11" t="s">
        <v>280</v>
      </c>
      <c r="AS30" s="11" t="s">
        <v>281</v>
      </c>
      <c r="AT30" s="11" t="s">
        <v>282</v>
      </c>
      <c r="AW30" s="17"/>
    </row>
    <row r="31" spans="1:49" x14ac:dyDescent="0.2">
      <c r="A31" s="11" t="s">
        <v>283</v>
      </c>
      <c r="B31" s="11" t="s">
        <v>44</v>
      </c>
      <c r="C31" s="12" t="s">
        <v>44</v>
      </c>
      <c r="D31" s="11">
        <v>27</v>
      </c>
      <c r="E31" s="13" t="str">
        <f>VLOOKUP(F31,[2]Codes!$A$1:$B$30,2,FALSE)</f>
        <v>FR</v>
      </c>
      <c r="F31" s="11" t="s">
        <v>45</v>
      </c>
      <c r="G31" s="11" t="s">
        <v>46</v>
      </c>
      <c r="I31" s="11" t="s">
        <v>284</v>
      </c>
      <c r="J31" s="14" t="s">
        <v>285</v>
      </c>
      <c r="K31" s="15">
        <v>45.201999999999998</v>
      </c>
      <c r="L31" s="15">
        <v>6.5759999999999996</v>
      </c>
      <c r="M31" s="11">
        <v>5</v>
      </c>
      <c r="N31" s="11">
        <v>4</v>
      </c>
      <c r="O31" s="16" t="s">
        <v>286</v>
      </c>
      <c r="P31" s="11">
        <v>748</v>
      </c>
      <c r="Q31" s="11">
        <v>630</v>
      </c>
      <c r="V31" s="11">
        <v>919</v>
      </c>
      <c r="X31" s="17">
        <v>0.140156242946435</v>
      </c>
      <c r="Z31" s="11">
        <v>1986</v>
      </c>
      <c r="AB31" s="11" t="s">
        <v>287</v>
      </c>
      <c r="AC31" s="11">
        <v>3413</v>
      </c>
      <c r="AD31" s="15">
        <v>45.180416999999998</v>
      </c>
      <c r="AE31" s="18">
        <v>6.5795830000000004</v>
      </c>
      <c r="AF31" s="19">
        <v>39.5</v>
      </c>
      <c r="AG31" s="11" t="s">
        <v>288</v>
      </c>
      <c r="AI31" s="18">
        <v>45.207796999999999</v>
      </c>
      <c r="AJ31" s="18">
        <v>6.5662330000000004</v>
      </c>
      <c r="AK31" s="16">
        <v>1150</v>
      </c>
      <c r="AL31" s="20">
        <v>3.15</v>
      </c>
      <c r="AR31" s="11" t="s">
        <v>53</v>
      </c>
      <c r="AS31" s="11" t="s">
        <v>289</v>
      </c>
      <c r="AT31" s="11" t="s">
        <v>290</v>
      </c>
      <c r="AW31" s="17"/>
    </row>
    <row r="32" spans="1:49" ht="13.5" customHeight="1" x14ac:dyDescent="0.2">
      <c r="A32" s="11" t="s">
        <v>291</v>
      </c>
      <c r="B32" s="11" t="s">
        <v>44</v>
      </c>
      <c r="C32" s="12" t="s">
        <v>44</v>
      </c>
      <c r="D32" s="11">
        <v>28</v>
      </c>
      <c r="E32" s="13" t="str">
        <f>VLOOKUP(F32,[2]Codes!$A$1:$B$30,2,FALSE)</f>
        <v>SK</v>
      </c>
      <c r="F32" s="11" t="s">
        <v>292</v>
      </c>
      <c r="I32" s="11" t="s">
        <v>291</v>
      </c>
      <c r="J32" s="33"/>
      <c r="K32" s="15">
        <v>49.008789999999998</v>
      </c>
      <c r="L32" s="15">
        <v>19.912237000000001</v>
      </c>
      <c r="M32" s="11">
        <v>7</v>
      </c>
      <c r="N32" s="11">
        <v>7</v>
      </c>
      <c r="O32" s="16" t="s">
        <v>293</v>
      </c>
      <c r="P32" s="11">
        <v>734.4</v>
      </c>
      <c r="Q32" s="11">
        <v>600</v>
      </c>
      <c r="R32" s="11">
        <v>140</v>
      </c>
      <c r="S32" s="11">
        <v>90</v>
      </c>
      <c r="V32" s="11">
        <v>1279</v>
      </c>
      <c r="X32" s="17">
        <v>0.198671883892858</v>
      </c>
      <c r="Z32" s="11">
        <v>1983</v>
      </c>
      <c r="AB32" s="11" t="s">
        <v>294</v>
      </c>
      <c r="AD32" s="15">
        <v>49.021445999999997</v>
      </c>
      <c r="AE32" s="18">
        <v>19.909604000000002</v>
      </c>
      <c r="AF32" s="19">
        <v>3.7</v>
      </c>
      <c r="AG32" s="11" t="s">
        <v>295</v>
      </c>
      <c r="AI32" s="18">
        <v>49.012467999999998</v>
      </c>
      <c r="AJ32" s="18">
        <v>19.931315000000001</v>
      </c>
      <c r="AK32" s="16">
        <v>415.77499999999998</v>
      </c>
      <c r="AL32" s="20">
        <v>3.63</v>
      </c>
      <c r="AM32" s="16">
        <v>188</v>
      </c>
      <c r="AR32" s="11" t="s">
        <v>53</v>
      </c>
      <c r="AS32" s="11" t="s">
        <v>296</v>
      </c>
      <c r="AT32" s="11" t="s">
        <v>297</v>
      </c>
      <c r="AU32" s="11" t="s">
        <v>298</v>
      </c>
      <c r="AV32" s="20" t="s">
        <v>299</v>
      </c>
      <c r="AW32" s="17"/>
    </row>
    <row r="33" spans="1:49" x14ac:dyDescent="0.2">
      <c r="A33" s="21" t="s">
        <v>300</v>
      </c>
      <c r="B33" s="11" t="s">
        <v>44</v>
      </c>
      <c r="C33" s="12" t="s">
        <v>44</v>
      </c>
      <c r="D33" s="11">
        <v>29</v>
      </c>
      <c r="E33" s="13" t="str">
        <f>VLOOKUP(F33,[2]Codes!$A$1:$B$30,2,FALSE)</f>
        <v>AT</v>
      </c>
      <c r="F33" s="11" t="s">
        <v>301</v>
      </c>
      <c r="G33" s="11" t="s">
        <v>302</v>
      </c>
      <c r="H33" s="11" t="s">
        <v>303</v>
      </c>
      <c r="I33" s="11" t="s">
        <v>304</v>
      </c>
      <c r="J33" s="14" t="s">
        <v>305</v>
      </c>
      <c r="K33" s="15">
        <v>46.870327000000003</v>
      </c>
      <c r="L33" s="15">
        <v>13.329065999999999</v>
      </c>
      <c r="M33" s="11">
        <v>4</v>
      </c>
      <c r="N33" s="11">
        <v>4</v>
      </c>
      <c r="O33" s="16" t="s">
        <v>82</v>
      </c>
      <c r="P33" s="11">
        <v>730</v>
      </c>
      <c r="Q33" s="11">
        <v>290</v>
      </c>
      <c r="V33" s="11">
        <v>618</v>
      </c>
      <c r="X33" s="17">
        <v>9.6574873655687135E-2</v>
      </c>
      <c r="Z33" s="11">
        <v>1979</v>
      </c>
      <c r="AB33" s="11" t="s">
        <v>306</v>
      </c>
      <c r="AD33" s="15">
        <v>47.067295999999999</v>
      </c>
      <c r="AE33" s="18">
        <v>13.351609</v>
      </c>
      <c r="AF33" s="19">
        <v>4.4000000000000004</v>
      </c>
      <c r="AG33" s="11" t="s">
        <v>307</v>
      </c>
      <c r="AI33" s="18">
        <v>46.868788000000002</v>
      </c>
      <c r="AJ33" s="18">
        <v>13.328605</v>
      </c>
      <c r="AK33" s="16">
        <v>1106</v>
      </c>
      <c r="AL33" s="20">
        <v>1.3</v>
      </c>
      <c r="AM33" s="16">
        <v>80</v>
      </c>
      <c r="AN33" s="11">
        <v>23.2</v>
      </c>
      <c r="AO33" s="11" t="s">
        <v>306</v>
      </c>
      <c r="AR33" s="21" t="s">
        <v>53</v>
      </c>
      <c r="AS33" s="21" t="s">
        <v>308</v>
      </c>
      <c r="AT33" s="11" t="s">
        <v>309</v>
      </c>
      <c r="AU33" s="11" t="s">
        <v>310</v>
      </c>
      <c r="AW33" s="17"/>
    </row>
    <row r="34" spans="1:49" x14ac:dyDescent="0.2">
      <c r="A34" s="11" t="s">
        <v>311</v>
      </c>
      <c r="B34" s="11" t="s">
        <v>44</v>
      </c>
      <c r="C34" s="12" t="s">
        <v>44</v>
      </c>
      <c r="D34" s="11">
        <v>30</v>
      </c>
      <c r="E34" s="13" t="str">
        <f>VLOOKUP(F34,[2]Codes!$A$1:$B$30,2,FALSE)</f>
        <v>FR</v>
      </c>
      <c r="F34" s="34" t="s">
        <v>45</v>
      </c>
      <c r="G34" s="11" t="s">
        <v>46</v>
      </c>
      <c r="I34" s="11" t="s">
        <v>312</v>
      </c>
      <c r="K34" s="15">
        <v>49.925556</v>
      </c>
      <c r="L34" s="15">
        <v>4.6133329999999999</v>
      </c>
      <c r="M34" s="11">
        <v>4</v>
      </c>
      <c r="N34" s="11">
        <v>4</v>
      </c>
      <c r="O34" s="16" t="s">
        <v>61</v>
      </c>
      <c r="P34" s="11">
        <v>720</v>
      </c>
      <c r="Q34" s="11">
        <v>720</v>
      </c>
      <c r="R34" s="11">
        <v>120</v>
      </c>
      <c r="V34" s="11">
        <v>1000</v>
      </c>
      <c r="X34" s="17">
        <v>0.15844043907014474</v>
      </c>
      <c r="Z34" s="11">
        <v>1976</v>
      </c>
      <c r="AB34" s="11" t="s">
        <v>313</v>
      </c>
      <c r="AD34" s="15">
        <v>49.917399000000003</v>
      </c>
      <c r="AE34" s="18">
        <v>4.6272080000000004</v>
      </c>
      <c r="AF34" s="19">
        <v>8.3000000000000007</v>
      </c>
      <c r="AG34" s="11" t="s">
        <v>314</v>
      </c>
      <c r="AI34" s="18">
        <v>49.925015000000002</v>
      </c>
      <c r="AJ34" s="18">
        <v>4.607558</v>
      </c>
      <c r="AK34" s="16">
        <v>245.5</v>
      </c>
      <c r="AL34" s="20">
        <v>3.6</v>
      </c>
      <c r="AM34" s="16">
        <v>400</v>
      </c>
      <c r="AR34" s="11" t="s">
        <v>315</v>
      </c>
      <c r="AS34" s="11" t="s">
        <v>316</v>
      </c>
      <c r="AT34" s="11" t="s">
        <v>317</v>
      </c>
      <c r="AU34" s="11" t="s">
        <v>282</v>
      </c>
      <c r="AW34" s="17"/>
    </row>
    <row r="35" spans="1:49" x14ac:dyDescent="0.2">
      <c r="A35" s="11" t="s">
        <v>318</v>
      </c>
      <c r="C35" s="12" t="s">
        <v>98</v>
      </c>
      <c r="D35" s="11">
        <v>31</v>
      </c>
      <c r="E35" s="13" t="str">
        <f>VLOOKUP(F35,[2]Codes!$A$1:$B$30,2,FALSE)</f>
        <v>SK</v>
      </c>
      <c r="F35" s="11" t="s">
        <v>292</v>
      </c>
      <c r="G35" s="11" t="s">
        <v>319</v>
      </c>
      <c r="H35" s="21"/>
      <c r="I35" s="11" t="s">
        <v>320</v>
      </c>
      <c r="J35" s="22" t="s">
        <v>123</v>
      </c>
      <c r="K35" s="15">
        <v>47.880088600000001</v>
      </c>
      <c r="L35" s="15">
        <v>17.5385141</v>
      </c>
      <c r="M35" s="11">
        <v>8</v>
      </c>
      <c r="O35" s="16" t="s">
        <v>321</v>
      </c>
      <c r="P35" s="11">
        <v>720</v>
      </c>
      <c r="V35" s="11">
        <v>2158.7260000000001</v>
      </c>
      <c r="X35" s="17">
        <v>0.34202949527213727</v>
      </c>
      <c r="Z35" s="11">
        <v>1995</v>
      </c>
      <c r="AB35" s="11" t="s">
        <v>322</v>
      </c>
      <c r="AD35" s="15">
        <v>47.882354999999997</v>
      </c>
      <c r="AE35" s="18">
        <v>17.535067000000002</v>
      </c>
      <c r="AF35" s="19">
        <v>197</v>
      </c>
      <c r="AK35" s="16">
        <v>20</v>
      </c>
      <c r="AM35" s="16">
        <v>4000</v>
      </c>
      <c r="AR35" s="11" t="s">
        <v>323</v>
      </c>
      <c r="AS35" s="11" t="s">
        <v>324</v>
      </c>
      <c r="AT35" s="11" t="s">
        <v>325</v>
      </c>
      <c r="AW35" s="17"/>
    </row>
    <row r="36" spans="1:49" x14ac:dyDescent="0.2">
      <c r="A36" s="11" t="s">
        <v>326</v>
      </c>
      <c r="B36" s="11" t="s">
        <v>44</v>
      </c>
      <c r="C36" s="12" t="s">
        <v>44</v>
      </c>
      <c r="D36" s="11">
        <v>32</v>
      </c>
      <c r="E36" s="13" t="str">
        <f>VLOOKUP(F36,[2]Codes!$A$1:$B$30,2,FALSE)</f>
        <v>PL</v>
      </c>
      <c r="F36" s="11" t="s">
        <v>327</v>
      </c>
      <c r="I36" s="11" t="s">
        <v>326</v>
      </c>
      <c r="K36" s="15">
        <v>54.722271999999997</v>
      </c>
      <c r="L36" s="15">
        <v>18.082356000000001</v>
      </c>
      <c r="M36" s="11">
        <v>4</v>
      </c>
      <c r="N36" s="11">
        <v>4</v>
      </c>
      <c r="O36" s="16" t="s">
        <v>61</v>
      </c>
      <c r="P36" s="11">
        <v>716</v>
      </c>
      <c r="Q36" s="11">
        <v>800</v>
      </c>
      <c r="V36" s="11">
        <v>706.6</v>
      </c>
      <c r="X36" s="17">
        <v>0.11257945566733839</v>
      </c>
      <c r="Y36" s="20"/>
      <c r="Z36" s="11">
        <v>1983</v>
      </c>
      <c r="AA36" s="11">
        <v>2011</v>
      </c>
      <c r="AB36" s="11" t="s">
        <v>328</v>
      </c>
      <c r="AD36" s="15">
        <v>54.712682000000001</v>
      </c>
      <c r="AE36" s="18">
        <v>18.056424</v>
      </c>
      <c r="AF36" s="19">
        <v>13</v>
      </c>
      <c r="AG36" s="11" t="s">
        <v>326</v>
      </c>
      <c r="AI36" s="18">
        <v>54.761884000000002</v>
      </c>
      <c r="AJ36" s="18">
        <v>18.058195000000001</v>
      </c>
      <c r="AK36" s="16">
        <v>119.3</v>
      </c>
      <c r="AL36" s="20">
        <v>3.6</v>
      </c>
      <c r="AR36" s="11" t="s">
        <v>53</v>
      </c>
      <c r="AS36" s="11" t="s">
        <v>329</v>
      </c>
      <c r="AT36" s="11" t="s">
        <v>330</v>
      </c>
      <c r="AW36" s="17"/>
    </row>
    <row r="37" spans="1:49" ht="12" customHeight="1" x14ac:dyDescent="0.2">
      <c r="A37" s="11" t="s">
        <v>331</v>
      </c>
      <c r="B37" s="11" t="s">
        <v>44</v>
      </c>
      <c r="C37" s="12" t="s">
        <v>44</v>
      </c>
      <c r="D37" s="11">
        <v>33</v>
      </c>
      <c r="E37" s="13" t="str">
        <f>VLOOKUP(F37,[2]Codes!$A$1:$B$30,2,FALSE)</f>
        <v>NO</v>
      </c>
      <c r="F37" s="11" t="s">
        <v>99</v>
      </c>
      <c r="G37" s="11" t="s">
        <v>100</v>
      </c>
      <c r="H37" s="11" t="s">
        <v>101</v>
      </c>
      <c r="I37" s="11" t="s">
        <v>102</v>
      </c>
      <c r="J37" s="14" t="s">
        <v>103</v>
      </c>
      <c r="K37" s="15">
        <v>59.482770000000002</v>
      </c>
      <c r="L37" s="15">
        <v>6.67265</v>
      </c>
      <c r="M37" s="11">
        <v>4</v>
      </c>
      <c r="N37" s="11">
        <v>4</v>
      </c>
      <c r="O37" s="16" t="s">
        <v>61</v>
      </c>
      <c r="P37" s="11">
        <v>640</v>
      </c>
      <c r="Q37" s="11">
        <v>300</v>
      </c>
      <c r="V37" s="11">
        <v>952</v>
      </c>
      <c r="W37" s="11">
        <v>1189</v>
      </c>
      <c r="X37" s="17">
        <v>0.16968971024412502</v>
      </c>
      <c r="Y37" s="17">
        <v>0.45212563693056507</v>
      </c>
      <c r="Z37" s="11">
        <v>1985</v>
      </c>
      <c r="AB37" s="11" t="s">
        <v>104</v>
      </c>
      <c r="AC37" s="11">
        <v>3162</v>
      </c>
      <c r="AD37" s="15">
        <v>59.303750000000001</v>
      </c>
      <c r="AE37" s="18">
        <v>6.9420830000000002</v>
      </c>
      <c r="AF37" s="19">
        <v>2325</v>
      </c>
      <c r="AG37" s="11" t="s">
        <v>332</v>
      </c>
      <c r="AI37" s="18">
        <v>59.496032999999997</v>
      </c>
      <c r="AJ37" s="18">
        <v>6.5395159999999999</v>
      </c>
      <c r="AK37" s="16">
        <v>465</v>
      </c>
      <c r="AL37" s="20">
        <v>250.2</v>
      </c>
      <c r="AO37" s="11" t="s">
        <v>97</v>
      </c>
      <c r="AP37" s="11" t="s">
        <v>52</v>
      </c>
      <c r="AR37" s="11" t="s">
        <v>105</v>
      </c>
      <c r="AS37" s="21" t="s">
        <v>333</v>
      </c>
      <c r="AT37" s="11" t="s">
        <v>334</v>
      </c>
      <c r="AU37" s="11" t="s">
        <v>335</v>
      </c>
      <c r="AW37" s="17"/>
    </row>
    <row r="38" spans="1:49" x14ac:dyDescent="0.2">
      <c r="A38" s="21" t="s">
        <v>336</v>
      </c>
      <c r="B38" s="11" t="s">
        <v>44</v>
      </c>
      <c r="C38" s="12" t="s">
        <v>44</v>
      </c>
      <c r="D38" s="11">
        <v>34</v>
      </c>
      <c r="E38" s="13" t="str">
        <f>VLOOKUP(F38,[2]Codes!$A$1:$B$30,2,FALSE)</f>
        <v>PT</v>
      </c>
      <c r="F38" s="11" t="s">
        <v>337</v>
      </c>
      <c r="G38" s="11" t="s">
        <v>338</v>
      </c>
      <c r="H38" s="21"/>
      <c r="I38" s="11" t="s">
        <v>339</v>
      </c>
      <c r="J38" s="22" t="s">
        <v>340</v>
      </c>
      <c r="K38" s="15">
        <v>41.872835000000002</v>
      </c>
      <c r="L38" s="15">
        <v>8.2040749999999996</v>
      </c>
      <c r="M38" s="11">
        <v>2</v>
      </c>
      <c r="N38" s="11">
        <v>2</v>
      </c>
      <c r="O38" s="16" t="s">
        <v>61</v>
      </c>
      <c r="P38" s="21">
        <v>630</v>
      </c>
      <c r="Q38" s="11">
        <v>630</v>
      </c>
      <c r="V38" s="11">
        <v>933.8</v>
      </c>
      <c r="X38" s="17">
        <v>0.16908763657565848</v>
      </c>
      <c r="Z38" s="11">
        <v>1992</v>
      </c>
      <c r="AB38" s="11" t="s">
        <v>341</v>
      </c>
      <c r="AC38" s="11">
        <v>2713</v>
      </c>
      <c r="AD38" s="15">
        <v>41.872563999999997</v>
      </c>
      <c r="AE38" s="18">
        <v>-8.2023650000000004</v>
      </c>
      <c r="AF38" s="19">
        <v>390</v>
      </c>
      <c r="AG38" s="11" t="s">
        <v>342</v>
      </c>
      <c r="AH38" s="11">
        <v>2714</v>
      </c>
      <c r="AI38" s="18">
        <v>41.812573</v>
      </c>
      <c r="AJ38" s="18">
        <v>-8.3535959999999996</v>
      </c>
      <c r="AK38" s="16">
        <v>257.5</v>
      </c>
      <c r="AM38" s="16">
        <v>250</v>
      </c>
      <c r="AR38" s="11" t="s">
        <v>343</v>
      </c>
      <c r="AS38" s="11" t="s">
        <v>344</v>
      </c>
      <c r="AW38" s="17"/>
    </row>
    <row r="39" spans="1:49" x14ac:dyDescent="0.2">
      <c r="A39" s="11" t="s">
        <v>345</v>
      </c>
      <c r="B39" s="11" t="s">
        <v>44</v>
      </c>
      <c r="C39" s="12" t="s">
        <v>44</v>
      </c>
      <c r="D39" s="11">
        <v>35</v>
      </c>
      <c r="E39" s="13" t="str">
        <f>VLOOKUP(F39,[2]Codes!$A$1:$B$30,2,FALSE)</f>
        <v>ES</v>
      </c>
      <c r="F39" s="11" t="s">
        <v>87</v>
      </c>
      <c r="J39" s="15"/>
      <c r="K39" s="15">
        <v>39.260416999999997</v>
      </c>
      <c r="L39" s="15">
        <v>-0.91958300000000004</v>
      </c>
      <c r="M39" s="11">
        <v>4</v>
      </c>
      <c r="N39" s="11">
        <v>4</v>
      </c>
      <c r="O39" s="16" t="s">
        <v>61</v>
      </c>
      <c r="P39" s="11">
        <v>628</v>
      </c>
      <c r="Q39" s="11">
        <v>555</v>
      </c>
      <c r="V39" s="11">
        <v>1006</v>
      </c>
      <c r="X39" s="17">
        <v>0.18274136755937459</v>
      </c>
      <c r="Y39" s="20"/>
      <c r="AB39" s="11" t="s">
        <v>260</v>
      </c>
      <c r="AC39" s="11">
        <v>2819</v>
      </c>
      <c r="AD39" s="15">
        <v>39.234811999999998</v>
      </c>
      <c r="AE39" s="18">
        <v>-0.92837000000000003</v>
      </c>
      <c r="AF39" s="19">
        <v>20</v>
      </c>
      <c r="AG39" s="11" t="s">
        <v>261</v>
      </c>
      <c r="AH39" s="11">
        <v>2817</v>
      </c>
      <c r="AI39" s="18">
        <v>39.261273000000003</v>
      </c>
      <c r="AJ39" s="18">
        <v>-0.91828500000000002</v>
      </c>
      <c r="AK39" s="16">
        <v>450</v>
      </c>
      <c r="AL39" s="20">
        <v>24.5</v>
      </c>
      <c r="AR39" s="11" t="s">
        <v>53</v>
      </c>
      <c r="AS39" s="11" t="s">
        <v>346</v>
      </c>
      <c r="AW39" s="17"/>
    </row>
    <row r="40" spans="1:49" x14ac:dyDescent="0.2">
      <c r="A40" s="21" t="s">
        <v>347</v>
      </c>
      <c r="B40" s="11" t="s">
        <v>44</v>
      </c>
      <c r="C40" s="12" t="s">
        <v>44</v>
      </c>
      <c r="D40" s="11">
        <v>36</v>
      </c>
      <c r="E40" s="13" t="str">
        <f>VLOOKUP(F40,[2]Codes!$A$1:$B$30,2,FALSE)</f>
        <v>CZ</v>
      </c>
      <c r="F40" s="21" t="s">
        <v>348</v>
      </c>
      <c r="G40" s="21" t="s">
        <v>349</v>
      </c>
      <c r="H40" s="21"/>
      <c r="I40" s="11" t="s">
        <v>350</v>
      </c>
      <c r="J40" s="33" t="s">
        <v>351</v>
      </c>
      <c r="K40" s="15">
        <v>50.084297999999997</v>
      </c>
      <c r="L40" s="15">
        <v>17.181028999999999</v>
      </c>
      <c r="M40" s="11">
        <v>2</v>
      </c>
      <c r="N40" s="11">
        <v>2</v>
      </c>
      <c r="O40" s="16" t="s">
        <v>61</v>
      </c>
      <c r="P40" s="11">
        <v>624</v>
      </c>
      <c r="Q40" s="11">
        <v>650</v>
      </c>
      <c r="V40" s="11">
        <v>152</v>
      </c>
      <c r="X40" s="17">
        <v>2.7788015467686927E-2</v>
      </c>
      <c r="Z40" s="11">
        <v>1996</v>
      </c>
      <c r="AB40" s="11" t="s">
        <v>352</v>
      </c>
      <c r="AD40" s="15">
        <v>50.075180000000003</v>
      </c>
      <c r="AE40" s="18">
        <v>17.159209000000001</v>
      </c>
      <c r="AF40" s="19">
        <v>2.72</v>
      </c>
      <c r="AG40" s="11" t="s">
        <v>353</v>
      </c>
      <c r="AI40" s="18">
        <v>50.082633000000001</v>
      </c>
      <c r="AJ40" s="18">
        <v>17.182297999999999</v>
      </c>
      <c r="AK40" s="16">
        <v>510</v>
      </c>
      <c r="AL40" s="20">
        <v>2.2999999999999998</v>
      </c>
      <c r="AR40" s="11" t="s">
        <v>354</v>
      </c>
      <c r="AS40" s="11" t="s">
        <v>355</v>
      </c>
      <c r="AW40" s="17"/>
    </row>
    <row r="41" spans="1:49" x14ac:dyDescent="0.2">
      <c r="A41" s="11" t="s">
        <v>356</v>
      </c>
      <c r="C41" s="12" t="s">
        <v>98</v>
      </c>
      <c r="D41" s="11">
        <v>37</v>
      </c>
      <c r="E41" s="13" t="str">
        <f>VLOOKUP(F41,[2]Codes!$A$1:$B$30,2,FALSE)</f>
        <v>NO</v>
      </c>
      <c r="F41" s="11" t="s">
        <v>99</v>
      </c>
      <c r="G41" s="11" t="s">
        <v>100</v>
      </c>
      <c r="I41" s="11" t="s">
        <v>357</v>
      </c>
      <c r="J41" s="33"/>
      <c r="K41" s="15">
        <v>66.728333000000006</v>
      </c>
      <c r="L41" s="15">
        <v>13.913611</v>
      </c>
      <c r="M41" s="11">
        <v>2</v>
      </c>
      <c r="O41" s="16" t="s">
        <v>61</v>
      </c>
      <c r="P41" s="11">
        <v>600</v>
      </c>
      <c r="V41" s="11">
        <v>2200</v>
      </c>
      <c r="X41" s="17">
        <v>0.41828275914518215</v>
      </c>
      <c r="Z41" s="11">
        <v>1993</v>
      </c>
      <c r="AA41" s="11">
        <v>2010</v>
      </c>
      <c r="AB41" s="11" t="s">
        <v>358</v>
      </c>
      <c r="AC41" s="11">
        <v>3052</v>
      </c>
      <c r="AD41" s="15">
        <v>66.701481999999999</v>
      </c>
      <c r="AE41" s="18">
        <v>14.175053999999999</v>
      </c>
      <c r="AF41" s="19">
        <v>3468</v>
      </c>
      <c r="AK41" s="16">
        <v>543</v>
      </c>
      <c r="AM41" s="16">
        <v>70</v>
      </c>
      <c r="AR41" s="11" t="s">
        <v>359</v>
      </c>
      <c r="AS41" s="11" t="s">
        <v>360</v>
      </c>
      <c r="AW41" s="17"/>
    </row>
    <row r="42" spans="1:49" x14ac:dyDescent="0.2">
      <c r="A42" s="11" t="s">
        <v>361</v>
      </c>
      <c r="C42" s="12" t="s">
        <v>98</v>
      </c>
      <c r="D42" s="11">
        <v>38</v>
      </c>
      <c r="E42" s="13" t="str">
        <f>VLOOKUP(F42,[2]Codes!$A$1:$B$30,2,FALSE)</f>
        <v>SE</v>
      </c>
      <c r="F42" s="11" t="s">
        <v>197</v>
      </c>
      <c r="G42" s="11" t="s">
        <v>154</v>
      </c>
      <c r="H42" s="21"/>
      <c r="I42" s="21" t="s">
        <v>362</v>
      </c>
      <c r="J42" s="33" t="s">
        <v>363</v>
      </c>
      <c r="K42" s="15">
        <v>63.518999999999998</v>
      </c>
      <c r="L42" s="15">
        <v>20.36</v>
      </c>
      <c r="M42" s="11">
        <v>4</v>
      </c>
      <c r="O42" s="16" t="s">
        <v>61</v>
      </c>
      <c r="P42" s="11">
        <v>599</v>
      </c>
      <c r="V42" s="11">
        <v>2256</v>
      </c>
      <c r="X42" s="17">
        <v>0.42964603337298418</v>
      </c>
      <c r="Z42" s="11">
        <v>1958</v>
      </c>
      <c r="AA42" s="11">
        <v>2010</v>
      </c>
      <c r="AB42" s="11" t="s">
        <v>364</v>
      </c>
      <c r="AD42" s="15">
        <v>63.870435999999998</v>
      </c>
      <c r="AE42" s="18">
        <v>20.015263000000001</v>
      </c>
      <c r="AF42" s="19">
        <v>0</v>
      </c>
      <c r="AK42" s="16">
        <v>75</v>
      </c>
      <c r="AM42" s="16">
        <v>975</v>
      </c>
      <c r="AQ42" s="11" t="s">
        <v>365</v>
      </c>
      <c r="AR42" s="11" t="s">
        <v>366</v>
      </c>
      <c r="AS42" s="11" t="s">
        <v>367</v>
      </c>
      <c r="AU42" s="11" t="s">
        <v>368</v>
      </c>
      <c r="AW42" s="17"/>
    </row>
    <row r="43" spans="1:49" x14ac:dyDescent="0.2">
      <c r="A43" s="11" t="s">
        <v>369</v>
      </c>
      <c r="B43" s="11" t="s">
        <v>44</v>
      </c>
      <c r="C43" s="12" t="s">
        <v>44</v>
      </c>
      <c r="D43" s="11">
        <v>39</v>
      </c>
      <c r="E43" s="13" t="str">
        <f>VLOOKUP(F43,[2]Codes!$A$1:$B$30,2,FALSE)</f>
        <v>AT</v>
      </c>
      <c r="F43" s="11" t="s">
        <v>301</v>
      </c>
      <c r="G43" s="11" t="s">
        <v>302</v>
      </c>
      <c r="K43" s="15">
        <v>47.196722000000001</v>
      </c>
      <c r="L43" s="15">
        <v>12.720815999999999</v>
      </c>
      <c r="M43" s="11">
        <v>4</v>
      </c>
      <c r="N43" s="11">
        <v>4</v>
      </c>
      <c r="O43" s="16" t="s">
        <v>61</v>
      </c>
      <c r="P43" s="11">
        <v>592</v>
      </c>
      <c r="Q43" s="11">
        <v>604</v>
      </c>
      <c r="V43" s="11">
        <v>150.4</v>
      </c>
      <c r="X43" s="17">
        <v>2.8981753827749722E-2</v>
      </c>
      <c r="Z43" s="11">
        <v>1956</v>
      </c>
      <c r="AA43" s="11">
        <v>2011</v>
      </c>
      <c r="AB43" s="11" t="s">
        <v>370</v>
      </c>
      <c r="AC43" s="11">
        <v>3295</v>
      </c>
      <c r="AD43" s="15">
        <v>47.197916999999997</v>
      </c>
      <c r="AE43" s="18">
        <v>11.02125</v>
      </c>
      <c r="AF43" s="19">
        <v>85.4</v>
      </c>
      <c r="AG43" s="11" t="s">
        <v>371</v>
      </c>
      <c r="AI43" s="18">
        <v>47.189686999999999</v>
      </c>
      <c r="AJ43" s="18">
        <v>12.718928</v>
      </c>
      <c r="AK43" s="16">
        <v>380</v>
      </c>
      <c r="AL43" s="20">
        <v>72.819999999999993</v>
      </c>
      <c r="AR43" s="11" t="s">
        <v>53</v>
      </c>
      <c r="AS43" s="11" t="s">
        <v>372</v>
      </c>
      <c r="AT43" s="11" t="s">
        <v>373</v>
      </c>
      <c r="AW43" s="17"/>
    </row>
    <row r="44" spans="1:49" ht="12.75" customHeight="1" x14ac:dyDescent="0.2">
      <c r="A44" s="11" t="s">
        <v>374</v>
      </c>
      <c r="B44" s="11" t="s">
        <v>44</v>
      </c>
      <c r="C44" s="12" t="s">
        <v>44</v>
      </c>
      <c r="D44" s="11">
        <v>40</v>
      </c>
      <c r="E44" s="13" t="str">
        <f>VLOOKUP(F44,[2]Codes!$A$1:$B$30,2,FALSE)</f>
        <v>IT</v>
      </c>
      <c r="F44" s="21" t="s">
        <v>110</v>
      </c>
      <c r="G44" s="21" t="s">
        <v>111</v>
      </c>
      <c r="I44" s="11" t="s">
        <v>375</v>
      </c>
      <c r="J44" s="14" t="s">
        <v>176</v>
      </c>
      <c r="K44" s="15">
        <v>46.044199999999996</v>
      </c>
      <c r="L44" s="15">
        <v>10.3521</v>
      </c>
      <c r="M44" s="11">
        <v>2</v>
      </c>
      <c r="N44" s="11">
        <v>2</v>
      </c>
      <c r="O44" s="16" t="s">
        <v>82</v>
      </c>
      <c r="P44" s="11">
        <v>560</v>
      </c>
      <c r="Q44" s="11">
        <v>210</v>
      </c>
      <c r="V44" s="11">
        <v>342</v>
      </c>
      <c r="W44" s="11">
        <v>230</v>
      </c>
      <c r="X44" s="17">
        <v>6.96685244939865E-2</v>
      </c>
      <c r="Y44" s="17">
        <v>0.12494160338102843</v>
      </c>
      <c r="Z44" s="11">
        <v>1973</v>
      </c>
      <c r="AB44" s="11" t="s">
        <v>376</v>
      </c>
      <c r="AC44" s="11">
        <v>3377</v>
      </c>
      <c r="AD44" s="15">
        <v>46.046804999999999</v>
      </c>
      <c r="AE44" s="18">
        <v>10.430052</v>
      </c>
      <c r="AF44" s="19">
        <v>38.799999999999997</v>
      </c>
      <c r="AG44" s="11" t="s">
        <v>375</v>
      </c>
      <c r="AI44" s="18">
        <v>46.047947999999998</v>
      </c>
      <c r="AJ44" s="18">
        <v>10.350704</v>
      </c>
      <c r="AK44" s="16">
        <v>1424</v>
      </c>
      <c r="AM44" s="16">
        <v>45</v>
      </c>
      <c r="AN44" s="11">
        <v>13.5</v>
      </c>
      <c r="AQ44" s="11" t="s">
        <v>377</v>
      </c>
      <c r="AR44" s="11" t="s">
        <v>378</v>
      </c>
      <c r="AS44" s="11" t="s">
        <v>379</v>
      </c>
      <c r="AT44" s="11" t="s">
        <v>380</v>
      </c>
      <c r="AW44" s="17"/>
    </row>
    <row r="45" spans="1:49" x14ac:dyDescent="0.2">
      <c r="A45" s="11" t="s">
        <v>381</v>
      </c>
      <c r="B45" s="11" t="s">
        <v>77</v>
      </c>
      <c r="C45" s="12" t="s">
        <v>77</v>
      </c>
      <c r="D45" s="11">
        <v>41</v>
      </c>
      <c r="E45" s="13" t="str">
        <f>VLOOKUP(F45,[2]Codes!$A$1:$B$30,2,FALSE)</f>
        <v>FR</v>
      </c>
      <c r="F45" s="11" t="s">
        <v>45</v>
      </c>
      <c r="G45" s="11" t="s">
        <v>46</v>
      </c>
      <c r="I45" s="11" t="s">
        <v>382</v>
      </c>
      <c r="K45" s="15">
        <v>45.685437</v>
      </c>
      <c r="L45" s="15">
        <v>6.6224970000000001</v>
      </c>
      <c r="M45" s="11">
        <v>6</v>
      </c>
      <c r="O45" s="16" t="s">
        <v>82</v>
      </c>
      <c r="P45" s="11">
        <v>546</v>
      </c>
      <c r="V45" s="11">
        <v>1000</v>
      </c>
      <c r="X45" s="17">
        <v>0.2089324471254656</v>
      </c>
      <c r="Z45" s="11">
        <v>1961</v>
      </c>
      <c r="AB45" s="11" t="s">
        <v>383</v>
      </c>
      <c r="AC45" s="11">
        <v>3394</v>
      </c>
      <c r="AD45" s="15">
        <v>45.686250000000001</v>
      </c>
      <c r="AE45" s="18">
        <v>6.6245830000000003</v>
      </c>
      <c r="AF45" s="19">
        <v>187</v>
      </c>
      <c r="AM45" s="16">
        <v>50</v>
      </c>
      <c r="AR45" s="11" t="s">
        <v>384</v>
      </c>
      <c r="AS45" s="11" t="s">
        <v>385</v>
      </c>
      <c r="AT45" s="11" t="s">
        <v>386</v>
      </c>
      <c r="AW45" s="17"/>
    </row>
    <row r="46" spans="1:49" x14ac:dyDescent="0.2">
      <c r="A46" s="11" t="s">
        <v>387</v>
      </c>
      <c r="B46" s="11" t="s">
        <v>44</v>
      </c>
      <c r="C46" s="12" t="s">
        <v>44</v>
      </c>
      <c r="D46" s="11">
        <v>42</v>
      </c>
      <c r="E46" s="13" t="str">
        <f>VLOOKUP(F46,[2]Codes!$A$1:$B$30,2,FALSE)</f>
        <v>AT</v>
      </c>
      <c r="F46" s="11" t="s">
        <v>301</v>
      </c>
      <c r="G46" s="11" t="s">
        <v>388</v>
      </c>
      <c r="I46" s="11" t="s">
        <v>389</v>
      </c>
      <c r="J46" s="33" t="s">
        <v>390</v>
      </c>
      <c r="K46" s="15">
        <v>46.975805000000001</v>
      </c>
      <c r="L46" s="15">
        <v>10.043101999999999</v>
      </c>
      <c r="M46" s="11">
        <v>3</v>
      </c>
      <c r="N46" s="11">
        <v>3</v>
      </c>
      <c r="O46" s="16" t="s">
        <v>391</v>
      </c>
      <c r="P46" s="11">
        <v>525</v>
      </c>
      <c r="Q46" s="11">
        <v>480</v>
      </c>
      <c r="V46" s="11">
        <v>1441.56</v>
      </c>
      <c r="X46" s="17">
        <v>0.31323620481731362</v>
      </c>
      <c r="Z46" s="11">
        <v>2008</v>
      </c>
      <c r="AB46" s="11" t="s">
        <v>392</v>
      </c>
      <c r="AD46" s="15">
        <v>46.970536000000003</v>
      </c>
      <c r="AE46" s="18">
        <v>10.125780000000001</v>
      </c>
      <c r="AF46" s="19">
        <v>42</v>
      </c>
      <c r="AG46" s="11" t="s">
        <v>393</v>
      </c>
      <c r="AI46" s="18">
        <v>46.975220999999998</v>
      </c>
      <c r="AJ46" s="18">
        <v>10.039701000000001</v>
      </c>
      <c r="AK46" s="16">
        <v>780</v>
      </c>
      <c r="AL46" s="20">
        <v>2.34</v>
      </c>
      <c r="AQ46" s="11" t="s">
        <v>394</v>
      </c>
      <c r="AR46" s="11" t="s">
        <v>395</v>
      </c>
      <c r="AS46" s="11" t="s">
        <v>396</v>
      </c>
      <c r="AT46" s="11" t="s">
        <v>282</v>
      </c>
      <c r="AW46" s="17"/>
    </row>
    <row r="47" spans="1:49" x14ac:dyDescent="0.2">
      <c r="A47" s="11" t="s">
        <v>397</v>
      </c>
      <c r="B47" s="11" t="s">
        <v>77</v>
      </c>
      <c r="C47" s="12" t="s">
        <v>398</v>
      </c>
      <c r="D47" s="11">
        <v>43</v>
      </c>
      <c r="E47" s="13" t="str">
        <f>VLOOKUP(F47,[2]Codes!$A$1:$B$30,2,FALSE)</f>
        <v>ES</v>
      </c>
      <c r="F47" s="11" t="s">
        <v>87</v>
      </c>
      <c r="G47" s="11" t="s">
        <v>275</v>
      </c>
      <c r="J47" s="15" t="s">
        <v>90</v>
      </c>
      <c r="K47" s="15">
        <v>41.047618999999997</v>
      </c>
      <c r="L47" s="15">
        <v>-6.8040250000000002</v>
      </c>
      <c r="M47" s="11">
        <v>6</v>
      </c>
      <c r="O47" s="11" t="s">
        <v>61</v>
      </c>
      <c r="P47" s="11">
        <v>525</v>
      </c>
      <c r="Y47" s="20"/>
      <c r="Z47" s="11">
        <v>1956</v>
      </c>
      <c r="AB47" s="11" t="s">
        <v>397</v>
      </c>
      <c r="AC47" s="11">
        <v>2744</v>
      </c>
      <c r="AD47" s="15">
        <v>41.047424999999997</v>
      </c>
      <c r="AE47" s="18">
        <v>-6.8039610000000001</v>
      </c>
      <c r="AF47" s="19">
        <v>181.5</v>
      </c>
      <c r="AK47" s="16">
        <v>83</v>
      </c>
      <c r="AO47" s="11" t="s">
        <v>86</v>
      </c>
      <c r="AR47" s="21" t="s">
        <v>399</v>
      </c>
      <c r="AS47" s="11" t="s">
        <v>400</v>
      </c>
      <c r="AW47" s="17"/>
    </row>
    <row r="48" spans="1:49" x14ac:dyDescent="0.2">
      <c r="A48" s="11" t="s">
        <v>401</v>
      </c>
      <c r="B48" s="11" t="s">
        <v>44</v>
      </c>
      <c r="C48" s="12" t="s">
        <v>44</v>
      </c>
      <c r="D48" s="11">
        <v>44</v>
      </c>
      <c r="E48" s="13" t="str">
        <f>VLOOKUP(F48,[2]Codes!$A$1:$B$30,2,FALSE)</f>
        <v>PT</v>
      </c>
      <c r="F48" s="11" t="s">
        <v>337</v>
      </c>
      <c r="H48" s="21"/>
      <c r="I48" s="11" t="s">
        <v>402</v>
      </c>
      <c r="J48" s="33" t="s">
        <v>403</v>
      </c>
      <c r="K48" s="15">
        <v>38.195562000000002</v>
      </c>
      <c r="L48" s="15">
        <v>-7.4977080000000003</v>
      </c>
      <c r="M48" s="11">
        <v>4</v>
      </c>
      <c r="N48" s="11">
        <v>4</v>
      </c>
      <c r="O48" s="16" t="s">
        <v>61</v>
      </c>
      <c r="P48" s="11">
        <v>519.20000000000005</v>
      </c>
      <c r="Q48" s="11">
        <v>433.8</v>
      </c>
      <c r="V48" s="11">
        <v>739</v>
      </c>
      <c r="W48" s="11">
        <v>213.8</v>
      </c>
      <c r="X48" s="17">
        <v>0.16237093378359518</v>
      </c>
      <c r="Y48" s="17">
        <f>W48/(Q48*24*365/1000)</f>
        <v>5.626185498862131E-2</v>
      </c>
      <c r="Z48" s="11">
        <v>2004</v>
      </c>
      <c r="AA48" s="11">
        <v>2013</v>
      </c>
      <c r="AB48" s="11" t="s">
        <v>404</v>
      </c>
      <c r="AC48" s="11">
        <v>2857</v>
      </c>
      <c r="AD48" s="15">
        <v>38.195416999999999</v>
      </c>
      <c r="AE48" s="18">
        <v>-7.4954169999999998</v>
      </c>
      <c r="AF48" s="19">
        <v>3150</v>
      </c>
      <c r="AG48" s="11" t="s">
        <v>405</v>
      </c>
      <c r="AI48" s="18">
        <v>38.110595000000004</v>
      </c>
      <c r="AJ48" s="18">
        <v>-7.6291570000000002</v>
      </c>
      <c r="AK48" s="16">
        <v>63.1</v>
      </c>
      <c r="AL48" s="20">
        <v>5.76</v>
      </c>
      <c r="AM48" s="16">
        <v>203.2</v>
      </c>
      <c r="AR48" s="11" t="s">
        <v>282</v>
      </c>
      <c r="AS48" s="11" t="s">
        <v>406</v>
      </c>
      <c r="AT48" s="11" t="s">
        <v>407</v>
      </c>
      <c r="AW48" s="17"/>
    </row>
    <row r="49" spans="1:49" x14ac:dyDescent="0.2">
      <c r="A49" s="11" t="s">
        <v>408</v>
      </c>
      <c r="C49" s="12" t="s">
        <v>98</v>
      </c>
      <c r="D49" s="11">
        <v>45</v>
      </c>
      <c r="E49" s="13" t="str">
        <f>VLOOKUP(F49,[2]Codes!$A$1:$B$30,2,FALSE)</f>
        <v>RO</v>
      </c>
      <c r="F49" s="11" t="s">
        <v>119</v>
      </c>
      <c r="G49" s="21" t="s">
        <v>409</v>
      </c>
      <c r="H49" s="11" t="s">
        <v>410</v>
      </c>
      <c r="I49" s="11" t="s">
        <v>408</v>
      </c>
      <c r="J49" s="33" t="s">
        <v>411</v>
      </c>
      <c r="K49" s="15">
        <v>45.447004999999997</v>
      </c>
      <c r="L49" s="15">
        <v>23.768191000000002</v>
      </c>
      <c r="M49" s="11">
        <v>3</v>
      </c>
      <c r="O49" s="16" t="s">
        <v>82</v>
      </c>
      <c r="P49" s="11">
        <v>510</v>
      </c>
      <c r="R49" s="11">
        <v>300</v>
      </c>
      <c r="V49" s="11">
        <v>1150</v>
      </c>
      <c r="X49" s="17">
        <v>0.25723271284329385</v>
      </c>
      <c r="Z49" s="11">
        <v>1973</v>
      </c>
      <c r="AB49" s="11" t="s">
        <v>412</v>
      </c>
      <c r="AC49" s="11">
        <v>3856</v>
      </c>
      <c r="AD49" s="15">
        <v>45.430556000000003</v>
      </c>
      <c r="AE49" s="18">
        <v>23.733332999999998</v>
      </c>
      <c r="AF49" s="19">
        <v>340</v>
      </c>
      <c r="AK49" s="16">
        <v>800</v>
      </c>
      <c r="AQ49" s="11" t="s">
        <v>413</v>
      </c>
      <c r="AR49" s="11" t="s">
        <v>414</v>
      </c>
      <c r="AS49" s="11" t="s">
        <v>415</v>
      </c>
      <c r="AT49" s="11" t="s">
        <v>416</v>
      </c>
      <c r="AW49" s="17"/>
    </row>
    <row r="50" spans="1:49" x14ac:dyDescent="0.2">
      <c r="A50" s="11" t="s">
        <v>417</v>
      </c>
      <c r="B50" s="11" t="s">
        <v>77</v>
      </c>
      <c r="C50" s="12" t="s">
        <v>77</v>
      </c>
      <c r="D50" s="11">
        <v>46</v>
      </c>
      <c r="E50" s="13" t="str">
        <f>VLOOKUP(F50,[2]Codes!$A$1:$B$30,2,FALSE)</f>
        <v>AT</v>
      </c>
      <c r="F50" s="11" t="s">
        <v>301</v>
      </c>
      <c r="G50" s="11" t="s">
        <v>418</v>
      </c>
      <c r="H50" s="34" t="s">
        <v>419</v>
      </c>
      <c r="I50" s="11" t="s">
        <v>417</v>
      </c>
      <c r="J50" s="33"/>
      <c r="K50" s="15">
        <v>47.269798000000002</v>
      </c>
      <c r="L50" s="15">
        <v>10.967834</v>
      </c>
      <c r="M50" s="21">
        <v>2</v>
      </c>
      <c r="N50" s="34"/>
      <c r="O50" s="35" t="s">
        <v>82</v>
      </c>
      <c r="P50" s="21">
        <v>500</v>
      </c>
      <c r="Q50" s="21"/>
      <c r="U50" s="34"/>
      <c r="V50" s="11">
        <v>718.6</v>
      </c>
      <c r="X50" s="17">
        <v>0.16395163130276066</v>
      </c>
      <c r="Z50" s="11">
        <v>1981</v>
      </c>
      <c r="AA50" s="16"/>
      <c r="AB50" s="11" t="s">
        <v>420</v>
      </c>
      <c r="AD50" s="15">
        <v>47.212035</v>
      </c>
      <c r="AE50" s="18">
        <v>11.000964</v>
      </c>
      <c r="AF50" s="19">
        <v>3</v>
      </c>
      <c r="AK50" s="16">
        <v>1257.5</v>
      </c>
      <c r="AQ50" s="34"/>
      <c r="AR50" s="33" t="s">
        <v>421</v>
      </c>
      <c r="AS50" s="11" t="s">
        <v>422</v>
      </c>
      <c r="AT50" s="11" t="s">
        <v>423</v>
      </c>
      <c r="AW50" s="17"/>
    </row>
    <row r="51" spans="1:49" x14ac:dyDescent="0.2">
      <c r="A51" s="11" t="s">
        <v>424</v>
      </c>
      <c r="B51" s="11" t="s">
        <v>44</v>
      </c>
      <c r="C51" s="12" t="s">
        <v>44</v>
      </c>
      <c r="D51" s="11">
        <v>47</v>
      </c>
      <c r="E51" s="13" t="str">
        <f>VLOOKUP(F51,[2]Codes!$A$1:$B$30,2,FALSE)</f>
        <v>IT</v>
      </c>
      <c r="F51" s="11" t="s">
        <v>110</v>
      </c>
      <c r="G51" s="11" t="s">
        <v>111</v>
      </c>
      <c r="I51" s="11" t="s">
        <v>425</v>
      </c>
      <c r="J51" s="14" t="s">
        <v>424</v>
      </c>
      <c r="K51" s="15">
        <v>37.118299999999998</v>
      </c>
      <c r="L51" s="15">
        <v>15.1394</v>
      </c>
      <c r="M51" s="11">
        <v>4</v>
      </c>
      <c r="N51" s="11">
        <v>4</v>
      </c>
      <c r="O51" s="16" t="s">
        <v>270</v>
      </c>
      <c r="P51" s="11">
        <v>500</v>
      </c>
      <c r="Q51" s="11">
        <v>600</v>
      </c>
      <c r="Y51" s="20"/>
      <c r="AB51" s="11" t="s">
        <v>426</v>
      </c>
      <c r="AD51" s="15">
        <v>37.129075999999998</v>
      </c>
      <c r="AE51" s="18">
        <v>15.139324999999999</v>
      </c>
      <c r="AF51" s="19">
        <v>5.6</v>
      </c>
      <c r="AG51" s="11" t="s">
        <v>427</v>
      </c>
      <c r="AI51" s="18">
        <v>37.111313000000003</v>
      </c>
      <c r="AJ51" s="18">
        <v>15.142173</v>
      </c>
      <c r="AK51" s="16">
        <v>312</v>
      </c>
      <c r="AL51" s="20">
        <v>4</v>
      </c>
      <c r="AM51" s="16">
        <v>196</v>
      </c>
      <c r="AQ51" s="11" t="s">
        <v>394</v>
      </c>
      <c r="AR51" s="11" t="s">
        <v>53</v>
      </c>
      <c r="AS51" s="11" t="s">
        <v>428</v>
      </c>
      <c r="AW51" s="17"/>
    </row>
    <row r="52" spans="1:49" x14ac:dyDescent="0.2">
      <c r="A52" s="11" t="s">
        <v>429</v>
      </c>
      <c r="B52" s="11" t="s">
        <v>44</v>
      </c>
      <c r="C52" s="12" t="s">
        <v>44</v>
      </c>
      <c r="D52" s="11">
        <v>48</v>
      </c>
      <c r="E52" s="13" t="str">
        <f>VLOOKUP(F52,[2]Codes!$A$1:$B$30,2,FALSE)</f>
        <v>PL</v>
      </c>
      <c r="F52" s="34" t="s">
        <v>327</v>
      </c>
      <c r="G52" s="11" t="s">
        <v>430</v>
      </c>
      <c r="K52" s="15">
        <v>49.780391000000002</v>
      </c>
      <c r="L52" s="15">
        <v>19.211573000000001</v>
      </c>
      <c r="M52" s="11">
        <v>4</v>
      </c>
      <c r="N52" s="11">
        <v>4</v>
      </c>
      <c r="O52" s="16" t="s">
        <v>61</v>
      </c>
      <c r="P52" s="11">
        <v>500</v>
      </c>
      <c r="Q52" s="11">
        <v>540</v>
      </c>
      <c r="R52" s="11">
        <v>180</v>
      </c>
      <c r="T52" s="16">
        <v>4</v>
      </c>
      <c r="U52" s="11">
        <v>5.5</v>
      </c>
      <c r="V52" s="11">
        <v>640</v>
      </c>
      <c r="W52" s="11">
        <v>850</v>
      </c>
      <c r="X52" s="17">
        <v>0.14601870864704541</v>
      </c>
      <c r="Y52" s="20">
        <v>0.17956583094616405</v>
      </c>
      <c r="Z52" s="11">
        <v>1979</v>
      </c>
      <c r="AB52" s="11" t="s">
        <v>431</v>
      </c>
      <c r="AD52" s="15">
        <v>49.787309999999998</v>
      </c>
      <c r="AE52" s="18">
        <v>19.229977000000002</v>
      </c>
      <c r="AF52" s="19">
        <v>2</v>
      </c>
      <c r="AG52" s="11" t="s">
        <v>432</v>
      </c>
      <c r="AH52" s="11">
        <v>3768</v>
      </c>
      <c r="AI52" s="18">
        <v>49.807045000000002</v>
      </c>
      <c r="AJ52" s="18">
        <v>19.201388000000001</v>
      </c>
      <c r="AL52" s="20">
        <v>2</v>
      </c>
      <c r="AM52" s="16">
        <v>140.4</v>
      </c>
      <c r="AN52" s="11">
        <v>119.2</v>
      </c>
      <c r="AR52" s="11" t="s">
        <v>53</v>
      </c>
      <c r="AS52" s="11" t="s">
        <v>433</v>
      </c>
      <c r="AW52" s="17"/>
    </row>
    <row r="53" spans="1:49" x14ac:dyDescent="0.2">
      <c r="A53" s="11" t="s">
        <v>434</v>
      </c>
      <c r="B53" s="11" t="s">
        <v>44</v>
      </c>
      <c r="C53" s="12" t="s">
        <v>44</v>
      </c>
      <c r="D53" s="11">
        <v>49</v>
      </c>
      <c r="E53" s="13" t="str">
        <f>VLOOKUP(F53,[2]Codes!$A$1:$B$30,2,FALSE)</f>
        <v>AT</v>
      </c>
      <c r="F53" s="34" t="s">
        <v>301</v>
      </c>
      <c r="G53" s="11" t="s">
        <v>435</v>
      </c>
      <c r="I53" s="11" t="s">
        <v>436</v>
      </c>
      <c r="K53" s="15">
        <v>47.085109000000003</v>
      </c>
      <c r="L53" s="15">
        <v>9.8812890000000007</v>
      </c>
      <c r="M53" s="11">
        <v>5</v>
      </c>
      <c r="N53" s="11">
        <v>5</v>
      </c>
      <c r="O53" s="16" t="s">
        <v>61</v>
      </c>
      <c r="P53" s="11">
        <v>493</v>
      </c>
      <c r="Q53" s="11">
        <v>317</v>
      </c>
      <c r="V53" s="11">
        <v>818</v>
      </c>
      <c r="X53" s="17">
        <v>0.1892800831536561</v>
      </c>
      <c r="Z53" s="11">
        <v>1943</v>
      </c>
      <c r="AA53" s="11">
        <v>2011</v>
      </c>
      <c r="AB53" s="11" t="s">
        <v>437</v>
      </c>
      <c r="AD53" s="15">
        <v>47.076025000000001</v>
      </c>
      <c r="AE53" s="18">
        <v>9.8745429999999992</v>
      </c>
      <c r="AF53" s="19">
        <v>2.2400000000000002</v>
      </c>
      <c r="AG53" s="11" t="s">
        <v>438</v>
      </c>
      <c r="AI53" s="18">
        <v>47.085935999999997</v>
      </c>
      <c r="AJ53" s="18">
        <v>9.8764800000000008</v>
      </c>
      <c r="AK53" s="16">
        <v>353</v>
      </c>
      <c r="AL53" s="20">
        <v>1.75</v>
      </c>
      <c r="AM53" s="16">
        <v>158</v>
      </c>
      <c r="AN53" s="11">
        <v>113</v>
      </c>
      <c r="AR53" s="11" t="s">
        <v>53</v>
      </c>
      <c r="AS53" s="11" t="s">
        <v>439</v>
      </c>
      <c r="AT53" s="11" t="s">
        <v>440</v>
      </c>
      <c r="AW53" s="17"/>
    </row>
    <row r="54" spans="1:49" x14ac:dyDescent="0.2">
      <c r="A54" s="11" t="s">
        <v>441</v>
      </c>
      <c r="C54" s="12" t="s">
        <v>98</v>
      </c>
      <c r="D54" s="11">
        <v>50</v>
      </c>
      <c r="E54" s="13" t="str">
        <f>VLOOKUP(F54,[2]Codes!$A$1:$B$30,2,FALSE)</f>
        <v>HR</v>
      </c>
      <c r="F54" s="34" t="s">
        <v>442</v>
      </c>
      <c r="G54" s="11" t="s">
        <v>443</v>
      </c>
      <c r="H54" s="21"/>
      <c r="I54" s="11" t="s">
        <v>444</v>
      </c>
      <c r="J54" s="14" t="s">
        <v>445</v>
      </c>
      <c r="K54" s="15">
        <v>43.458100000000002</v>
      </c>
      <c r="L54" s="15">
        <v>16.7027</v>
      </c>
      <c r="M54" s="11">
        <v>4</v>
      </c>
      <c r="O54" s="16" t="s">
        <v>61</v>
      </c>
      <c r="P54" s="11">
        <v>486</v>
      </c>
      <c r="V54" s="11">
        <v>1701.4599999999998</v>
      </c>
      <c r="X54" s="17">
        <v>0.39937788068190883</v>
      </c>
      <c r="Z54" s="11">
        <v>1962</v>
      </c>
      <c r="AA54" s="11">
        <v>2015</v>
      </c>
      <c r="AB54" s="11" t="s">
        <v>444</v>
      </c>
      <c r="AD54" s="15">
        <v>43.546056</v>
      </c>
      <c r="AE54" s="18">
        <v>16.736651999999999</v>
      </c>
      <c r="AF54" s="19">
        <v>0</v>
      </c>
      <c r="AK54" s="16">
        <v>250.4</v>
      </c>
      <c r="AM54" s="16">
        <v>220</v>
      </c>
      <c r="AQ54" s="11" t="s">
        <v>446</v>
      </c>
      <c r="AR54" s="11" t="s">
        <v>447</v>
      </c>
      <c r="AS54" s="11" t="s">
        <v>448</v>
      </c>
      <c r="AT54" s="11" t="s">
        <v>449</v>
      </c>
      <c r="AW54" s="17"/>
    </row>
    <row r="55" spans="1:49" x14ac:dyDescent="0.2">
      <c r="A55" s="11" t="s">
        <v>450</v>
      </c>
      <c r="C55" s="12" t="s">
        <v>98</v>
      </c>
      <c r="D55" s="11">
        <v>51</v>
      </c>
      <c r="E55" s="13" t="str">
        <f>VLOOKUP(F55,[2]Codes!$A$1:$B$30,2,FALSE)</f>
        <v>NO</v>
      </c>
      <c r="F55" s="11" t="s">
        <v>99</v>
      </c>
      <c r="I55" s="11" t="s">
        <v>451</v>
      </c>
      <c r="M55" s="11">
        <v>4</v>
      </c>
      <c r="O55" s="16" t="s">
        <v>61</v>
      </c>
      <c r="P55" s="11">
        <v>485</v>
      </c>
      <c r="V55" s="11">
        <v>1975</v>
      </c>
      <c r="X55" s="17">
        <v>0.46454083372731098</v>
      </c>
      <c r="AB55" s="11" t="s">
        <v>452</v>
      </c>
      <c r="AC55" s="11">
        <v>3054</v>
      </c>
      <c r="AD55" s="15">
        <v>66.179582999999994</v>
      </c>
      <c r="AE55" s="18">
        <v>14.450417</v>
      </c>
      <c r="AF55" s="19">
        <v>1244.7</v>
      </c>
      <c r="AR55" s="11" t="s">
        <v>453</v>
      </c>
      <c r="AW55" s="17"/>
    </row>
    <row r="56" spans="1:49" s="37" customFormat="1" x14ac:dyDescent="0.2">
      <c r="A56" s="36" t="s">
        <v>148</v>
      </c>
      <c r="C56" s="38" t="s">
        <v>98</v>
      </c>
      <c r="D56" s="37">
        <v>51</v>
      </c>
      <c r="E56" s="13" t="str">
        <f>VLOOKUP(F56,[2]Codes!$A$1:$B$30,2,FALSE)</f>
        <v>NO</v>
      </c>
      <c r="F56" s="37" t="s">
        <v>99</v>
      </c>
      <c r="I56" s="37" t="s">
        <v>451</v>
      </c>
      <c r="J56" s="39"/>
      <c r="K56" s="40"/>
      <c r="L56" s="40"/>
      <c r="O56" s="41"/>
      <c r="T56" s="41"/>
      <c r="X56" s="42"/>
      <c r="Y56" s="42"/>
      <c r="AB56" s="24" t="s">
        <v>454</v>
      </c>
      <c r="AD56" s="40">
        <v>66.236999999999995</v>
      </c>
      <c r="AE56" s="43">
        <v>14.932</v>
      </c>
      <c r="AF56" s="44">
        <v>706</v>
      </c>
      <c r="AI56" s="43"/>
      <c r="AJ56" s="43"/>
      <c r="AK56" s="41"/>
      <c r="AL56" s="45"/>
      <c r="AM56" s="41"/>
      <c r="AR56" s="37" t="s">
        <v>455</v>
      </c>
      <c r="AV56" s="45"/>
      <c r="AW56" s="42"/>
    </row>
    <row r="57" spans="1:49" s="37" customFormat="1" x14ac:dyDescent="0.2">
      <c r="A57" s="36" t="s">
        <v>148</v>
      </c>
      <c r="C57" s="38" t="s">
        <v>98</v>
      </c>
      <c r="D57" s="37">
        <v>51</v>
      </c>
      <c r="E57" s="13" t="str">
        <f>VLOOKUP(F57,[2]Codes!$A$1:$B$30,2,FALSE)</f>
        <v>NO</v>
      </c>
      <c r="F57" s="37" t="s">
        <v>99</v>
      </c>
      <c r="I57" s="37" t="s">
        <v>451</v>
      </c>
      <c r="J57" s="39"/>
      <c r="K57" s="40"/>
      <c r="L57" s="40"/>
      <c r="O57" s="41"/>
      <c r="T57" s="41"/>
      <c r="X57" s="42"/>
      <c r="Y57" s="42"/>
      <c r="AB57" s="24" t="s">
        <v>456</v>
      </c>
      <c r="AD57" s="40">
        <v>66.06</v>
      </c>
      <c r="AE57" s="43">
        <v>14.46</v>
      </c>
      <c r="AF57" s="44">
        <v>314</v>
      </c>
      <c r="AI57" s="43"/>
      <c r="AJ57" s="43"/>
      <c r="AK57" s="41"/>
      <c r="AL57" s="45"/>
      <c r="AM57" s="41"/>
      <c r="AR57" s="37" t="s">
        <v>457</v>
      </c>
      <c r="AV57" s="45"/>
      <c r="AW57" s="42"/>
    </row>
    <row r="58" spans="1:49" s="37" customFormat="1" ht="12.75" customHeight="1" x14ac:dyDescent="0.2">
      <c r="A58" s="36" t="s">
        <v>148</v>
      </c>
      <c r="C58" s="38" t="s">
        <v>98</v>
      </c>
      <c r="D58" s="37">
        <v>51</v>
      </c>
      <c r="E58" s="13" t="str">
        <f>VLOOKUP(F58,[2]Codes!$A$1:$B$30,2,FALSE)</f>
        <v>NO</v>
      </c>
      <c r="F58" s="37" t="s">
        <v>99</v>
      </c>
      <c r="I58" s="37" t="s">
        <v>451</v>
      </c>
      <c r="J58" s="39"/>
      <c r="K58" s="40"/>
      <c r="L58" s="40"/>
      <c r="O58" s="41"/>
      <c r="T58" s="41"/>
      <c r="X58" s="42"/>
      <c r="Y58" s="42"/>
      <c r="AB58" s="24" t="s">
        <v>458</v>
      </c>
      <c r="AD58" s="40">
        <v>66.069721999999999</v>
      </c>
      <c r="AE58" s="43">
        <v>14.253333</v>
      </c>
      <c r="AF58" s="44">
        <v>28</v>
      </c>
      <c r="AI58" s="43"/>
      <c r="AJ58" s="43"/>
      <c r="AK58" s="41"/>
      <c r="AL58" s="45"/>
      <c r="AM58" s="41"/>
      <c r="AR58" s="37" t="s">
        <v>459</v>
      </c>
      <c r="AV58" s="45"/>
      <c r="AW58" s="42"/>
    </row>
    <row r="59" spans="1:49" x14ac:dyDescent="0.2">
      <c r="A59" s="11" t="s">
        <v>460</v>
      </c>
      <c r="B59" s="11" t="s">
        <v>44</v>
      </c>
      <c r="C59" s="12" t="s">
        <v>44</v>
      </c>
      <c r="D59" s="11">
        <v>52</v>
      </c>
      <c r="E59" s="13" t="str">
        <f>VLOOKUP(F59,[2]Codes!$A$1:$B$30,2,FALSE)</f>
        <v>DE</v>
      </c>
      <c r="F59" s="11" t="s">
        <v>153</v>
      </c>
      <c r="H59" s="21"/>
      <c r="I59" s="11" t="s">
        <v>461</v>
      </c>
      <c r="J59" s="22"/>
      <c r="K59" s="15">
        <v>51.166548800000001</v>
      </c>
      <c r="L59" s="15">
        <v>9.0465868</v>
      </c>
      <c r="M59" s="11">
        <v>2</v>
      </c>
      <c r="N59" s="11">
        <v>2</v>
      </c>
      <c r="O59" s="16" t="s">
        <v>61</v>
      </c>
      <c r="P59" s="11">
        <v>480</v>
      </c>
      <c r="Q59" s="11">
        <v>476</v>
      </c>
      <c r="V59" s="11">
        <v>1175</v>
      </c>
      <c r="X59" s="17">
        <v>0.27925127386113013</v>
      </c>
      <c r="Z59" s="11">
        <v>1974</v>
      </c>
      <c r="AB59" s="11" t="s">
        <v>462</v>
      </c>
      <c r="AD59" s="15">
        <v>51.158332999999999</v>
      </c>
      <c r="AE59" s="18">
        <v>9.0250000000000004</v>
      </c>
      <c r="AF59" s="19">
        <v>4.4000000000000004</v>
      </c>
      <c r="AG59" s="11" t="s">
        <v>463</v>
      </c>
      <c r="AH59" s="11">
        <v>3212</v>
      </c>
      <c r="AI59" s="18">
        <v>51.182806999999997</v>
      </c>
      <c r="AJ59" s="18">
        <v>9.0590779999999995</v>
      </c>
      <c r="AK59" s="16">
        <v>329</v>
      </c>
      <c r="AL59" s="20">
        <v>3.4279999999999999</v>
      </c>
      <c r="AR59" s="11" t="s">
        <v>464</v>
      </c>
      <c r="AS59" s="11" t="s">
        <v>465</v>
      </c>
      <c r="AT59" s="11" t="s">
        <v>282</v>
      </c>
      <c r="AW59" s="17"/>
    </row>
    <row r="60" spans="1:49" x14ac:dyDescent="0.2">
      <c r="A60" s="11" t="s">
        <v>466</v>
      </c>
      <c r="B60" s="11" t="s">
        <v>77</v>
      </c>
      <c r="C60" s="12" t="s">
        <v>398</v>
      </c>
      <c r="D60" s="11">
        <v>53</v>
      </c>
      <c r="E60" s="13" t="str">
        <f>VLOOKUP(F60,[2]Codes!$A$1:$B$30,2,FALSE)</f>
        <v>ES</v>
      </c>
      <c r="F60" s="11" t="s">
        <v>87</v>
      </c>
      <c r="G60" s="11" t="s">
        <v>275</v>
      </c>
      <c r="J60" s="15" t="s">
        <v>467</v>
      </c>
      <c r="K60" s="15">
        <v>39.665284</v>
      </c>
      <c r="L60" s="15">
        <v>-7.5402310000000003</v>
      </c>
      <c r="M60" s="11">
        <v>4</v>
      </c>
      <c r="P60" s="11">
        <v>473</v>
      </c>
      <c r="V60" s="11">
        <v>517</v>
      </c>
      <c r="X60" s="17">
        <v>0.12468894088683019</v>
      </c>
      <c r="Y60" s="20"/>
      <c r="AB60" s="11" t="s">
        <v>466</v>
      </c>
      <c r="AC60" s="11">
        <v>2803</v>
      </c>
      <c r="AD60" s="15">
        <v>39.664855000000003</v>
      </c>
      <c r="AE60" s="18">
        <v>-7.5399630000000002</v>
      </c>
      <c r="AF60" s="19">
        <v>260</v>
      </c>
      <c r="AK60" s="16">
        <v>43</v>
      </c>
      <c r="AR60" s="11" t="s">
        <v>468</v>
      </c>
      <c r="AS60" s="11" t="s">
        <v>469</v>
      </c>
      <c r="AT60" s="11" t="s">
        <v>470</v>
      </c>
      <c r="AW60" s="17"/>
    </row>
    <row r="61" spans="1:49" x14ac:dyDescent="0.2">
      <c r="A61" s="11" t="s">
        <v>199</v>
      </c>
      <c r="C61" s="12" t="s">
        <v>98</v>
      </c>
      <c r="D61" s="11">
        <v>54</v>
      </c>
      <c r="E61" s="13" t="str">
        <f>VLOOKUP(F61,[2]Codes!$A$1:$B$30,2,FALSE)</f>
        <v>SE</v>
      </c>
      <c r="F61" s="11" t="s">
        <v>197</v>
      </c>
      <c r="G61" s="11" t="s">
        <v>154</v>
      </c>
      <c r="H61" s="21"/>
      <c r="I61" s="21" t="s">
        <v>199</v>
      </c>
      <c r="J61" s="33" t="s">
        <v>198</v>
      </c>
      <c r="K61" s="15">
        <v>66.954280999999995</v>
      </c>
      <c r="L61" s="15">
        <v>19.796075999999999</v>
      </c>
      <c r="M61" s="11">
        <v>2</v>
      </c>
      <c r="O61" s="16" t="s">
        <v>61</v>
      </c>
      <c r="P61" s="11">
        <v>465</v>
      </c>
      <c r="V61" s="11">
        <v>2063</v>
      </c>
      <c r="X61" s="17">
        <v>0.5061098722090972</v>
      </c>
      <c r="Z61" s="11">
        <v>1915</v>
      </c>
      <c r="AA61" s="11">
        <v>1975</v>
      </c>
      <c r="AB61" s="11" t="s">
        <v>199</v>
      </c>
      <c r="AC61" s="11">
        <v>3696</v>
      </c>
      <c r="AD61" s="15">
        <v>66.959011000000004</v>
      </c>
      <c r="AE61" s="18">
        <v>19.805440000000001</v>
      </c>
      <c r="AF61" s="19">
        <v>610</v>
      </c>
      <c r="AK61" s="16">
        <v>60</v>
      </c>
      <c r="AM61" s="16">
        <v>940</v>
      </c>
      <c r="AR61" s="11" t="s">
        <v>471</v>
      </c>
      <c r="AS61" s="11" t="s">
        <v>472</v>
      </c>
      <c r="AU61" s="11" t="s">
        <v>473</v>
      </c>
      <c r="AW61" s="17"/>
    </row>
    <row r="62" spans="1:49" x14ac:dyDescent="0.2">
      <c r="A62" s="11" t="s">
        <v>474</v>
      </c>
      <c r="C62" s="12" t="s">
        <v>98</v>
      </c>
      <c r="D62" s="11">
        <v>55</v>
      </c>
      <c r="E62" s="13" t="str">
        <f>VLOOKUP(F62,[2]Codes!$A$1:$B$30,2,FALSE)</f>
        <v>SE</v>
      </c>
      <c r="F62" s="11" t="s">
        <v>197</v>
      </c>
      <c r="G62" s="11" t="s">
        <v>154</v>
      </c>
      <c r="H62" s="21"/>
      <c r="I62" s="11" t="s">
        <v>474</v>
      </c>
      <c r="J62" s="33" t="s">
        <v>198</v>
      </c>
      <c r="K62" s="15">
        <v>66.691102000000001</v>
      </c>
      <c r="L62" s="15">
        <v>20.343575999999999</v>
      </c>
      <c r="M62" s="11">
        <v>3</v>
      </c>
      <c r="O62" s="16" t="s">
        <v>61</v>
      </c>
      <c r="P62" s="11">
        <v>463</v>
      </c>
      <c r="V62" s="11">
        <v>1960</v>
      </c>
      <c r="X62" s="17">
        <v>0.48291824539047146</v>
      </c>
      <c r="Z62" s="11">
        <v>1963</v>
      </c>
      <c r="AB62" s="11" t="s">
        <v>475</v>
      </c>
      <c r="AC62" s="11">
        <v>3700</v>
      </c>
      <c r="AD62" s="15">
        <v>66.686993999999999</v>
      </c>
      <c r="AE62" s="18">
        <v>20.334741000000001</v>
      </c>
      <c r="AF62" s="19">
        <v>54</v>
      </c>
      <c r="AK62" s="16">
        <v>87</v>
      </c>
      <c r="AO62" s="11" t="s">
        <v>196</v>
      </c>
      <c r="AR62" s="11" t="s">
        <v>476</v>
      </c>
      <c r="AS62" s="11" t="s">
        <v>477</v>
      </c>
      <c r="AU62" s="11" t="s">
        <v>478</v>
      </c>
      <c r="AW62" s="17"/>
    </row>
    <row r="63" spans="1:49" x14ac:dyDescent="0.2">
      <c r="A63" s="11" t="s">
        <v>479</v>
      </c>
      <c r="B63" s="11" t="s">
        <v>44</v>
      </c>
      <c r="C63" s="12" t="s">
        <v>44</v>
      </c>
      <c r="D63" s="11">
        <v>56</v>
      </c>
      <c r="E63" s="13" t="str">
        <f>VLOOKUP(F63,[2]Codes!$A$1:$B$30,2,FALSE)</f>
        <v>FR</v>
      </c>
      <c r="F63" s="11" t="s">
        <v>45</v>
      </c>
      <c r="J63" s="14" t="s">
        <v>480</v>
      </c>
      <c r="K63" s="15">
        <v>45.384999999999998</v>
      </c>
      <c r="L63" s="15">
        <v>5.9989999999999997</v>
      </c>
      <c r="M63" s="11">
        <v>2</v>
      </c>
      <c r="N63" s="11">
        <v>2</v>
      </c>
      <c r="O63" s="16" t="s">
        <v>61</v>
      </c>
      <c r="P63" s="11">
        <v>460</v>
      </c>
      <c r="Q63" s="11">
        <v>480</v>
      </c>
      <c r="V63" s="11">
        <v>855</v>
      </c>
      <c r="X63" s="17">
        <v>0.21203463976430675</v>
      </c>
      <c r="Z63" s="11">
        <v>1979</v>
      </c>
      <c r="AA63" s="11">
        <v>2011</v>
      </c>
      <c r="AB63" s="11" t="s">
        <v>480</v>
      </c>
      <c r="AD63" s="15">
        <v>45.382336000000002</v>
      </c>
      <c r="AE63" s="18">
        <v>6.0593180000000002</v>
      </c>
      <c r="AF63" s="19">
        <v>4.7</v>
      </c>
      <c r="AG63" s="11" t="s">
        <v>481</v>
      </c>
      <c r="AI63" s="18">
        <v>45.383141000000002</v>
      </c>
      <c r="AJ63" s="18">
        <v>5.9879980000000002</v>
      </c>
      <c r="AK63" s="16">
        <v>261</v>
      </c>
      <c r="AL63" s="20">
        <v>2.88</v>
      </c>
      <c r="AM63" s="16">
        <v>220</v>
      </c>
      <c r="AN63" s="11">
        <v>170</v>
      </c>
      <c r="AR63" s="11" t="s">
        <v>53</v>
      </c>
      <c r="AS63" s="11" t="s">
        <v>482</v>
      </c>
      <c r="AT63" s="21" t="s">
        <v>483</v>
      </c>
      <c r="AU63" s="11" t="s">
        <v>484</v>
      </c>
      <c r="AV63" s="20" t="s">
        <v>485</v>
      </c>
      <c r="AW63" s="17"/>
    </row>
    <row r="64" spans="1:49" s="37" customFormat="1" x14ac:dyDescent="0.2">
      <c r="A64" s="36" t="s">
        <v>148</v>
      </c>
      <c r="C64" s="38" t="s">
        <v>398</v>
      </c>
      <c r="D64" s="37">
        <v>56</v>
      </c>
      <c r="E64" s="13" t="str">
        <f>VLOOKUP(F64,[2]Codes!$A$1:$B$30,2,FALSE)</f>
        <v>FR</v>
      </c>
      <c r="F64" s="37" t="s">
        <v>45</v>
      </c>
      <c r="J64" s="39"/>
      <c r="K64" s="40"/>
      <c r="L64" s="40"/>
      <c r="O64" s="41"/>
      <c r="T64" s="41"/>
      <c r="X64" s="42"/>
      <c r="Y64" s="42"/>
      <c r="AB64" s="24" t="s">
        <v>486</v>
      </c>
      <c r="AD64" s="40">
        <v>45.287565999999998</v>
      </c>
      <c r="AE64" s="43">
        <v>6.358784</v>
      </c>
      <c r="AF64" s="44">
        <v>1.7</v>
      </c>
      <c r="AI64" s="43"/>
      <c r="AJ64" s="43"/>
      <c r="AK64" s="41"/>
      <c r="AL64" s="45"/>
      <c r="AM64" s="41"/>
      <c r="AR64" s="37" t="s">
        <v>485</v>
      </c>
      <c r="AV64" s="45"/>
      <c r="AW64" s="42"/>
    </row>
    <row r="65" spans="1:51" s="13" customFormat="1" x14ac:dyDescent="0.2">
      <c r="A65" s="11" t="s">
        <v>487</v>
      </c>
      <c r="B65" s="11"/>
      <c r="C65" s="12" t="s">
        <v>98</v>
      </c>
      <c r="D65" s="11">
        <v>57</v>
      </c>
      <c r="E65" s="13" t="str">
        <f>VLOOKUP(F65,[2]Codes!$A$1:$B$30,2,FALSE)</f>
        <v>SE</v>
      </c>
      <c r="F65" s="11" t="s">
        <v>197</v>
      </c>
      <c r="G65" s="11"/>
      <c r="H65" s="21"/>
      <c r="I65" s="21" t="s">
        <v>487</v>
      </c>
      <c r="J65" s="33" t="s">
        <v>488</v>
      </c>
      <c r="K65" s="15">
        <v>66.499583000000001</v>
      </c>
      <c r="L65" s="15">
        <v>20.354583000000002</v>
      </c>
      <c r="M65" s="11">
        <v>3</v>
      </c>
      <c r="N65" s="11"/>
      <c r="O65" s="16" t="s">
        <v>61</v>
      </c>
      <c r="P65" s="11">
        <v>456</v>
      </c>
      <c r="Q65" s="11"/>
      <c r="R65" s="11"/>
      <c r="S65" s="11"/>
      <c r="T65" s="16"/>
      <c r="U65" s="11"/>
      <c r="V65" s="11">
        <v>1857</v>
      </c>
      <c r="W65" s="11"/>
      <c r="X65" s="17">
        <v>0.46456404529461914</v>
      </c>
      <c r="Y65" s="17"/>
      <c r="Z65" s="11">
        <v>1967</v>
      </c>
      <c r="AA65" s="11"/>
      <c r="AB65" s="11" t="s">
        <v>487</v>
      </c>
      <c r="AC65" s="11">
        <v>3703</v>
      </c>
      <c r="AD65" s="15">
        <v>66.502426</v>
      </c>
      <c r="AE65" s="18">
        <v>20.374414999999999</v>
      </c>
      <c r="AF65" s="19">
        <v>68</v>
      </c>
      <c r="AG65" s="11"/>
      <c r="AH65" s="11"/>
      <c r="AI65" s="18"/>
      <c r="AJ65" s="18"/>
      <c r="AK65" s="16">
        <v>135</v>
      </c>
      <c r="AL65" s="20"/>
      <c r="AM65" s="16"/>
      <c r="AN65" s="11"/>
      <c r="AO65" s="11"/>
      <c r="AP65" s="11"/>
      <c r="AQ65" s="11"/>
      <c r="AR65" s="11" t="s">
        <v>489</v>
      </c>
      <c r="AS65" s="11" t="s">
        <v>490</v>
      </c>
      <c r="AT65" s="11"/>
      <c r="AU65" s="11" t="s">
        <v>491</v>
      </c>
      <c r="AV65" s="20"/>
      <c r="AW65" s="17"/>
      <c r="AX65" s="11"/>
      <c r="AY65" s="11"/>
    </row>
    <row r="66" spans="1:51" s="13" customFormat="1" x14ac:dyDescent="0.2">
      <c r="A66" s="21" t="s">
        <v>492</v>
      </c>
      <c r="B66" s="11" t="s">
        <v>44</v>
      </c>
      <c r="C66" s="12" t="s">
        <v>44</v>
      </c>
      <c r="D66" s="11">
        <v>58</v>
      </c>
      <c r="E66" s="13" t="str">
        <f>VLOOKUP(F66,[2]Codes!$A$1:$B$30,2,FALSE)</f>
        <v>CZ</v>
      </c>
      <c r="F66" s="11" t="s">
        <v>348</v>
      </c>
      <c r="G66" s="11" t="s">
        <v>493</v>
      </c>
      <c r="H66" s="21"/>
      <c r="I66" s="11" t="s">
        <v>494</v>
      </c>
      <c r="J66" s="22" t="s">
        <v>495</v>
      </c>
      <c r="K66" s="15">
        <v>49.124429999999997</v>
      </c>
      <c r="L66" s="15">
        <v>16.124206999999998</v>
      </c>
      <c r="M66" s="11">
        <v>4</v>
      </c>
      <c r="N66" s="11">
        <v>4</v>
      </c>
      <c r="O66" s="16" t="s">
        <v>61</v>
      </c>
      <c r="P66" s="11">
        <v>450</v>
      </c>
      <c r="Q66" s="11">
        <v>450</v>
      </c>
      <c r="R66" s="11"/>
      <c r="S66" s="11"/>
      <c r="T66" s="16"/>
      <c r="U66" s="11"/>
      <c r="V66" s="11">
        <v>170</v>
      </c>
      <c r="W66" s="11"/>
      <c r="X66" s="17">
        <v>4.3095799427079369E-2</v>
      </c>
      <c r="Y66" s="17"/>
      <c r="Z66" s="11">
        <v>1978</v>
      </c>
      <c r="AA66" s="11">
        <v>2007</v>
      </c>
      <c r="AB66" s="11" t="s">
        <v>492</v>
      </c>
      <c r="AC66" s="11">
        <v>3786</v>
      </c>
      <c r="AD66" s="15">
        <v>49.128749999999997</v>
      </c>
      <c r="AE66" s="18">
        <v>16.117083000000001</v>
      </c>
      <c r="AF66" s="19">
        <v>127.3</v>
      </c>
      <c r="AG66" s="11" t="s">
        <v>496</v>
      </c>
      <c r="AH66" s="11">
        <v>3788</v>
      </c>
      <c r="AI66" s="18"/>
      <c r="AJ66" s="18"/>
      <c r="AK66" s="16">
        <v>80</v>
      </c>
      <c r="AL66" s="20">
        <v>2.2999999999999998</v>
      </c>
      <c r="AM66" s="16"/>
      <c r="AN66" s="11"/>
      <c r="AO66" s="11"/>
      <c r="AP66" s="11" t="s">
        <v>497</v>
      </c>
      <c r="AQ66" s="11"/>
      <c r="AR66" s="11" t="s">
        <v>498</v>
      </c>
      <c r="AS66" s="11" t="s">
        <v>282</v>
      </c>
      <c r="AT66" s="11"/>
      <c r="AU66" s="11"/>
      <c r="AV66" s="20"/>
      <c r="AW66" s="17"/>
      <c r="AX66" s="11"/>
      <c r="AY66" s="11"/>
    </row>
    <row r="67" spans="1:51" s="13" customFormat="1" x14ac:dyDescent="0.2">
      <c r="A67" s="11" t="s">
        <v>499</v>
      </c>
      <c r="B67" s="11" t="s">
        <v>44</v>
      </c>
      <c r="C67" s="12" t="s">
        <v>44</v>
      </c>
      <c r="D67" s="11">
        <v>59</v>
      </c>
      <c r="E67" s="13" t="str">
        <f>VLOOKUP(F67,[2]Codes!$A$1:$B$30,2,FALSE)</f>
        <v>IT</v>
      </c>
      <c r="F67" s="21" t="s">
        <v>110</v>
      </c>
      <c r="G67" s="21" t="s">
        <v>111</v>
      </c>
      <c r="H67" s="11"/>
      <c r="I67" s="11" t="s">
        <v>500</v>
      </c>
      <c r="J67" s="14"/>
      <c r="K67" s="15"/>
      <c r="L67" s="15"/>
      <c r="M67" s="11">
        <v>6</v>
      </c>
      <c r="N67" s="11">
        <v>6</v>
      </c>
      <c r="O67" s="16" t="s">
        <v>501</v>
      </c>
      <c r="P67" s="11">
        <v>448</v>
      </c>
      <c r="Q67" s="11">
        <v>448</v>
      </c>
      <c r="R67" s="11"/>
      <c r="S67" s="11"/>
      <c r="T67" s="16"/>
      <c r="U67" s="11"/>
      <c r="V67" s="11">
        <v>290.89999999999998</v>
      </c>
      <c r="W67" s="11"/>
      <c r="X67" s="17">
        <v>7.4073734558847498E-2</v>
      </c>
      <c r="Y67" s="17"/>
      <c r="Z67" s="11">
        <v>1950</v>
      </c>
      <c r="AA67" s="11"/>
      <c r="AB67" s="11" t="s">
        <v>502</v>
      </c>
      <c r="AC67" s="11"/>
      <c r="AD67" s="15">
        <v>42.507601999999999</v>
      </c>
      <c r="AE67" s="18">
        <v>13.405393</v>
      </c>
      <c r="AF67" s="19">
        <v>1.69</v>
      </c>
      <c r="AG67" s="11" t="s">
        <v>503</v>
      </c>
      <c r="AH67" s="11"/>
      <c r="AI67" s="18">
        <v>42.560955</v>
      </c>
      <c r="AJ67" s="18">
        <v>13.563338999999999</v>
      </c>
      <c r="AK67" s="16">
        <v>656.6</v>
      </c>
      <c r="AL67" s="20"/>
      <c r="AM67" s="16">
        <v>85</v>
      </c>
      <c r="AN67" s="11">
        <v>7.73</v>
      </c>
      <c r="AO67" s="11" t="s">
        <v>502</v>
      </c>
      <c r="AP67" s="11"/>
      <c r="AQ67" s="21"/>
      <c r="AR67" s="11" t="s">
        <v>504</v>
      </c>
      <c r="AS67" s="11" t="s">
        <v>282</v>
      </c>
      <c r="AT67" s="11" t="s">
        <v>505</v>
      </c>
      <c r="AU67" s="11" t="s">
        <v>506</v>
      </c>
      <c r="AV67" s="20"/>
      <c r="AW67" s="17"/>
      <c r="AX67" s="11"/>
      <c r="AY67" s="11"/>
    </row>
    <row r="68" spans="1:51" s="13" customFormat="1" x14ac:dyDescent="0.2">
      <c r="A68" s="11" t="s">
        <v>507</v>
      </c>
      <c r="B68" s="11" t="s">
        <v>44</v>
      </c>
      <c r="C68" s="12" t="s">
        <v>44</v>
      </c>
      <c r="D68" s="11">
        <v>60</v>
      </c>
      <c r="E68" s="13" t="str">
        <f>VLOOKUP(F68,[2]Codes!$A$1:$B$30,2,FALSE)</f>
        <v>ES</v>
      </c>
      <c r="F68" s="11" t="s">
        <v>87</v>
      </c>
      <c r="G68" s="11"/>
      <c r="H68" s="11"/>
      <c r="I68" s="11"/>
      <c r="J68" s="14"/>
      <c r="K68" s="15">
        <v>42.500363999999998</v>
      </c>
      <c r="L68" s="15">
        <v>0.99148899999999995</v>
      </c>
      <c r="M68" s="11">
        <v>4</v>
      </c>
      <c r="N68" s="11">
        <v>4</v>
      </c>
      <c r="O68" s="16"/>
      <c r="P68" s="11">
        <v>446</v>
      </c>
      <c r="Q68" s="11">
        <v>468</v>
      </c>
      <c r="R68" s="11"/>
      <c r="S68" s="11"/>
      <c r="T68" s="16"/>
      <c r="U68" s="11"/>
      <c r="V68" s="11">
        <v>493</v>
      </c>
      <c r="W68" s="11"/>
      <c r="X68" s="17">
        <v>0.12609869563304615</v>
      </c>
      <c r="Y68" s="20"/>
      <c r="Z68" s="11">
        <v>1986</v>
      </c>
      <c r="AA68" s="11"/>
      <c r="AB68" s="11" t="s">
        <v>508</v>
      </c>
      <c r="AC68" s="11"/>
      <c r="AD68" s="15">
        <v>42.503464000000001</v>
      </c>
      <c r="AE68" s="18">
        <v>0.99068599999999996</v>
      </c>
      <c r="AF68" s="19">
        <v>3</v>
      </c>
      <c r="AG68" s="11" t="s">
        <v>509</v>
      </c>
      <c r="AH68" s="46"/>
      <c r="AI68" s="18">
        <v>42.504322000000002</v>
      </c>
      <c r="AJ68" s="18">
        <v>0.99031100000000005</v>
      </c>
      <c r="AK68" s="16">
        <v>372</v>
      </c>
      <c r="AL68" s="20">
        <v>0.9</v>
      </c>
      <c r="AM68" s="16">
        <v>125</v>
      </c>
      <c r="AN68" s="11"/>
      <c r="AO68" s="11"/>
      <c r="AP68" s="11"/>
      <c r="AQ68" s="11"/>
      <c r="AR68" s="11" t="s">
        <v>53</v>
      </c>
      <c r="AS68" s="11" t="s">
        <v>510</v>
      </c>
      <c r="AT68" s="11" t="s">
        <v>511</v>
      </c>
      <c r="AU68" s="11" t="s">
        <v>512</v>
      </c>
      <c r="AV68" s="20"/>
      <c r="AW68" s="17"/>
      <c r="AX68" s="11"/>
      <c r="AY68" s="11"/>
    </row>
    <row r="69" spans="1:51" x14ac:dyDescent="0.2">
      <c r="A69" s="11" t="s">
        <v>513</v>
      </c>
      <c r="B69" s="11" t="s">
        <v>398</v>
      </c>
      <c r="C69" s="12" t="s">
        <v>398</v>
      </c>
      <c r="D69" s="11">
        <v>61</v>
      </c>
      <c r="E69" s="13" t="str">
        <f>VLOOKUP(F69,[2]Codes!$A$1:$B$30,2,FALSE)</f>
        <v>PT</v>
      </c>
      <c r="F69" s="11" t="s">
        <v>337</v>
      </c>
      <c r="G69" s="11" t="s">
        <v>338</v>
      </c>
      <c r="H69" s="21"/>
      <c r="I69" s="11" t="s">
        <v>514</v>
      </c>
      <c r="J69" s="22" t="s">
        <v>90</v>
      </c>
      <c r="K69" s="15">
        <v>41.378306000000002</v>
      </c>
      <c r="L69" s="15">
        <v>-6.3515829999999998</v>
      </c>
      <c r="M69" s="11">
        <v>4</v>
      </c>
      <c r="O69" s="16" t="s">
        <v>61</v>
      </c>
      <c r="P69" s="11">
        <v>441</v>
      </c>
      <c r="V69" s="11">
        <v>1112.5999999999999</v>
      </c>
      <c r="X69" s="17">
        <v>0.28780544083174375</v>
      </c>
      <c r="Z69" s="11">
        <v>1958</v>
      </c>
      <c r="AA69" s="11">
        <v>2011</v>
      </c>
      <c r="AB69" s="11" t="s">
        <v>515</v>
      </c>
      <c r="AC69" s="11">
        <v>2730</v>
      </c>
      <c r="AD69" s="15">
        <v>41.379297000000001</v>
      </c>
      <c r="AE69" s="18">
        <v>-6.3516560000000002</v>
      </c>
      <c r="AF69" s="19">
        <v>13.43</v>
      </c>
      <c r="AK69" s="16">
        <v>74</v>
      </c>
      <c r="AO69" s="11" t="s">
        <v>516</v>
      </c>
      <c r="AR69" s="11" t="s">
        <v>517</v>
      </c>
      <c r="AS69" s="11" t="s">
        <v>518</v>
      </c>
      <c r="AT69" s="11" t="s">
        <v>519</v>
      </c>
      <c r="AW69" s="17"/>
    </row>
    <row r="70" spans="1:51" x14ac:dyDescent="0.2">
      <c r="A70" s="11" t="s">
        <v>520</v>
      </c>
      <c r="B70" s="11" t="s">
        <v>44</v>
      </c>
      <c r="C70" s="12" t="s">
        <v>44</v>
      </c>
      <c r="D70" s="11">
        <v>62</v>
      </c>
      <c r="E70" s="13" t="str">
        <f>VLOOKUP(F70,[2]Codes!$A$1:$B$30,2,FALSE)</f>
        <v>CH</v>
      </c>
      <c r="F70" s="11" t="s">
        <v>78</v>
      </c>
      <c r="G70" s="21"/>
      <c r="H70" s="11" t="s">
        <v>521</v>
      </c>
      <c r="I70" s="11" t="s">
        <v>522</v>
      </c>
      <c r="J70" s="33" t="s">
        <v>523</v>
      </c>
      <c r="K70" s="15">
        <v>46.85</v>
      </c>
      <c r="L70" s="15">
        <v>9.0008330000000001</v>
      </c>
      <c r="M70" s="11">
        <v>6</v>
      </c>
      <c r="N70" s="11">
        <v>6</v>
      </c>
      <c r="O70" s="16" t="s">
        <v>524</v>
      </c>
      <c r="P70" s="11">
        <v>441</v>
      </c>
      <c r="Q70" s="11">
        <v>140</v>
      </c>
      <c r="Z70" s="11">
        <v>1968</v>
      </c>
      <c r="AB70" s="11" t="s">
        <v>525</v>
      </c>
      <c r="AC70" s="11">
        <v>3311</v>
      </c>
      <c r="AD70" s="15">
        <v>46.845416999999998</v>
      </c>
      <c r="AE70" s="18">
        <v>9.0104170000000003</v>
      </c>
      <c r="AF70" s="19">
        <v>92</v>
      </c>
      <c r="AG70" s="11" t="s">
        <v>520</v>
      </c>
      <c r="AK70" s="16">
        <v>623</v>
      </c>
      <c r="AL70" s="20">
        <v>0.67</v>
      </c>
      <c r="AM70" s="16">
        <v>55.3</v>
      </c>
      <c r="AN70" s="11">
        <v>20</v>
      </c>
      <c r="AR70" s="11" t="s">
        <v>526</v>
      </c>
      <c r="AS70" s="11" t="s">
        <v>527</v>
      </c>
      <c r="AT70" s="11" t="s">
        <v>282</v>
      </c>
      <c r="AU70" s="11" t="s">
        <v>528</v>
      </c>
      <c r="AW70" s="17"/>
    </row>
    <row r="71" spans="1:51" x14ac:dyDescent="0.2">
      <c r="A71" s="11" t="s">
        <v>529</v>
      </c>
      <c r="B71" s="11" t="s">
        <v>44</v>
      </c>
      <c r="C71" s="12" t="s">
        <v>44</v>
      </c>
      <c r="D71" s="11">
        <v>63</v>
      </c>
      <c r="E71" s="13" t="str">
        <f>VLOOKUP(F71,[2]Codes!$A$1:$B$30,2,FALSE)</f>
        <v>FR</v>
      </c>
      <c r="F71" s="11" t="s">
        <v>45</v>
      </c>
      <c r="G71" s="11" t="s">
        <v>46</v>
      </c>
      <c r="I71" s="11" t="s">
        <v>530</v>
      </c>
      <c r="J71" s="14" t="s">
        <v>531</v>
      </c>
      <c r="K71" s="15">
        <v>44.059699999999999</v>
      </c>
      <c r="L71" s="15">
        <v>2.77</v>
      </c>
      <c r="M71" s="11">
        <v>5</v>
      </c>
      <c r="N71" s="11">
        <v>1</v>
      </c>
      <c r="O71" s="16" t="s">
        <v>532</v>
      </c>
      <c r="P71" s="11">
        <v>440</v>
      </c>
      <c r="Q71" s="11">
        <v>32.92</v>
      </c>
      <c r="Z71" s="11">
        <v>1952</v>
      </c>
      <c r="AA71" s="11">
        <v>1983</v>
      </c>
      <c r="AB71" s="11" t="s">
        <v>533</v>
      </c>
      <c r="AC71" s="11">
        <v>3438</v>
      </c>
      <c r="AD71" s="15">
        <v>44.092185000000001</v>
      </c>
      <c r="AE71" s="18">
        <v>2.7022810000000002</v>
      </c>
      <c r="AF71" s="19">
        <v>10.9</v>
      </c>
      <c r="AG71" s="11" t="s">
        <v>534</v>
      </c>
      <c r="AK71" s="16">
        <v>461.2</v>
      </c>
      <c r="AL71" s="20">
        <v>0.71</v>
      </c>
      <c r="AR71" s="11" t="s">
        <v>282</v>
      </c>
      <c r="AS71" s="11" t="s">
        <v>535</v>
      </c>
      <c r="AW71" s="17"/>
    </row>
    <row r="72" spans="1:51" s="37" customFormat="1" x14ac:dyDescent="0.2">
      <c r="A72" s="36" t="s">
        <v>148</v>
      </c>
      <c r="C72" s="38" t="s">
        <v>77</v>
      </c>
      <c r="D72" s="37">
        <v>63</v>
      </c>
      <c r="E72" s="13" t="str">
        <f>VLOOKUP(F72,[2]Codes!$A$1:$B$30,2,FALSE)</f>
        <v>FR</v>
      </c>
      <c r="F72" s="37" t="s">
        <v>45</v>
      </c>
      <c r="J72" s="39"/>
      <c r="K72" s="40"/>
      <c r="L72" s="40"/>
      <c r="O72" s="41"/>
      <c r="T72" s="41"/>
      <c r="X72" s="42"/>
      <c r="Y72" s="42"/>
      <c r="AB72" s="24" t="s">
        <v>536</v>
      </c>
      <c r="AD72" s="40">
        <v>44.199409000000003</v>
      </c>
      <c r="AE72" s="43">
        <v>2.7393529999999999</v>
      </c>
      <c r="AF72" s="44">
        <v>167</v>
      </c>
      <c r="AI72" s="43"/>
      <c r="AJ72" s="43"/>
      <c r="AK72" s="41"/>
      <c r="AL72" s="45"/>
      <c r="AM72" s="41"/>
      <c r="AR72" s="37" t="s">
        <v>537</v>
      </c>
      <c r="AV72" s="45"/>
      <c r="AW72" s="42"/>
    </row>
    <row r="73" spans="1:51" x14ac:dyDescent="0.2">
      <c r="A73" s="11" t="s">
        <v>538</v>
      </c>
      <c r="C73" s="12" t="s">
        <v>98</v>
      </c>
      <c r="D73" s="11">
        <v>64</v>
      </c>
      <c r="E73" s="13" t="str">
        <f>VLOOKUP(F73,[2]Codes!$A$1:$B$30,2,FALSE)</f>
        <v>EL</v>
      </c>
      <c r="F73" s="11" t="s">
        <v>539</v>
      </c>
      <c r="H73" s="21"/>
      <c r="I73" s="11" t="s">
        <v>540</v>
      </c>
      <c r="J73" s="22" t="s">
        <v>541</v>
      </c>
      <c r="K73" s="15">
        <v>38.883951099999997</v>
      </c>
      <c r="L73" s="15">
        <v>21.493796100000001</v>
      </c>
      <c r="M73" s="11">
        <v>4</v>
      </c>
      <c r="O73" s="16" t="s">
        <v>61</v>
      </c>
      <c r="P73" s="11">
        <v>437</v>
      </c>
      <c r="V73" s="11">
        <v>714</v>
      </c>
      <c r="X73" s="17">
        <v>0.18638686708736846</v>
      </c>
      <c r="Z73" s="11">
        <v>1976</v>
      </c>
      <c r="AB73" s="11" t="s">
        <v>538</v>
      </c>
      <c r="AC73" s="11">
        <v>4026</v>
      </c>
      <c r="AD73" s="15">
        <v>38.887233999999999</v>
      </c>
      <c r="AE73" s="18">
        <v>21.495304000000001</v>
      </c>
      <c r="AF73" s="19">
        <v>4750</v>
      </c>
      <c r="AK73" s="16">
        <v>160</v>
      </c>
      <c r="AR73" s="11" t="s">
        <v>542</v>
      </c>
      <c r="AS73" s="11" t="s">
        <v>543</v>
      </c>
      <c r="AT73" s="11" t="s">
        <v>544</v>
      </c>
      <c r="AU73" s="11" t="s">
        <v>545</v>
      </c>
      <c r="AW73" s="17"/>
    </row>
    <row r="74" spans="1:51" x14ac:dyDescent="0.2">
      <c r="A74" s="11" t="s">
        <v>546</v>
      </c>
      <c r="C74" s="12" t="s">
        <v>98</v>
      </c>
      <c r="D74" s="11">
        <v>65</v>
      </c>
      <c r="E74" s="13" t="str">
        <f>VLOOKUP(F74,[2]Codes!$A$1:$B$30,2,FALSE)</f>
        <v>NO</v>
      </c>
      <c r="F74" s="11" t="s">
        <v>99</v>
      </c>
      <c r="G74" s="11" t="s">
        <v>100</v>
      </c>
      <c r="I74" s="11" t="s">
        <v>546</v>
      </c>
      <c r="K74" s="15">
        <v>59.444355000000002</v>
      </c>
      <c r="L74" s="15">
        <v>8.038259</v>
      </c>
      <c r="M74" s="11">
        <v>4</v>
      </c>
      <c r="O74" s="16" t="s">
        <v>61</v>
      </c>
      <c r="P74" s="11">
        <v>430</v>
      </c>
      <c r="V74" s="11">
        <v>2124</v>
      </c>
      <c r="X74" s="17">
        <v>0.5634878945609092</v>
      </c>
      <c r="AB74" s="11" t="s">
        <v>547</v>
      </c>
      <c r="AD74" s="15">
        <v>59.609687000000001</v>
      </c>
      <c r="AE74" s="18">
        <v>7.8543219999999998</v>
      </c>
      <c r="AF74" s="19">
        <v>11.2</v>
      </c>
      <c r="AG74" s="11" t="s">
        <v>548</v>
      </c>
      <c r="AI74" s="18">
        <v>59.441267000000003</v>
      </c>
      <c r="AJ74" s="18">
        <v>8.0354530000000004</v>
      </c>
      <c r="AK74" s="16">
        <v>377</v>
      </c>
      <c r="AR74" s="11" t="s">
        <v>549</v>
      </c>
      <c r="AS74" s="11" t="s">
        <v>550</v>
      </c>
      <c r="AT74" s="11" t="s">
        <v>551</v>
      </c>
      <c r="AU74" s="11" t="s">
        <v>552</v>
      </c>
      <c r="AV74" s="20" t="s">
        <v>553</v>
      </c>
      <c r="AW74" s="17"/>
    </row>
    <row r="75" spans="1:51" x14ac:dyDescent="0.2">
      <c r="A75" s="21" t="s">
        <v>92</v>
      </c>
      <c r="B75" s="11" t="s">
        <v>398</v>
      </c>
      <c r="C75" s="12" t="s">
        <v>398</v>
      </c>
      <c r="D75" s="11">
        <v>66</v>
      </c>
      <c r="E75" s="13" t="str">
        <f>VLOOKUP(F75,[2]Codes!$A$1:$B$30,2,FALSE)</f>
        <v>PT</v>
      </c>
      <c r="F75" s="11" t="s">
        <v>337</v>
      </c>
      <c r="G75" s="11" t="s">
        <v>338</v>
      </c>
      <c r="H75" s="21"/>
      <c r="I75" s="11" t="s">
        <v>514</v>
      </c>
      <c r="J75" s="22" t="s">
        <v>90</v>
      </c>
      <c r="K75" s="15">
        <v>41.301692000000003</v>
      </c>
      <c r="L75" s="15">
        <v>-6.4697089999999999</v>
      </c>
      <c r="M75" s="11">
        <v>4</v>
      </c>
      <c r="O75" s="16" t="s">
        <v>61</v>
      </c>
      <c r="P75" s="11">
        <v>429.5</v>
      </c>
      <c r="V75" s="11">
        <v>1058.0999999999999</v>
      </c>
      <c r="X75" s="17">
        <v>0.28103608050683704</v>
      </c>
      <c r="Z75" s="11">
        <v>1964</v>
      </c>
      <c r="AA75" s="21">
        <v>2011</v>
      </c>
      <c r="AB75" s="11" t="s">
        <v>92</v>
      </c>
      <c r="AC75" s="11">
        <v>2732</v>
      </c>
      <c r="AD75" s="15">
        <v>41.300930000000001</v>
      </c>
      <c r="AE75" s="18">
        <v>-6.4694010000000004</v>
      </c>
      <c r="AF75" s="19">
        <v>14.43</v>
      </c>
      <c r="AK75" s="16">
        <v>68.331781140861466</v>
      </c>
      <c r="AO75" s="11" t="s">
        <v>515</v>
      </c>
      <c r="AR75" s="11" t="s">
        <v>554</v>
      </c>
      <c r="AW75" s="17"/>
    </row>
    <row r="76" spans="1:51" x14ac:dyDescent="0.2">
      <c r="A76" s="11" t="s">
        <v>555</v>
      </c>
      <c r="B76" s="11" t="s">
        <v>398</v>
      </c>
      <c r="C76" s="12" t="s">
        <v>398</v>
      </c>
      <c r="D76" s="11">
        <v>67</v>
      </c>
      <c r="E76" s="13" t="str">
        <f>VLOOKUP(F76,[2]Codes!$A$1:$B$30,2,FALSE)</f>
        <v>IT</v>
      </c>
      <c r="F76" s="21" t="s">
        <v>110</v>
      </c>
      <c r="G76" s="21" t="s">
        <v>556</v>
      </c>
      <c r="I76" s="11" t="s">
        <v>555</v>
      </c>
      <c r="J76" s="14" t="s">
        <v>557</v>
      </c>
      <c r="K76" s="15">
        <v>46.291753</v>
      </c>
      <c r="L76" s="15">
        <v>10.266454</v>
      </c>
      <c r="M76" s="11">
        <v>4</v>
      </c>
      <c r="O76" s="16" t="s">
        <v>82</v>
      </c>
      <c r="P76" s="11">
        <v>428</v>
      </c>
      <c r="V76" s="11">
        <v>728.4</v>
      </c>
      <c r="X76" s="17">
        <v>0.19414432567630671</v>
      </c>
      <c r="Z76" s="11">
        <v>1960</v>
      </c>
      <c r="AB76" s="11" t="s">
        <v>558</v>
      </c>
      <c r="AD76" s="15">
        <v>46.328836000000003</v>
      </c>
      <c r="AE76" s="18">
        <v>10.24729</v>
      </c>
      <c r="AF76" s="19">
        <v>1.2</v>
      </c>
      <c r="AK76" s="16">
        <v>588.20000000000005</v>
      </c>
      <c r="AO76" s="11" t="s">
        <v>559</v>
      </c>
      <c r="AQ76" s="21"/>
      <c r="AR76" s="21" t="s">
        <v>560</v>
      </c>
      <c r="AS76" s="11" t="s">
        <v>561</v>
      </c>
      <c r="AT76" s="11" t="s">
        <v>562</v>
      </c>
      <c r="AU76" s="11" t="s">
        <v>563</v>
      </c>
      <c r="AW76" s="17"/>
    </row>
    <row r="77" spans="1:51" x14ac:dyDescent="0.2">
      <c r="A77" s="11" t="s">
        <v>564</v>
      </c>
      <c r="B77" s="11" t="s">
        <v>398</v>
      </c>
      <c r="C77" s="12" t="s">
        <v>398</v>
      </c>
      <c r="D77" s="11">
        <v>68</v>
      </c>
      <c r="E77" s="13" t="str">
        <f>VLOOKUP(F77,[2]Codes!$A$1:$B$30,2,FALSE)</f>
        <v>FR</v>
      </c>
      <c r="F77" s="11" t="s">
        <v>45</v>
      </c>
      <c r="G77" s="11" t="s">
        <v>565</v>
      </c>
      <c r="I77" s="11" t="s">
        <v>564</v>
      </c>
      <c r="J77" s="14" t="s">
        <v>81</v>
      </c>
      <c r="K77" s="15">
        <v>46.052714000000002</v>
      </c>
      <c r="L77" s="15">
        <v>5.812862</v>
      </c>
      <c r="M77" s="11">
        <v>6</v>
      </c>
      <c r="O77" s="16" t="s">
        <v>61</v>
      </c>
      <c r="P77" s="11">
        <v>420</v>
      </c>
      <c r="V77" s="11">
        <v>1700</v>
      </c>
      <c r="X77" s="17">
        <v>0.46174070814727897</v>
      </c>
      <c r="Z77" s="11">
        <v>1948</v>
      </c>
      <c r="AB77" s="11" t="s">
        <v>564</v>
      </c>
      <c r="AC77" s="11">
        <v>3373</v>
      </c>
      <c r="AD77" s="15">
        <v>46.053750000000001</v>
      </c>
      <c r="AE77" s="18">
        <v>5.8129169999999997</v>
      </c>
      <c r="AF77" s="19">
        <v>56</v>
      </c>
      <c r="AK77" s="16">
        <v>67</v>
      </c>
      <c r="AM77" s="16">
        <v>750</v>
      </c>
      <c r="AR77" s="11" t="s">
        <v>566</v>
      </c>
      <c r="AS77" s="11" t="s">
        <v>567</v>
      </c>
      <c r="AT77" s="11" t="s">
        <v>568</v>
      </c>
      <c r="AW77" s="17"/>
    </row>
    <row r="78" spans="1:51" ht="12.75" customHeight="1" x14ac:dyDescent="0.2">
      <c r="A78" s="21" t="s">
        <v>569</v>
      </c>
      <c r="C78" s="12" t="s">
        <v>98</v>
      </c>
      <c r="D78" s="11">
        <v>69</v>
      </c>
      <c r="E78" s="13" t="str">
        <f>VLOOKUP(F78,[2]Codes!$A$1:$B$30,2,FALSE)</f>
        <v>LV</v>
      </c>
      <c r="F78" s="11" t="s">
        <v>237</v>
      </c>
      <c r="G78" s="11" t="s">
        <v>238</v>
      </c>
      <c r="H78" s="21"/>
      <c r="I78" s="11" t="s">
        <v>570</v>
      </c>
      <c r="J78" s="22" t="s">
        <v>240</v>
      </c>
      <c r="K78" s="15">
        <v>56.8513187</v>
      </c>
      <c r="L78" s="15">
        <v>24.272038899999998</v>
      </c>
      <c r="M78" s="11">
        <v>6</v>
      </c>
      <c r="O78" s="16" t="s">
        <v>321</v>
      </c>
      <c r="P78" s="11">
        <v>402</v>
      </c>
      <c r="V78" s="11">
        <v>674</v>
      </c>
      <c r="X78" s="17">
        <v>0.19126362256706428</v>
      </c>
      <c r="Z78" s="11">
        <v>1974</v>
      </c>
      <c r="AB78" s="11" t="s">
        <v>569</v>
      </c>
      <c r="AC78" s="11">
        <v>3735</v>
      </c>
      <c r="AD78" s="15">
        <v>56.852083</v>
      </c>
      <c r="AE78" s="18">
        <v>24.274583</v>
      </c>
      <c r="AF78" s="19">
        <v>340</v>
      </c>
      <c r="AG78" s="11" t="s">
        <v>571</v>
      </c>
      <c r="AK78" s="16">
        <v>18</v>
      </c>
      <c r="AO78" s="11" t="s">
        <v>572</v>
      </c>
      <c r="AQ78" s="21" t="s">
        <v>573</v>
      </c>
      <c r="AR78" s="11" t="s">
        <v>242</v>
      </c>
      <c r="AS78" s="11" t="s">
        <v>574</v>
      </c>
      <c r="AT78" s="11" t="s">
        <v>575</v>
      </c>
      <c r="AU78" s="11" t="s">
        <v>576</v>
      </c>
      <c r="AW78" s="17"/>
    </row>
    <row r="79" spans="1:51" x14ac:dyDescent="0.2">
      <c r="A79" s="21" t="s">
        <v>577</v>
      </c>
      <c r="B79" s="11" t="s">
        <v>44</v>
      </c>
      <c r="C79" s="12" t="s">
        <v>44</v>
      </c>
      <c r="D79" s="11">
        <v>70</v>
      </c>
      <c r="E79" s="13" t="str">
        <f>VLOOKUP(F79,[2]Codes!$A$1:$B$30,2,FALSE)</f>
        <v>UK</v>
      </c>
      <c r="F79" s="21" t="s">
        <v>58</v>
      </c>
      <c r="G79" s="21" t="s">
        <v>578</v>
      </c>
      <c r="I79" s="11" t="s">
        <v>579</v>
      </c>
      <c r="J79" s="33" t="s">
        <v>580</v>
      </c>
      <c r="K79" s="15">
        <v>56.406388999999997</v>
      </c>
      <c r="L79" s="15">
        <v>-5.1130560000000003</v>
      </c>
      <c r="M79" s="11">
        <v>4</v>
      </c>
      <c r="N79" s="11">
        <v>4</v>
      </c>
      <c r="O79" s="16" t="s">
        <v>61</v>
      </c>
      <c r="P79" s="11">
        <v>400</v>
      </c>
      <c r="Q79" s="11">
        <v>400</v>
      </c>
      <c r="V79" s="11">
        <v>705</v>
      </c>
      <c r="X79" s="17">
        <v>0.20106091718001368</v>
      </c>
      <c r="Z79" s="11">
        <v>1965</v>
      </c>
      <c r="AB79" s="11" t="s">
        <v>577</v>
      </c>
      <c r="AD79" s="15">
        <v>56.407086999999997</v>
      </c>
      <c r="AE79" s="18">
        <v>-5.1127190000000002</v>
      </c>
      <c r="AF79" s="19">
        <v>10</v>
      </c>
      <c r="AG79" s="11" t="s">
        <v>581</v>
      </c>
      <c r="AI79" s="18">
        <v>56.380200000000002</v>
      </c>
      <c r="AJ79" s="18">
        <v>-5.0737079999999999</v>
      </c>
      <c r="AK79" s="16">
        <v>349.5</v>
      </c>
      <c r="AL79" s="20">
        <v>10</v>
      </c>
      <c r="AM79" s="16">
        <v>167</v>
      </c>
      <c r="AN79" s="11">
        <v>200</v>
      </c>
      <c r="AR79" s="11" t="s">
        <v>582</v>
      </c>
      <c r="AS79" s="11" t="s">
        <v>282</v>
      </c>
      <c r="AT79" s="11" t="s">
        <v>583</v>
      </c>
      <c r="AU79" s="11" t="s">
        <v>584</v>
      </c>
      <c r="AW79" s="17"/>
    </row>
    <row r="80" spans="1:51" x14ac:dyDescent="0.2">
      <c r="A80" s="21" t="s">
        <v>585</v>
      </c>
      <c r="B80" s="11" t="s">
        <v>77</v>
      </c>
      <c r="C80" s="12" t="s">
        <v>77</v>
      </c>
      <c r="D80" s="11">
        <v>71</v>
      </c>
      <c r="E80" s="13" t="str">
        <f>VLOOKUP(F80,[2]Codes!$A$1:$B$30,2,FALSE)</f>
        <v>AT</v>
      </c>
      <c r="F80" s="11" t="s">
        <v>301</v>
      </c>
      <c r="G80" s="11" t="s">
        <v>418</v>
      </c>
      <c r="I80" s="11" t="s">
        <v>585</v>
      </c>
      <c r="J80" s="14" t="s">
        <v>586</v>
      </c>
      <c r="K80" s="15">
        <v>47.034140999999998</v>
      </c>
      <c r="L80" s="15">
        <v>10.748120999999999</v>
      </c>
      <c r="M80" s="11">
        <v>5</v>
      </c>
      <c r="O80" s="16" t="s">
        <v>82</v>
      </c>
      <c r="P80" s="11">
        <v>392</v>
      </c>
      <c r="V80" s="11">
        <v>661</v>
      </c>
      <c r="X80" s="17">
        <v>0.19235962694454922</v>
      </c>
      <c r="Z80" s="11">
        <v>1964</v>
      </c>
      <c r="AB80" s="11" t="s">
        <v>587</v>
      </c>
      <c r="AC80" s="11">
        <v>3309</v>
      </c>
      <c r="AD80" s="15">
        <v>46.955500999999998</v>
      </c>
      <c r="AE80" s="18">
        <v>10.740614000000001</v>
      </c>
      <c r="AF80" s="19">
        <v>140</v>
      </c>
      <c r="AK80" s="16">
        <v>844</v>
      </c>
      <c r="AM80" s="16">
        <v>54</v>
      </c>
      <c r="AR80" s="11" t="s">
        <v>588</v>
      </c>
      <c r="AW80" s="17"/>
    </row>
    <row r="81" spans="1:51" x14ac:dyDescent="0.2">
      <c r="A81" s="11" t="s">
        <v>589</v>
      </c>
      <c r="B81" s="11" t="s">
        <v>77</v>
      </c>
      <c r="C81" s="12" t="s">
        <v>77</v>
      </c>
      <c r="D81" s="11">
        <v>72</v>
      </c>
      <c r="E81" s="13" t="str">
        <f>VLOOKUP(F81,[2]Codes!$A$1:$B$30,2,FALSE)</f>
        <v>CH</v>
      </c>
      <c r="F81" s="11" t="s">
        <v>78</v>
      </c>
      <c r="G81" s="11" t="s">
        <v>79</v>
      </c>
      <c r="H81" s="21" t="s">
        <v>80</v>
      </c>
      <c r="I81" s="11" t="s">
        <v>589</v>
      </c>
      <c r="J81" s="14" t="s">
        <v>81</v>
      </c>
      <c r="K81" s="15">
        <v>46.183329999999998</v>
      </c>
      <c r="L81" s="15">
        <v>7.3</v>
      </c>
      <c r="M81" s="11">
        <v>6</v>
      </c>
      <c r="O81" s="16" t="s">
        <v>82</v>
      </c>
      <c r="P81" s="11">
        <v>390</v>
      </c>
      <c r="V81" s="11">
        <v>932.875</v>
      </c>
      <c r="X81" s="17">
        <v>0.27287099925703623</v>
      </c>
      <c r="Z81" s="11" t="s">
        <v>270</v>
      </c>
      <c r="AB81" s="11" t="s">
        <v>83</v>
      </c>
      <c r="AC81" s="11">
        <v>3371</v>
      </c>
      <c r="AD81" s="15">
        <v>46.080326999999997</v>
      </c>
      <c r="AE81" s="18">
        <v>7.4032600000000004</v>
      </c>
      <c r="AF81" s="19">
        <v>400</v>
      </c>
      <c r="AK81" s="16">
        <v>1008</v>
      </c>
      <c r="AM81" s="16">
        <v>46</v>
      </c>
      <c r="AN81" s="21"/>
      <c r="AO81" s="11" t="s">
        <v>590</v>
      </c>
      <c r="AP81" s="11" t="s">
        <v>52</v>
      </c>
      <c r="AR81" s="11" t="s">
        <v>591</v>
      </c>
      <c r="AS81" s="11" t="s">
        <v>592</v>
      </c>
      <c r="AW81" s="17"/>
    </row>
    <row r="82" spans="1:51" s="13" customFormat="1" x14ac:dyDescent="0.2">
      <c r="A82" s="11" t="s">
        <v>593</v>
      </c>
      <c r="B82" s="11" t="s">
        <v>44</v>
      </c>
      <c r="C82" s="12" t="s">
        <v>44</v>
      </c>
      <c r="D82" s="11">
        <v>73</v>
      </c>
      <c r="E82" s="13" t="str">
        <f>VLOOKUP(F82,[2]Codes!$A$1:$B$30,2,FALSE)</f>
        <v>EL</v>
      </c>
      <c r="F82" s="11" t="s">
        <v>539</v>
      </c>
      <c r="G82" s="11"/>
      <c r="H82" s="21"/>
      <c r="I82" s="11" t="s">
        <v>594</v>
      </c>
      <c r="J82" s="22" t="s">
        <v>595</v>
      </c>
      <c r="K82" s="15">
        <v>41.354444000000001</v>
      </c>
      <c r="L82" s="15">
        <v>24.366944</v>
      </c>
      <c r="M82" s="11">
        <v>3</v>
      </c>
      <c r="N82" s="11">
        <v>3</v>
      </c>
      <c r="O82" s="16" t="s">
        <v>61</v>
      </c>
      <c r="P82" s="11">
        <v>384</v>
      </c>
      <c r="Q82" s="11">
        <v>384</v>
      </c>
      <c r="R82" s="11"/>
      <c r="S82" s="11"/>
      <c r="T82" s="16"/>
      <c r="U82" s="11"/>
      <c r="V82" s="11">
        <v>440</v>
      </c>
      <c r="W82" s="11"/>
      <c r="X82" s="17">
        <v>0.13071336223286942</v>
      </c>
      <c r="Y82" s="17"/>
      <c r="Z82" s="11">
        <v>1997</v>
      </c>
      <c r="AA82" s="11"/>
      <c r="AB82" s="11" t="s">
        <v>596</v>
      </c>
      <c r="AC82" s="11">
        <v>3991</v>
      </c>
      <c r="AD82" s="15">
        <v>41.353996000000002</v>
      </c>
      <c r="AE82" s="18">
        <v>24.366377</v>
      </c>
      <c r="AF82" s="19">
        <v>565</v>
      </c>
      <c r="AG82" s="11" t="s">
        <v>597</v>
      </c>
      <c r="AH82" s="11">
        <v>3992</v>
      </c>
      <c r="AI82" s="18">
        <v>41.336469000000001</v>
      </c>
      <c r="AJ82" s="18">
        <v>24.462064999999999</v>
      </c>
      <c r="AK82" s="16">
        <v>135</v>
      </c>
      <c r="AL82" s="20">
        <v>3.82</v>
      </c>
      <c r="AM82" s="16"/>
      <c r="AN82" s="11"/>
      <c r="AO82" s="11"/>
      <c r="AP82" s="11" t="s">
        <v>598</v>
      </c>
      <c r="AQ82" s="11"/>
      <c r="AR82" s="11" t="s">
        <v>599</v>
      </c>
      <c r="AS82" s="11" t="s">
        <v>600</v>
      </c>
      <c r="AT82" s="11" t="s">
        <v>282</v>
      </c>
      <c r="AU82" s="11"/>
      <c r="AV82" s="20"/>
      <c r="AW82" s="17"/>
      <c r="AX82" s="11"/>
      <c r="AY82" s="11"/>
    </row>
    <row r="83" spans="1:51" x14ac:dyDescent="0.2">
      <c r="A83" s="11" t="s">
        <v>601</v>
      </c>
      <c r="B83" s="11" t="s">
        <v>77</v>
      </c>
      <c r="C83" s="12" t="s">
        <v>77</v>
      </c>
      <c r="D83" s="11">
        <v>74</v>
      </c>
      <c r="E83" s="13" t="str">
        <f>VLOOKUP(F83,[2]Codes!$A$1:$B$30,2,FALSE)</f>
        <v>FR</v>
      </c>
      <c r="F83" s="11" t="s">
        <v>45</v>
      </c>
      <c r="I83" s="11" t="s">
        <v>602</v>
      </c>
      <c r="J83" s="14" t="s">
        <v>603</v>
      </c>
      <c r="K83" s="15">
        <v>44.471643999999998</v>
      </c>
      <c r="L83" s="15">
        <v>6.2706179999999998</v>
      </c>
      <c r="M83" s="11">
        <v>4</v>
      </c>
      <c r="O83" s="16" t="s">
        <v>61</v>
      </c>
      <c r="P83" s="11">
        <v>380</v>
      </c>
      <c r="V83" s="11">
        <v>700</v>
      </c>
      <c r="X83" s="17">
        <v>0.21014205602987621</v>
      </c>
      <c r="Z83" s="11">
        <v>1960</v>
      </c>
      <c r="AB83" s="11" t="s">
        <v>601</v>
      </c>
      <c r="AC83" s="11">
        <v>3433</v>
      </c>
      <c r="AD83" s="15">
        <v>44.471885</v>
      </c>
      <c r="AE83" s="18">
        <v>6.2706480000000004</v>
      </c>
      <c r="AF83" s="19">
        <v>1270</v>
      </c>
      <c r="AK83" s="16">
        <v>128</v>
      </c>
      <c r="AM83" s="16">
        <v>300</v>
      </c>
      <c r="AR83" s="11" t="s">
        <v>604</v>
      </c>
      <c r="AS83" s="11" t="s">
        <v>605</v>
      </c>
      <c r="AW83" s="17"/>
    </row>
    <row r="84" spans="1:51" x14ac:dyDescent="0.2">
      <c r="A84" s="11" t="s">
        <v>606</v>
      </c>
      <c r="C84" s="12" t="s">
        <v>98</v>
      </c>
      <c r="D84" s="11">
        <v>75</v>
      </c>
      <c r="E84" s="13" t="str">
        <f>VLOOKUP(F84,[2]Codes!$A$1:$B$30,2,FALSE)</f>
        <v>NO</v>
      </c>
      <c r="F84" s="11" t="s">
        <v>99</v>
      </c>
      <c r="G84" s="11" t="s">
        <v>607</v>
      </c>
      <c r="I84" s="11" t="s">
        <v>608</v>
      </c>
      <c r="K84" s="15">
        <v>61.305857000000003</v>
      </c>
      <c r="L84" s="15">
        <v>7.7911260000000002</v>
      </c>
      <c r="M84" s="11">
        <v>2</v>
      </c>
      <c r="O84" s="16" t="s">
        <v>82</v>
      </c>
      <c r="P84" s="11">
        <v>380</v>
      </c>
      <c r="V84" s="11">
        <v>1400</v>
      </c>
      <c r="X84" s="17">
        <v>0.42028411205975241</v>
      </c>
      <c r="Z84" s="11">
        <v>2004</v>
      </c>
      <c r="AB84" s="11" t="s">
        <v>606</v>
      </c>
      <c r="AD84" s="15">
        <v>61.298879999999997</v>
      </c>
      <c r="AE84" s="18">
        <v>8.2096269999999993</v>
      </c>
      <c r="AF84" s="19">
        <v>313</v>
      </c>
      <c r="AG84" s="11" t="s">
        <v>609</v>
      </c>
      <c r="AI84" s="18">
        <v>61.289566000000001</v>
      </c>
      <c r="AJ84" s="18">
        <v>7.7495750000000001</v>
      </c>
      <c r="AK84" s="16">
        <v>1047</v>
      </c>
      <c r="AR84" s="11" t="s">
        <v>610</v>
      </c>
      <c r="AS84" s="11" t="s">
        <v>611</v>
      </c>
      <c r="AT84" s="11" t="s">
        <v>612</v>
      </c>
      <c r="AW84" s="17"/>
    </row>
    <row r="85" spans="1:51" x14ac:dyDescent="0.2">
      <c r="A85" s="11" t="s">
        <v>613</v>
      </c>
      <c r="B85" s="11" t="s">
        <v>44</v>
      </c>
      <c r="C85" s="12" t="s">
        <v>44</v>
      </c>
      <c r="D85" s="11">
        <v>76</v>
      </c>
      <c r="E85" s="13" t="str">
        <f>VLOOKUP(F85,[2]Codes!$A$1:$B$30,2,FALSE)</f>
        <v>ES</v>
      </c>
      <c r="F85" s="11" t="s">
        <v>87</v>
      </c>
      <c r="G85" s="11" t="s">
        <v>88</v>
      </c>
      <c r="I85" s="11" t="s">
        <v>614</v>
      </c>
      <c r="J85" s="14" t="s">
        <v>615</v>
      </c>
      <c r="K85" s="15">
        <v>36.908369</v>
      </c>
      <c r="L85" s="15">
        <v>-4.7628919999999999</v>
      </c>
      <c r="M85" s="11">
        <v>4</v>
      </c>
      <c r="N85" s="11">
        <v>4</v>
      </c>
      <c r="O85" s="16" t="s">
        <v>270</v>
      </c>
      <c r="P85" s="11">
        <v>380</v>
      </c>
      <c r="Q85" s="11">
        <v>360</v>
      </c>
      <c r="Y85" s="20"/>
      <c r="Z85" s="11">
        <v>1977</v>
      </c>
      <c r="AB85" s="11" t="s">
        <v>616</v>
      </c>
      <c r="AD85" s="15">
        <v>36.903770000000002</v>
      </c>
      <c r="AE85" s="18">
        <v>-4.7780940000000003</v>
      </c>
      <c r="AF85" s="19">
        <v>4</v>
      </c>
      <c r="AG85" s="11" t="s">
        <v>617</v>
      </c>
      <c r="AI85" s="18">
        <v>36.907857999999997</v>
      </c>
      <c r="AJ85" s="18">
        <v>-4.7625799999999998</v>
      </c>
      <c r="AK85" s="16">
        <v>341</v>
      </c>
      <c r="AL85" s="20">
        <v>1</v>
      </c>
      <c r="AM85" s="16">
        <v>108.8</v>
      </c>
      <c r="AN85" s="11">
        <v>98</v>
      </c>
      <c r="AR85" s="11" t="s">
        <v>53</v>
      </c>
      <c r="AS85" s="11" t="s">
        <v>618</v>
      </c>
      <c r="AT85" s="11" t="s">
        <v>619</v>
      </c>
      <c r="AU85" s="11" t="s">
        <v>620</v>
      </c>
      <c r="AV85" s="20" t="s">
        <v>621</v>
      </c>
      <c r="AW85" s="17"/>
    </row>
    <row r="86" spans="1:51" x14ac:dyDescent="0.2">
      <c r="A86" s="11" t="s">
        <v>516</v>
      </c>
      <c r="B86" s="11" t="s">
        <v>398</v>
      </c>
      <c r="C86" s="12" t="s">
        <v>398</v>
      </c>
      <c r="D86" s="11">
        <v>77</v>
      </c>
      <c r="E86" s="13" t="str">
        <f>VLOOKUP(F86,[2]Codes!$A$1:$B$30,2,FALSE)</f>
        <v>PT</v>
      </c>
      <c r="F86" s="11" t="s">
        <v>337</v>
      </c>
      <c r="H86" s="21"/>
      <c r="I86" s="11" t="s">
        <v>514</v>
      </c>
      <c r="J86" s="22"/>
      <c r="K86" s="15">
        <v>41.489750000000001</v>
      </c>
      <c r="L86" s="15">
        <v>-6.2639189999999996</v>
      </c>
      <c r="M86" s="11">
        <v>4</v>
      </c>
      <c r="O86" s="16" t="s">
        <v>61</v>
      </c>
      <c r="P86" s="11">
        <v>369.52</v>
      </c>
      <c r="V86" s="11">
        <v>897.8</v>
      </c>
      <c r="X86" s="17">
        <v>0.27716614760220476</v>
      </c>
      <c r="Z86" s="11">
        <v>1960</v>
      </c>
      <c r="AA86" s="11">
        <v>1995</v>
      </c>
      <c r="AB86" s="11" t="s">
        <v>516</v>
      </c>
      <c r="AC86" s="11">
        <v>2727</v>
      </c>
      <c r="AD86" s="15">
        <v>41.489981</v>
      </c>
      <c r="AE86" s="18">
        <v>-6.2642439999999997</v>
      </c>
      <c r="AF86" s="19">
        <v>6.66</v>
      </c>
      <c r="AK86" s="16">
        <v>54.060456808833081</v>
      </c>
      <c r="AM86" s="16">
        <v>470</v>
      </c>
      <c r="AR86" s="11" t="s">
        <v>622</v>
      </c>
      <c r="AW86" s="17"/>
    </row>
    <row r="87" spans="1:51" x14ac:dyDescent="0.2">
      <c r="A87" s="21" t="s">
        <v>623</v>
      </c>
      <c r="C87" s="12" t="s">
        <v>98</v>
      </c>
      <c r="D87" s="11">
        <v>78</v>
      </c>
      <c r="E87" s="13" t="str">
        <f>VLOOKUP(F87,[2]Codes!$A$1:$B$30,2,FALSE)</f>
        <v>CZ</v>
      </c>
      <c r="F87" s="11" t="s">
        <v>348</v>
      </c>
      <c r="G87" s="11" t="s">
        <v>349</v>
      </c>
      <c r="H87" s="21"/>
      <c r="I87" s="11" t="s">
        <v>624</v>
      </c>
      <c r="J87" s="22" t="s">
        <v>625</v>
      </c>
      <c r="K87" s="15">
        <v>49.6068444</v>
      </c>
      <c r="L87" s="15">
        <v>14.181225299999999</v>
      </c>
      <c r="M87" s="11">
        <v>4</v>
      </c>
      <c r="O87" s="16" t="s">
        <v>321</v>
      </c>
      <c r="P87" s="11">
        <v>364</v>
      </c>
      <c r="R87" s="11">
        <v>128</v>
      </c>
      <c r="V87" s="11">
        <v>300</v>
      </c>
      <c r="X87" s="17">
        <v>9.4019601206459524E-2</v>
      </c>
      <c r="Z87" s="11">
        <v>1961</v>
      </c>
      <c r="AA87" s="11">
        <v>2002</v>
      </c>
      <c r="AB87" s="11" t="s">
        <v>623</v>
      </c>
      <c r="AC87" s="11">
        <v>3263</v>
      </c>
      <c r="AD87" s="15">
        <v>49.6068444</v>
      </c>
      <c r="AE87" s="18">
        <v>14.181225299999999</v>
      </c>
      <c r="AF87" s="19">
        <v>703.8</v>
      </c>
      <c r="AK87" s="16">
        <v>70.5</v>
      </c>
      <c r="AM87" s="16">
        <v>200</v>
      </c>
      <c r="AQ87" s="11" t="s">
        <v>626</v>
      </c>
      <c r="AR87" s="11" t="s">
        <v>627</v>
      </c>
      <c r="AS87" s="11" t="s">
        <v>628</v>
      </c>
      <c r="AT87" s="11" t="s">
        <v>629</v>
      </c>
      <c r="AU87" s="11" t="s">
        <v>630</v>
      </c>
      <c r="AW87" s="17"/>
    </row>
    <row r="88" spans="1:51" ht="11.25" customHeight="1" x14ac:dyDescent="0.2">
      <c r="A88" s="11" t="s">
        <v>631</v>
      </c>
      <c r="B88" s="11" t="s">
        <v>77</v>
      </c>
      <c r="C88" s="12" t="s">
        <v>77</v>
      </c>
      <c r="D88" s="11">
        <v>79</v>
      </c>
      <c r="E88" s="13" t="str">
        <f>VLOOKUP(F88,[2]Codes!$A$1:$B$30,2,FALSE)</f>
        <v>FR</v>
      </c>
      <c r="F88" s="11" t="s">
        <v>45</v>
      </c>
      <c r="G88" s="11" t="s">
        <v>46</v>
      </c>
      <c r="I88" s="11" t="s">
        <v>632</v>
      </c>
      <c r="J88" s="14" t="s">
        <v>633</v>
      </c>
      <c r="K88" s="15">
        <v>44.961181000000003</v>
      </c>
      <c r="L88" s="15">
        <v>5.6887509999999999</v>
      </c>
      <c r="M88" s="11">
        <v>4</v>
      </c>
      <c r="O88" s="16" t="s">
        <v>61</v>
      </c>
      <c r="P88" s="11">
        <v>364</v>
      </c>
      <c r="V88" s="11">
        <v>480</v>
      </c>
      <c r="X88" s="17">
        <v>0.15043136193033524</v>
      </c>
      <c r="Z88" s="11">
        <v>1963</v>
      </c>
      <c r="AB88" s="11" t="s">
        <v>631</v>
      </c>
      <c r="AC88" s="11">
        <v>3421</v>
      </c>
      <c r="AD88" s="15">
        <v>44.961091000000003</v>
      </c>
      <c r="AE88" s="18">
        <v>5.6890539999999996</v>
      </c>
      <c r="AF88" s="19">
        <v>275</v>
      </c>
      <c r="AK88" s="16">
        <v>120</v>
      </c>
      <c r="AM88" s="16">
        <v>338</v>
      </c>
      <c r="AR88" s="11" t="s">
        <v>634</v>
      </c>
      <c r="AS88" s="11" t="s">
        <v>635</v>
      </c>
      <c r="AW88" s="17"/>
    </row>
    <row r="89" spans="1:51" x14ac:dyDescent="0.2">
      <c r="A89" s="11" t="s">
        <v>636</v>
      </c>
      <c r="B89" s="11" t="s">
        <v>44</v>
      </c>
      <c r="C89" s="12" t="s">
        <v>44</v>
      </c>
      <c r="D89" s="11">
        <v>80</v>
      </c>
      <c r="E89" s="13" t="str">
        <f>VLOOKUP(F89,[2]Codes!$A$1:$B$30,2,FALSE)</f>
        <v>AT</v>
      </c>
      <c r="F89" s="11" t="s">
        <v>301</v>
      </c>
      <c r="G89" s="11" t="s">
        <v>302</v>
      </c>
      <c r="H89" s="33" t="s">
        <v>636</v>
      </c>
      <c r="J89" s="33" t="s">
        <v>637</v>
      </c>
      <c r="K89" s="15">
        <v>47.146110999999998</v>
      </c>
      <c r="L89" s="15">
        <v>11.967222</v>
      </c>
      <c r="M89" s="21">
        <v>2</v>
      </c>
      <c r="N89" s="34">
        <v>2</v>
      </c>
      <c r="O89" s="35" t="s">
        <v>61</v>
      </c>
      <c r="P89" s="21">
        <v>360</v>
      </c>
      <c r="Q89" s="21">
        <v>360</v>
      </c>
      <c r="U89" s="34"/>
      <c r="V89" s="11">
        <v>175.2</v>
      </c>
      <c r="X89" s="17">
        <v>5.5517529850178722E-2</v>
      </c>
      <c r="Z89" s="11">
        <v>1988</v>
      </c>
      <c r="AA89" s="35"/>
      <c r="AB89" s="11" t="s">
        <v>638</v>
      </c>
      <c r="AC89" s="11">
        <v>3302</v>
      </c>
      <c r="AD89" s="15">
        <v>47.121366000000002</v>
      </c>
      <c r="AE89" s="18">
        <v>12.061754000000001</v>
      </c>
      <c r="AF89" s="19">
        <v>68.7</v>
      </c>
      <c r="AG89" s="11" t="s">
        <v>639</v>
      </c>
      <c r="AI89" s="18">
        <v>47.121465999999998</v>
      </c>
      <c r="AJ89" s="18">
        <v>11.867184</v>
      </c>
      <c r="AK89" s="16">
        <v>726</v>
      </c>
      <c r="AL89" s="20">
        <v>11.17</v>
      </c>
      <c r="AQ89" s="34"/>
      <c r="AR89" s="33" t="s">
        <v>640</v>
      </c>
      <c r="AS89" s="11" t="s">
        <v>641</v>
      </c>
      <c r="AT89" s="11" t="s">
        <v>642</v>
      </c>
      <c r="AW89" s="17"/>
    </row>
    <row r="90" spans="1:51" x14ac:dyDescent="0.2">
      <c r="A90" s="11" t="s">
        <v>643</v>
      </c>
      <c r="B90" s="11" t="s">
        <v>77</v>
      </c>
      <c r="C90" s="12" t="s">
        <v>77</v>
      </c>
      <c r="D90" s="11">
        <v>81</v>
      </c>
      <c r="E90" s="13" t="str">
        <f>VLOOKUP(F90,[2]Codes!$A$1:$B$30,2,FALSE)</f>
        <v>FR</v>
      </c>
      <c r="F90" s="11" t="s">
        <v>45</v>
      </c>
      <c r="G90" s="11" t="s">
        <v>46</v>
      </c>
      <c r="H90" s="33"/>
      <c r="I90" s="11" t="s">
        <v>643</v>
      </c>
      <c r="J90" s="33" t="s">
        <v>644</v>
      </c>
      <c r="K90" s="15">
        <v>45.21293</v>
      </c>
      <c r="L90" s="15">
        <v>6.7152599999999998</v>
      </c>
      <c r="M90" s="21">
        <v>2</v>
      </c>
      <c r="N90" s="34"/>
      <c r="O90" s="35" t="s">
        <v>82</v>
      </c>
      <c r="P90" s="21">
        <v>357</v>
      </c>
      <c r="Q90" s="21"/>
      <c r="U90" s="34"/>
      <c r="V90" s="11">
        <v>578</v>
      </c>
      <c r="X90" s="17">
        <v>0.1846962832589116</v>
      </c>
      <c r="Z90" s="11">
        <v>1968</v>
      </c>
      <c r="AA90" s="35"/>
      <c r="AB90" s="11" t="s">
        <v>645</v>
      </c>
      <c r="AC90" s="11">
        <v>3411</v>
      </c>
      <c r="AD90" s="15">
        <v>45.228749999999998</v>
      </c>
      <c r="AE90" s="18">
        <v>6.94625</v>
      </c>
      <c r="AF90" s="19">
        <v>332.2</v>
      </c>
      <c r="AK90" s="16">
        <v>880</v>
      </c>
      <c r="AM90" s="16">
        <v>73</v>
      </c>
      <c r="AQ90" s="34"/>
      <c r="AR90" s="33" t="s">
        <v>646</v>
      </c>
      <c r="AS90" s="11" t="s">
        <v>647</v>
      </c>
      <c r="AW90" s="17"/>
    </row>
    <row r="91" spans="1:51" x14ac:dyDescent="0.2">
      <c r="A91" s="11" t="s">
        <v>648</v>
      </c>
      <c r="B91" s="11" t="s">
        <v>44</v>
      </c>
      <c r="C91" s="12" t="s">
        <v>44</v>
      </c>
      <c r="D91" s="11">
        <v>82</v>
      </c>
      <c r="E91" s="13" t="str">
        <f>VLOOKUP(F91,[2]Codes!$A$1:$B$30,2,FALSE)</f>
        <v>DE</v>
      </c>
      <c r="F91" s="11" t="s">
        <v>153</v>
      </c>
      <c r="G91" s="11" t="s">
        <v>189</v>
      </c>
      <c r="H91" s="21"/>
      <c r="I91" s="11" t="s">
        <v>649</v>
      </c>
      <c r="J91" s="33"/>
      <c r="K91" s="15">
        <v>47.565607</v>
      </c>
      <c r="L91" s="15">
        <v>7.9536300000000004</v>
      </c>
      <c r="M91" s="11">
        <v>4</v>
      </c>
      <c r="N91" s="11">
        <v>4</v>
      </c>
      <c r="O91" s="16" t="s">
        <v>650</v>
      </c>
      <c r="P91" s="11">
        <v>360</v>
      </c>
      <c r="Q91" s="11">
        <v>300</v>
      </c>
      <c r="Z91" s="11">
        <v>1964</v>
      </c>
      <c r="AB91" s="11" t="s">
        <v>651</v>
      </c>
      <c r="AD91" s="15">
        <v>47.580925999999998</v>
      </c>
      <c r="AE91" s="18">
        <v>7.9596809999999998</v>
      </c>
      <c r="AF91" s="19">
        <v>2.1</v>
      </c>
      <c r="AG91" s="11" t="s">
        <v>652</v>
      </c>
      <c r="AK91" s="16">
        <v>413</v>
      </c>
      <c r="AL91" s="20">
        <v>2.0640000000000001</v>
      </c>
      <c r="AR91" s="11" t="s">
        <v>653</v>
      </c>
      <c r="AS91" s="11" t="s">
        <v>654</v>
      </c>
      <c r="AT91" s="11" t="s">
        <v>282</v>
      </c>
      <c r="AW91" s="17"/>
    </row>
    <row r="92" spans="1:51" x14ac:dyDescent="0.2">
      <c r="A92" s="11" t="s">
        <v>655</v>
      </c>
      <c r="B92" s="33" t="s">
        <v>44</v>
      </c>
      <c r="C92" s="12" t="s">
        <v>44</v>
      </c>
      <c r="D92" s="11">
        <v>83</v>
      </c>
      <c r="E92" s="13" t="str">
        <f>VLOOKUP(F92,[2]Codes!$A$1:$B$30,2,FALSE)</f>
        <v>UK</v>
      </c>
      <c r="F92" s="11" t="s">
        <v>58</v>
      </c>
      <c r="G92" s="11" t="s">
        <v>59</v>
      </c>
      <c r="I92" s="11" t="s">
        <v>60</v>
      </c>
      <c r="J92" s="33"/>
      <c r="K92" s="15">
        <v>52.980832999999997</v>
      </c>
      <c r="L92" s="15">
        <v>-3.9688889999999999</v>
      </c>
      <c r="M92" s="11">
        <v>4</v>
      </c>
      <c r="N92" s="11">
        <v>4</v>
      </c>
      <c r="P92" s="11">
        <v>360</v>
      </c>
      <c r="Q92" s="11">
        <v>300</v>
      </c>
      <c r="R92" s="11">
        <v>60</v>
      </c>
      <c r="Z92" s="11">
        <v>1963</v>
      </c>
      <c r="AB92" s="11" t="s">
        <v>656</v>
      </c>
      <c r="AD92" s="15">
        <v>52.980939999999997</v>
      </c>
      <c r="AE92" s="18">
        <v>-3.9899710000000002</v>
      </c>
      <c r="AF92" s="19">
        <v>1.7</v>
      </c>
      <c r="AG92" s="11" t="s">
        <v>657</v>
      </c>
      <c r="AI92" s="18">
        <v>52.981065999999998</v>
      </c>
      <c r="AJ92" s="18">
        <v>-3.9664959999999998</v>
      </c>
      <c r="AK92" s="16">
        <v>307.5</v>
      </c>
      <c r="AL92" s="20">
        <v>1.3</v>
      </c>
      <c r="AM92" s="16">
        <v>27</v>
      </c>
      <c r="AN92" s="11">
        <v>22</v>
      </c>
      <c r="AQ92" s="11" t="s">
        <v>658</v>
      </c>
      <c r="AR92" s="11" t="s">
        <v>53</v>
      </c>
      <c r="AS92" s="11" t="s">
        <v>659</v>
      </c>
      <c r="AT92" s="11" t="s">
        <v>660</v>
      </c>
      <c r="AW92" s="17"/>
    </row>
    <row r="93" spans="1:51" x14ac:dyDescent="0.2">
      <c r="A93" s="11" t="s">
        <v>661</v>
      </c>
      <c r="B93" s="11" t="s">
        <v>44</v>
      </c>
      <c r="C93" s="12" t="s">
        <v>44</v>
      </c>
      <c r="D93" s="11">
        <v>84</v>
      </c>
      <c r="E93" s="13" t="str">
        <f>VLOOKUP(F93,[2]Codes!$A$1:$B$30,2,FALSE)</f>
        <v>IT</v>
      </c>
      <c r="F93" s="11" t="s">
        <v>110</v>
      </c>
      <c r="K93" s="15">
        <v>46.067701999999997</v>
      </c>
      <c r="L93" s="15">
        <v>10.982813999999999</v>
      </c>
      <c r="M93" s="11">
        <v>15</v>
      </c>
      <c r="N93" s="11">
        <v>2</v>
      </c>
      <c r="O93" s="16" t="s">
        <v>662</v>
      </c>
      <c r="P93" s="11">
        <v>350</v>
      </c>
      <c r="Q93" s="11">
        <v>350</v>
      </c>
      <c r="Y93" s="20"/>
      <c r="AB93" s="11" t="s">
        <v>663</v>
      </c>
      <c r="AD93" s="15">
        <v>46.123626000000002</v>
      </c>
      <c r="AE93" s="18">
        <v>10.957356000000001</v>
      </c>
      <c r="AF93" s="19">
        <v>32.700000000000003</v>
      </c>
      <c r="AG93" s="11" t="s">
        <v>664</v>
      </c>
      <c r="AI93" s="18">
        <v>46.066760000000002</v>
      </c>
      <c r="AJ93" s="18">
        <v>10.983506</v>
      </c>
      <c r="AK93" s="16">
        <v>580.9</v>
      </c>
      <c r="AM93" s="16">
        <v>41</v>
      </c>
      <c r="AR93" s="11" t="s">
        <v>53</v>
      </c>
      <c r="AS93" s="11" t="s">
        <v>665</v>
      </c>
      <c r="AW93" s="17"/>
    </row>
    <row r="94" spans="1:51" x14ac:dyDescent="0.2">
      <c r="A94" s="11" t="s">
        <v>666</v>
      </c>
      <c r="B94" s="11" t="s">
        <v>398</v>
      </c>
      <c r="C94" s="12" t="s">
        <v>398</v>
      </c>
      <c r="D94" s="11">
        <v>85</v>
      </c>
      <c r="E94" s="13" t="str">
        <f>VLOOKUP(F94,[2]Codes!$A$1:$B$30,2,FALSE)</f>
        <v>FR</v>
      </c>
      <c r="F94" s="11" t="s">
        <v>45</v>
      </c>
      <c r="G94" s="11" t="s">
        <v>667</v>
      </c>
      <c r="I94" s="11" t="s">
        <v>668</v>
      </c>
      <c r="J94" s="14" t="s">
        <v>669</v>
      </c>
      <c r="K94" s="15">
        <v>44.303735000000003</v>
      </c>
      <c r="L94" s="15">
        <v>4.7424249999999999</v>
      </c>
      <c r="M94" s="11">
        <v>6</v>
      </c>
      <c r="O94" s="16" t="s">
        <v>321</v>
      </c>
      <c r="P94" s="11">
        <v>348</v>
      </c>
      <c r="V94" s="11">
        <v>739.8</v>
      </c>
      <c r="X94" s="17">
        <v>0.2425122141188133</v>
      </c>
      <c r="Z94" s="11">
        <v>1952</v>
      </c>
      <c r="AB94" s="11" t="s">
        <v>670</v>
      </c>
      <c r="AD94" s="15">
        <v>44.303735000000003</v>
      </c>
      <c r="AE94" s="18">
        <v>4.7424249999999999</v>
      </c>
      <c r="AF94" s="19">
        <v>0.2</v>
      </c>
      <c r="AK94" s="16">
        <v>23</v>
      </c>
      <c r="AM94" s="16">
        <v>1980</v>
      </c>
      <c r="AR94" s="11" t="s">
        <v>671</v>
      </c>
      <c r="AS94" s="11" t="s">
        <v>672</v>
      </c>
      <c r="AW94" s="17"/>
    </row>
    <row r="95" spans="1:51" x14ac:dyDescent="0.2">
      <c r="A95" s="11" t="s">
        <v>673</v>
      </c>
      <c r="B95" s="11" t="s">
        <v>44</v>
      </c>
      <c r="C95" s="12" t="s">
        <v>44</v>
      </c>
      <c r="D95" s="11">
        <v>86</v>
      </c>
      <c r="E95" s="13" t="str">
        <f>VLOOKUP(F95,[2]Codes!$A$1:$B$30,2,FALSE)</f>
        <v>CH</v>
      </c>
      <c r="F95" s="11" t="s">
        <v>78</v>
      </c>
      <c r="G95" s="11" t="s">
        <v>674</v>
      </c>
      <c r="H95" s="11" t="s">
        <v>675</v>
      </c>
      <c r="I95" s="11" t="s">
        <v>675</v>
      </c>
      <c r="J95" s="14" t="s">
        <v>676</v>
      </c>
      <c r="K95" s="15">
        <v>46.565359106343998</v>
      </c>
      <c r="L95" s="15">
        <v>8.3277561798094997</v>
      </c>
      <c r="M95" s="11">
        <v>4</v>
      </c>
      <c r="N95" s="11">
        <v>4</v>
      </c>
      <c r="O95" s="16" t="s">
        <v>61</v>
      </c>
      <c r="P95" s="11">
        <v>348</v>
      </c>
      <c r="Q95" s="11">
        <v>352</v>
      </c>
      <c r="V95" s="11">
        <v>600</v>
      </c>
      <c r="W95" s="11">
        <v>720</v>
      </c>
      <c r="X95" s="17">
        <v>0.19668468298362796</v>
      </c>
      <c r="Y95" s="17">
        <v>0.2333395557214859</v>
      </c>
      <c r="Z95" s="11">
        <v>1980</v>
      </c>
      <c r="AB95" s="11" t="s">
        <v>677</v>
      </c>
      <c r="AC95" s="11">
        <v>3330</v>
      </c>
      <c r="AD95" s="15">
        <v>46.547083000000001</v>
      </c>
      <c r="AE95" s="18">
        <v>8.2712500000000002</v>
      </c>
      <c r="AF95" s="19">
        <v>61</v>
      </c>
      <c r="AG95" s="11" t="s">
        <v>675</v>
      </c>
      <c r="AH95" s="11">
        <v>3323</v>
      </c>
      <c r="AI95" s="18">
        <v>46.547083000000001</v>
      </c>
      <c r="AJ95" s="18">
        <v>8.2712500000000002</v>
      </c>
      <c r="AK95" s="16">
        <v>400</v>
      </c>
      <c r="AL95" s="20">
        <v>53.42</v>
      </c>
      <c r="AM95" s="16">
        <v>96.7</v>
      </c>
      <c r="AN95" s="11">
        <v>74.8</v>
      </c>
      <c r="AP95" s="11" t="s">
        <v>52</v>
      </c>
      <c r="AQ95" s="21"/>
      <c r="AR95" s="21" t="s">
        <v>678</v>
      </c>
      <c r="AS95" s="11" t="s">
        <v>679</v>
      </c>
      <c r="AT95" s="11" t="s">
        <v>528</v>
      </c>
      <c r="AW95" s="17"/>
    </row>
    <row r="96" spans="1:51" x14ac:dyDescent="0.2">
      <c r="A96" s="11" t="s">
        <v>680</v>
      </c>
      <c r="B96" s="33" t="s">
        <v>77</v>
      </c>
      <c r="C96" s="12" t="s">
        <v>398</v>
      </c>
      <c r="D96" s="11">
        <v>87</v>
      </c>
      <c r="E96" s="13" t="str">
        <f>VLOOKUP(F96,[2]Codes!$A$1:$B$30,2,FALSE)</f>
        <v>CH</v>
      </c>
      <c r="F96" s="11" t="s">
        <v>78</v>
      </c>
      <c r="G96" s="11" t="s">
        <v>681</v>
      </c>
      <c r="J96" s="33"/>
      <c r="K96" s="15">
        <v>46.332099999999997</v>
      </c>
      <c r="L96" s="15">
        <v>8.0119600000000002</v>
      </c>
      <c r="M96" s="11">
        <v>3</v>
      </c>
      <c r="O96" s="16" t="s">
        <v>82</v>
      </c>
      <c r="P96" s="11">
        <v>340</v>
      </c>
      <c r="V96" s="11">
        <v>564</v>
      </c>
      <c r="X96" s="17">
        <v>0.18923380440471876</v>
      </c>
      <c r="Z96" s="11">
        <v>1969</v>
      </c>
      <c r="AB96" s="11" t="s">
        <v>682</v>
      </c>
      <c r="AC96" s="11" t="s">
        <v>683</v>
      </c>
      <c r="AD96" s="15">
        <v>46.371958999999997</v>
      </c>
      <c r="AE96" s="18">
        <v>8.0022179999999992</v>
      </c>
      <c r="AF96" s="19">
        <v>9.1999999999999993</v>
      </c>
      <c r="AK96" s="16">
        <v>750</v>
      </c>
      <c r="AM96" s="16">
        <v>55</v>
      </c>
      <c r="AR96" s="11" t="s">
        <v>684</v>
      </c>
      <c r="AS96" s="11" t="s">
        <v>685</v>
      </c>
      <c r="AT96" s="11" t="s">
        <v>528</v>
      </c>
      <c r="AW96" s="17"/>
    </row>
    <row r="97" spans="1:51" x14ac:dyDescent="0.2">
      <c r="A97" s="11" t="s">
        <v>686</v>
      </c>
      <c r="B97" s="11" t="s">
        <v>77</v>
      </c>
      <c r="C97" s="12" t="s">
        <v>77</v>
      </c>
      <c r="D97" s="11">
        <v>88</v>
      </c>
      <c r="E97" s="13" t="str">
        <f>VLOOKUP(F97,[2]Codes!$A$1:$B$30,2,FALSE)</f>
        <v>FR</v>
      </c>
      <c r="F97" s="11" t="s">
        <v>45</v>
      </c>
      <c r="G97" s="11" t="s">
        <v>46</v>
      </c>
      <c r="I97" s="11" t="s">
        <v>687</v>
      </c>
      <c r="J97" s="14" t="s">
        <v>47</v>
      </c>
      <c r="K97" s="15">
        <v>45.625267999999998</v>
      </c>
      <c r="L97" s="15">
        <v>6.791353</v>
      </c>
      <c r="M97" s="11">
        <v>4</v>
      </c>
      <c r="O97" s="16" t="s">
        <v>82</v>
      </c>
      <c r="P97" s="11">
        <v>332</v>
      </c>
      <c r="AB97" s="11" t="s">
        <v>688</v>
      </c>
      <c r="AC97" s="11">
        <v>3398</v>
      </c>
      <c r="AD97" s="15">
        <v>45.493203000000001</v>
      </c>
      <c r="AE97" s="18">
        <v>6.9330059999999998</v>
      </c>
      <c r="AF97" s="19">
        <v>230</v>
      </c>
      <c r="AK97" s="16">
        <v>750</v>
      </c>
      <c r="AQ97" s="11" t="s">
        <v>689</v>
      </c>
      <c r="AR97" s="11" t="s">
        <v>690</v>
      </c>
      <c r="AS97" s="11" t="s">
        <v>691</v>
      </c>
      <c r="AW97" s="17"/>
    </row>
    <row r="98" spans="1:51" x14ac:dyDescent="0.2">
      <c r="A98" s="11" t="s">
        <v>692</v>
      </c>
      <c r="B98" s="11" t="s">
        <v>77</v>
      </c>
      <c r="C98" s="12" t="s">
        <v>77</v>
      </c>
      <c r="D98" s="11">
        <v>89</v>
      </c>
      <c r="E98" s="13" t="str">
        <f>VLOOKUP(F98,[2]Codes!$A$1:$B$30,2,FALSE)</f>
        <v>ES</v>
      </c>
      <c r="F98" s="11" t="s">
        <v>87</v>
      </c>
      <c r="I98" s="11" t="s">
        <v>692</v>
      </c>
      <c r="J98" s="33" t="s">
        <v>693</v>
      </c>
      <c r="K98" s="15">
        <v>41.368983</v>
      </c>
      <c r="L98" s="15">
        <v>0.27338099999999999</v>
      </c>
      <c r="M98" s="11">
        <v>4</v>
      </c>
      <c r="O98" s="16" t="s">
        <v>61</v>
      </c>
      <c r="P98" s="11">
        <v>324</v>
      </c>
      <c r="V98" s="11">
        <v>743</v>
      </c>
      <c r="X98" s="17">
        <v>0.261602769398039</v>
      </c>
      <c r="Z98" s="11">
        <v>1966</v>
      </c>
      <c r="AA98" s="11">
        <v>2010</v>
      </c>
      <c r="AB98" s="11" t="s">
        <v>692</v>
      </c>
      <c r="AC98" s="11">
        <v>3503</v>
      </c>
      <c r="AD98" s="15">
        <v>41.369221000000003</v>
      </c>
      <c r="AE98" s="18">
        <v>0.27279599999999998</v>
      </c>
      <c r="AF98" s="19">
        <v>1533.8</v>
      </c>
      <c r="AK98" s="16">
        <v>47</v>
      </c>
      <c r="AM98" s="16">
        <v>600</v>
      </c>
      <c r="AR98" s="11" t="s">
        <v>694</v>
      </c>
      <c r="AS98" s="11" t="s">
        <v>695</v>
      </c>
      <c r="AT98" s="11" t="s">
        <v>696</v>
      </c>
      <c r="AW98" s="17"/>
    </row>
    <row r="99" spans="1:51" x14ac:dyDescent="0.2">
      <c r="A99" s="11" t="s">
        <v>697</v>
      </c>
      <c r="C99" s="12" t="s">
        <v>98</v>
      </c>
      <c r="D99" s="11">
        <v>90</v>
      </c>
      <c r="E99" s="13" t="str">
        <f>VLOOKUP(F99,[2]Codes!$A$1:$B$30,2,FALSE)</f>
        <v>RO</v>
      </c>
      <c r="F99" s="11" t="s">
        <v>119</v>
      </c>
      <c r="G99" s="11" t="s">
        <v>120</v>
      </c>
      <c r="H99" s="21" t="s">
        <v>121</v>
      </c>
      <c r="I99" s="11" t="s">
        <v>698</v>
      </c>
      <c r="J99" s="22" t="s">
        <v>123</v>
      </c>
      <c r="K99" s="15">
        <v>46.788899999999998</v>
      </c>
      <c r="L99" s="15">
        <v>22.567162499999998</v>
      </c>
      <c r="M99" s="11">
        <v>10</v>
      </c>
      <c r="O99" s="16" t="s">
        <v>321</v>
      </c>
      <c r="P99" s="11">
        <v>321</v>
      </c>
      <c r="V99" s="11">
        <v>1300</v>
      </c>
      <c r="X99" s="17">
        <v>0.46199455130733796</v>
      </c>
      <c r="Z99" s="11">
        <v>1984</v>
      </c>
      <c r="AB99" s="11" t="s">
        <v>699</v>
      </c>
      <c r="AC99" s="11">
        <v>3891</v>
      </c>
      <c r="AD99" s="15">
        <v>44.305433000000001</v>
      </c>
      <c r="AE99" s="18">
        <v>22.563907</v>
      </c>
      <c r="AF99" s="19">
        <v>868</v>
      </c>
      <c r="AK99" s="16">
        <v>35</v>
      </c>
      <c r="AM99" s="16">
        <v>8700</v>
      </c>
      <c r="AO99" s="11" t="s">
        <v>118</v>
      </c>
      <c r="AP99" s="11" t="s">
        <v>52</v>
      </c>
      <c r="AR99" s="11" t="s">
        <v>700</v>
      </c>
      <c r="AS99" s="11" t="s">
        <v>701</v>
      </c>
      <c r="AT99" s="11" t="s">
        <v>127</v>
      </c>
      <c r="AW99" s="17"/>
    </row>
    <row r="100" spans="1:51" x14ac:dyDescent="0.2">
      <c r="A100" s="11" t="s">
        <v>702</v>
      </c>
      <c r="C100" s="12" t="s">
        <v>98</v>
      </c>
      <c r="D100" s="11">
        <v>91</v>
      </c>
      <c r="E100" s="13" t="str">
        <f>VLOOKUP(F100,[2]Codes!$A$1:$B$30,2,FALSE)</f>
        <v>NO</v>
      </c>
      <c r="F100" s="11" t="s">
        <v>99</v>
      </c>
      <c r="G100" s="11" t="s">
        <v>100</v>
      </c>
      <c r="I100" s="11" t="s">
        <v>702</v>
      </c>
      <c r="K100" s="15">
        <v>59.617114999999998</v>
      </c>
      <c r="L100" s="15">
        <v>7.8564309999999997</v>
      </c>
      <c r="M100" s="11">
        <v>3</v>
      </c>
      <c r="O100" s="16" t="s">
        <v>61</v>
      </c>
      <c r="P100" s="11">
        <v>300</v>
      </c>
      <c r="V100" s="11">
        <v>1017</v>
      </c>
      <c r="X100" s="17">
        <v>0.3867214236824093</v>
      </c>
      <c r="Z100" s="11">
        <v>1964</v>
      </c>
      <c r="AB100" s="11" t="s">
        <v>703</v>
      </c>
      <c r="AD100" s="15">
        <v>59.70317</v>
      </c>
      <c r="AE100" s="18">
        <v>7.9030300000000002</v>
      </c>
      <c r="AF100" s="19">
        <v>2360</v>
      </c>
      <c r="AG100" s="11" t="s">
        <v>547</v>
      </c>
      <c r="AI100" s="18">
        <v>59.609687000000001</v>
      </c>
      <c r="AJ100" s="18">
        <v>7.8543219999999998</v>
      </c>
      <c r="AK100" s="16">
        <v>278</v>
      </c>
      <c r="AR100" s="11" t="s">
        <v>704</v>
      </c>
      <c r="AS100" s="11" t="s">
        <v>705</v>
      </c>
      <c r="AU100" s="11" t="s">
        <v>706</v>
      </c>
      <c r="AW100" s="17"/>
    </row>
    <row r="101" spans="1:51" x14ac:dyDescent="0.2">
      <c r="A101" s="47" t="s">
        <v>707</v>
      </c>
      <c r="B101" s="47"/>
      <c r="C101" s="12" t="s">
        <v>98</v>
      </c>
      <c r="D101" s="47">
        <v>92</v>
      </c>
      <c r="E101" s="13" t="str">
        <f>VLOOKUP(F101,[2]Codes!$A$1:$B$30,2,FALSE)</f>
        <v>SE</v>
      </c>
      <c r="F101" s="47" t="s">
        <v>197</v>
      </c>
      <c r="G101" s="47" t="s">
        <v>154</v>
      </c>
      <c r="H101" s="48"/>
      <c r="I101" s="48" t="s">
        <v>707</v>
      </c>
      <c r="J101" s="47" t="s">
        <v>708</v>
      </c>
      <c r="K101" s="15">
        <v>63.539774000000001</v>
      </c>
      <c r="L101" s="15">
        <v>16.761382999999999</v>
      </c>
      <c r="M101" s="11">
        <v>3</v>
      </c>
      <c r="N101" s="47"/>
      <c r="O101" s="16" t="s">
        <v>61</v>
      </c>
      <c r="P101" s="11">
        <v>296</v>
      </c>
      <c r="S101" s="47"/>
      <c r="U101" s="47"/>
      <c r="V101" s="47">
        <v>970</v>
      </c>
      <c r="X101" s="17">
        <v>0.37383379272496314</v>
      </c>
      <c r="Z101" s="47">
        <v>1954</v>
      </c>
      <c r="AA101" s="47"/>
      <c r="AB101" s="47" t="s">
        <v>709</v>
      </c>
      <c r="AD101" s="15">
        <v>63.563923000000003</v>
      </c>
      <c r="AE101" s="18">
        <v>16.650549999999999</v>
      </c>
      <c r="AF101" s="19">
        <v>0</v>
      </c>
      <c r="AG101" s="47" t="s">
        <v>710</v>
      </c>
      <c r="AK101" s="16">
        <v>99</v>
      </c>
      <c r="AN101" s="47"/>
      <c r="AO101" s="47"/>
      <c r="AP101" s="47"/>
      <c r="AQ101" s="47"/>
      <c r="AR101" s="47" t="s">
        <v>711</v>
      </c>
      <c r="AS101" s="47" t="s">
        <v>712</v>
      </c>
      <c r="AT101" s="47"/>
      <c r="AU101" s="47" t="s">
        <v>713</v>
      </c>
      <c r="AW101" s="17"/>
    </row>
    <row r="102" spans="1:51" x14ac:dyDescent="0.2">
      <c r="A102" s="11" t="s">
        <v>590</v>
      </c>
      <c r="B102" s="11" t="s">
        <v>77</v>
      </c>
      <c r="C102" s="12" t="s">
        <v>77</v>
      </c>
      <c r="D102" s="11">
        <v>93</v>
      </c>
      <c r="E102" s="13" t="str">
        <f>VLOOKUP(F102,[2]Codes!$A$1:$B$30,2,FALSE)</f>
        <v>CH</v>
      </c>
      <c r="F102" s="11" t="s">
        <v>78</v>
      </c>
      <c r="G102" s="11" t="s">
        <v>79</v>
      </c>
      <c r="H102" s="21" t="s">
        <v>80</v>
      </c>
      <c r="I102" s="11" t="s">
        <v>590</v>
      </c>
      <c r="J102" s="14" t="s">
        <v>81</v>
      </c>
      <c r="K102" s="15">
        <v>46.033152000000001</v>
      </c>
      <c r="L102" s="15">
        <v>7.3079099999999997</v>
      </c>
      <c r="M102" s="11">
        <v>6</v>
      </c>
      <c r="O102" s="16" t="s">
        <v>82</v>
      </c>
      <c r="P102" s="11">
        <v>290</v>
      </c>
      <c r="V102" s="11">
        <v>733.95299999999997</v>
      </c>
      <c r="X102" s="17">
        <v>0.28871462625976541</v>
      </c>
      <c r="Z102" s="11" t="s">
        <v>270</v>
      </c>
      <c r="AB102" s="11" t="s">
        <v>83</v>
      </c>
      <c r="AC102" s="11">
        <v>3371</v>
      </c>
      <c r="AD102" s="15">
        <v>46.080326999999997</v>
      </c>
      <c r="AE102" s="18">
        <v>7.4032600000000004</v>
      </c>
      <c r="AF102" s="19">
        <v>400</v>
      </c>
      <c r="AK102" s="16">
        <v>874</v>
      </c>
      <c r="AM102" s="16">
        <v>45</v>
      </c>
      <c r="AP102" s="11" t="s">
        <v>52</v>
      </c>
      <c r="AR102" s="21" t="s">
        <v>714</v>
      </c>
      <c r="AS102" s="11" t="s">
        <v>715</v>
      </c>
      <c r="AW102" s="17"/>
    </row>
    <row r="103" spans="1:51" x14ac:dyDescent="0.2">
      <c r="A103" s="11" t="s">
        <v>716</v>
      </c>
      <c r="B103" s="11" t="s">
        <v>44</v>
      </c>
      <c r="C103" s="12" t="s">
        <v>44</v>
      </c>
      <c r="D103" s="11">
        <v>94</v>
      </c>
      <c r="E103" s="13" t="str">
        <f>VLOOKUP(F103,[2]Codes!$A$1:$B$30,2,FALSE)</f>
        <v>AT</v>
      </c>
      <c r="F103" s="11" t="s">
        <v>301</v>
      </c>
      <c r="G103" s="11" t="s">
        <v>418</v>
      </c>
      <c r="H103" s="33" t="s">
        <v>419</v>
      </c>
      <c r="I103" s="11" t="s">
        <v>716</v>
      </c>
      <c r="J103" s="33"/>
      <c r="K103" s="15">
        <v>47.209373999999997</v>
      </c>
      <c r="L103" s="15">
        <v>11.005618</v>
      </c>
      <c r="M103" s="11">
        <v>2</v>
      </c>
      <c r="N103" s="33">
        <v>2</v>
      </c>
      <c r="O103" s="16" t="s">
        <v>61</v>
      </c>
      <c r="P103" s="11">
        <v>289</v>
      </c>
      <c r="Q103" s="11">
        <v>250</v>
      </c>
      <c r="U103" s="33">
        <v>12.6</v>
      </c>
      <c r="V103" s="11">
        <v>55.5</v>
      </c>
      <c r="X103" s="17">
        <v>2.1907543063124514E-2</v>
      </c>
      <c r="Z103" s="11">
        <v>1981</v>
      </c>
      <c r="AA103" s="16"/>
      <c r="AB103" s="11" t="s">
        <v>717</v>
      </c>
      <c r="AC103" s="11">
        <v>3295</v>
      </c>
      <c r="AD103" s="15">
        <v>47.197916999999997</v>
      </c>
      <c r="AE103" s="18">
        <v>11.02125</v>
      </c>
      <c r="AF103" s="19">
        <v>60</v>
      </c>
      <c r="AG103" s="11" t="s">
        <v>420</v>
      </c>
      <c r="AI103" s="18">
        <v>47.212035</v>
      </c>
      <c r="AJ103" s="18">
        <v>11.000964</v>
      </c>
      <c r="AK103" s="16">
        <v>380</v>
      </c>
      <c r="AL103" s="20">
        <v>2.69</v>
      </c>
      <c r="AN103" s="11">
        <v>132</v>
      </c>
      <c r="AQ103" s="34" t="s">
        <v>718</v>
      </c>
      <c r="AR103" s="33" t="s">
        <v>421</v>
      </c>
      <c r="AS103" s="11" t="s">
        <v>422</v>
      </c>
      <c r="AT103" s="11" t="s">
        <v>282</v>
      </c>
      <c r="AW103" s="17"/>
    </row>
    <row r="104" spans="1:51" x14ac:dyDescent="0.2">
      <c r="A104" s="11" t="s">
        <v>719</v>
      </c>
      <c r="B104" s="11" t="s">
        <v>44</v>
      </c>
      <c r="C104" s="12" t="s">
        <v>44</v>
      </c>
      <c r="D104" s="11">
        <v>95</v>
      </c>
      <c r="E104" s="13" t="str">
        <f>VLOOKUP(F104,[2]Codes!$A$1:$B$30,2,FALSE)</f>
        <v>NO</v>
      </c>
      <c r="F104" s="11" t="s">
        <v>99</v>
      </c>
      <c r="G104" s="11" t="s">
        <v>265</v>
      </c>
      <c r="H104" s="11" t="s">
        <v>266</v>
      </c>
      <c r="I104" s="11" t="s">
        <v>266</v>
      </c>
      <c r="J104" s="14" t="s">
        <v>266</v>
      </c>
      <c r="K104" s="15">
        <v>60.883144999999999</v>
      </c>
      <c r="L104" s="15">
        <v>7.2483139999999997</v>
      </c>
      <c r="M104" s="11">
        <v>2</v>
      </c>
      <c r="N104" s="11">
        <v>2</v>
      </c>
      <c r="O104" s="16" t="s">
        <v>61</v>
      </c>
      <c r="P104" s="11">
        <v>270</v>
      </c>
      <c r="Q104" s="11">
        <v>270</v>
      </c>
      <c r="V104" s="11">
        <v>350</v>
      </c>
      <c r="W104" s="11">
        <v>285</v>
      </c>
      <c r="X104" s="17">
        <v>0.14787774313213511</v>
      </c>
      <c r="Y104" s="17">
        <v>0.12041473369331002</v>
      </c>
      <c r="Z104" s="11">
        <v>1975</v>
      </c>
      <c r="AB104" s="11" t="s">
        <v>720</v>
      </c>
      <c r="AC104" s="11">
        <v>3107</v>
      </c>
      <c r="AD104" s="15">
        <v>60.805292999999999</v>
      </c>
      <c r="AE104" s="18">
        <v>7.7497199999999999</v>
      </c>
      <c r="AF104" s="19">
        <v>448</v>
      </c>
      <c r="AG104" s="11" t="s">
        <v>721</v>
      </c>
      <c r="AI104" s="18">
        <v>60.790472000000001</v>
      </c>
      <c r="AJ104" s="18">
        <v>7.5625</v>
      </c>
      <c r="AK104" s="16">
        <v>400</v>
      </c>
      <c r="AL104" s="20">
        <v>9.44</v>
      </c>
      <c r="AM104" s="16">
        <v>79</v>
      </c>
      <c r="AP104" s="11" t="s">
        <v>270</v>
      </c>
      <c r="AR104" s="11" t="s">
        <v>271</v>
      </c>
      <c r="AS104" s="11" t="s">
        <v>272</v>
      </c>
      <c r="AT104" s="11" t="s">
        <v>722</v>
      </c>
      <c r="AU104" s="11" t="s">
        <v>723</v>
      </c>
      <c r="AW104" s="17"/>
    </row>
    <row r="105" spans="1:51" x14ac:dyDescent="0.2">
      <c r="A105" s="11" t="s">
        <v>572</v>
      </c>
      <c r="C105" s="12" t="s">
        <v>98</v>
      </c>
      <c r="D105" s="11">
        <v>96</v>
      </c>
      <c r="E105" s="13" t="str">
        <f>VLOOKUP(F105,[2]Codes!$A$1:$B$30,2,FALSE)</f>
        <v>LV</v>
      </c>
      <c r="F105" s="11" t="s">
        <v>237</v>
      </c>
      <c r="G105" s="11" t="s">
        <v>238</v>
      </c>
      <c r="I105" s="11" t="s">
        <v>572</v>
      </c>
      <c r="J105" s="14" t="s">
        <v>240</v>
      </c>
      <c r="K105" s="15">
        <v>56.740499999999997</v>
      </c>
      <c r="L105" s="15">
        <v>24.711300000000001</v>
      </c>
      <c r="M105" s="11">
        <v>7</v>
      </c>
      <c r="O105" s="16" t="s">
        <v>321</v>
      </c>
      <c r="P105" s="11">
        <v>264.10000000000002</v>
      </c>
      <c r="V105" s="11">
        <v>551.4</v>
      </c>
      <c r="X105" s="17">
        <v>0.23817539505626667</v>
      </c>
      <c r="Z105" s="11">
        <v>1940</v>
      </c>
      <c r="AA105" s="11">
        <v>2001</v>
      </c>
      <c r="AB105" s="11" t="s">
        <v>572</v>
      </c>
      <c r="AC105" s="11">
        <v>3736</v>
      </c>
      <c r="AD105" s="15">
        <v>56.737166000000002</v>
      </c>
      <c r="AE105" s="18">
        <v>24.713374000000002</v>
      </c>
      <c r="AF105" s="19">
        <v>157</v>
      </c>
      <c r="AG105" s="11" t="s">
        <v>571</v>
      </c>
      <c r="AK105" s="16">
        <v>14</v>
      </c>
      <c r="AO105" s="11" t="s">
        <v>724</v>
      </c>
      <c r="AQ105" s="21"/>
      <c r="AR105" s="11" t="s">
        <v>242</v>
      </c>
      <c r="AS105" s="11" t="s">
        <v>725</v>
      </c>
      <c r="AT105" s="11" t="s">
        <v>726</v>
      </c>
      <c r="AW105" s="17"/>
    </row>
    <row r="106" spans="1:51" x14ac:dyDescent="0.2">
      <c r="A106" s="11" t="s">
        <v>727</v>
      </c>
      <c r="B106" s="11" t="s">
        <v>77</v>
      </c>
      <c r="C106" s="12" t="s">
        <v>398</v>
      </c>
      <c r="D106" s="11">
        <v>97</v>
      </c>
      <c r="E106" s="13" t="str">
        <f>VLOOKUP(F106,[2]Codes!$A$1:$B$30,2,FALSE)</f>
        <v>ES</v>
      </c>
      <c r="F106" s="11" t="s">
        <v>87</v>
      </c>
      <c r="J106" s="14" t="s">
        <v>693</v>
      </c>
      <c r="K106" s="15">
        <v>41.242384000000001</v>
      </c>
      <c r="L106" s="15">
        <v>0.43075999999999998</v>
      </c>
      <c r="M106" s="11">
        <v>4</v>
      </c>
      <c r="O106" s="16" t="s">
        <v>321</v>
      </c>
      <c r="P106" s="11">
        <v>262.8</v>
      </c>
      <c r="V106" s="11">
        <v>287.3</v>
      </c>
      <c r="X106" s="17">
        <v>0.12471215930096598</v>
      </c>
      <c r="Z106" s="11">
        <v>1969</v>
      </c>
      <c r="AB106" s="11" t="s">
        <v>727</v>
      </c>
      <c r="AC106" s="11">
        <v>3505</v>
      </c>
      <c r="AD106" s="15">
        <v>41.243912000000002</v>
      </c>
      <c r="AE106" s="18">
        <v>0.43240800000000001</v>
      </c>
      <c r="AF106" s="19">
        <v>206.9</v>
      </c>
      <c r="AK106" s="16">
        <v>27</v>
      </c>
      <c r="AM106" s="16">
        <v>900</v>
      </c>
      <c r="AR106" s="11" t="s">
        <v>728</v>
      </c>
      <c r="AS106" s="11" t="s">
        <v>729</v>
      </c>
      <c r="AW106" s="17"/>
    </row>
    <row r="107" spans="1:51" ht="11.25" customHeight="1" x14ac:dyDescent="0.2">
      <c r="A107" s="11" t="s">
        <v>730</v>
      </c>
      <c r="B107" s="11" t="s">
        <v>77</v>
      </c>
      <c r="C107" s="12" t="s">
        <v>77</v>
      </c>
      <c r="D107" s="11">
        <v>98</v>
      </c>
      <c r="E107" s="13" t="str">
        <f>VLOOKUP(F107,[2]Codes!$A$1:$B$30,2,FALSE)</f>
        <v>CH</v>
      </c>
      <c r="F107" s="11" t="s">
        <v>78</v>
      </c>
      <c r="G107" s="11" t="s">
        <v>674</v>
      </c>
      <c r="H107" s="11" t="s">
        <v>731</v>
      </c>
      <c r="I107" s="11" t="s">
        <v>731</v>
      </c>
      <c r="J107" s="14" t="s">
        <v>676</v>
      </c>
      <c r="K107" s="15">
        <v>46.702100000000002</v>
      </c>
      <c r="L107" s="15">
        <v>8.2353000000000005</v>
      </c>
      <c r="M107" s="11">
        <v>5</v>
      </c>
      <c r="O107" s="16" t="s">
        <v>82</v>
      </c>
      <c r="P107" s="11">
        <v>255</v>
      </c>
      <c r="V107" s="11">
        <v>700</v>
      </c>
      <c r="X107" s="17">
        <v>0.3131528678092273</v>
      </c>
      <c r="Z107" s="11">
        <v>1942</v>
      </c>
      <c r="AA107" s="11">
        <v>2007</v>
      </c>
      <c r="AB107" s="11" t="s">
        <v>732</v>
      </c>
      <c r="AC107" s="11">
        <v>3319</v>
      </c>
      <c r="AD107" s="15">
        <v>46.612082999999998</v>
      </c>
      <c r="AE107" s="18">
        <v>8.3220829999999992</v>
      </c>
      <c r="AF107" s="19">
        <v>14</v>
      </c>
      <c r="AK107" s="16">
        <v>664</v>
      </c>
      <c r="AM107" s="16">
        <v>46.5</v>
      </c>
      <c r="AP107" s="11" t="s">
        <v>52</v>
      </c>
      <c r="AQ107" s="21"/>
      <c r="AR107" s="21" t="s">
        <v>733</v>
      </c>
      <c r="AS107" s="21" t="s">
        <v>734</v>
      </c>
      <c r="AT107" s="11" t="s">
        <v>679</v>
      </c>
      <c r="AU107" s="11" t="s">
        <v>735</v>
      </c>
      <c r="AV107" s="20" t="s">
        <v>528</v>
      </c>
      <c r="AW107" s="17"/>
    </row>
    <row r="108" spans="1:51" s="36" customFormat="1" x14ac:dyDescent="0.2">
      <c r="A108" s="36" t="s">
        <v>148</v>
      </c>
      <c r="B108" s="37"/>
      <c r="C108" s="38"/>
      <c r="D108" s="37">
        <v>98</v>
      </c>
      <c r="E108" s="13" t="str">
        <f>VLOOKUP(F108,[2]Codes!$A$1:$B$30,2,FALSE)</f>
        <v>CH</v>
      </c>
      <c r="F108" s="37" t="s">
        <v>78</v>
      </c>
      <c r="G108" s="37"/>
      <c r="H108" s="37"/>
      <c r="I108" s="37"/>
      <c r="J108" s="39"/>
      <c r="K108" s="40"/>
      <c r="L108" s="40"/>
      <c r="M108" s="37"/>
      <c r="N108" s="37"/>
      <c r="O108" s="41"/>
      <c r="P108" s="37"/>
      <c r="Q108" s="37"/>
      <c r="R108" s="37"/>
      <c r="S108" s="37"/>
      <c r="T108" s="41"/>
      <c r="U108" s="37"/>
      <c r="V108" s="37"/>
      <c r="W108" s="37"/>
      <c r="X108" s="42"/>
      <c r="Y108" s="42"/>
      <c r="Z108" s="37"/>
      <c r="AA108" s="37"/>
      <c r="AB108" s="24" t="s">
        <v>736</v>
      </c>
      <c r="AC108" s="37">
        <v>3320</v>
      </c>
      <c r="AD108" s="40">
        <v>46.581969999999998</v>
      </c>
      <c r="AE108" s="43">
        <v>8.3313690000000005</v>
      </c>
      <c r="AF108" s="44">
        <v>27</v>
      </c>
      <c r="AG108" s="37"/>
      <c r="AH108" s="37"/>
      <c r="AI108" s="43"/>
      <c r="AJ108" s="43"/>
      <c r="AK108" s="41"/>
      <c r="AL108" s="45"/>
      <c r="AM108" s="41"/>
      <c r="AN108" s="37"/>
      <c r="AO108" s="37"/>
      <c r="AP108" s="37"/>
      <c r="AQ108" s="37"/>
      <c r="AR108" s="49" t="s">
        <v>528</v>
      </c>
      <c r="AS108" s="49"/>
      <c r="AT108" s="37"/>
      <c r="AU108" s="37"/>
      <c r="AV108" s="45"/>
      <c r="AW108" s="42"/>
      <c r="AX108" s="37"/>
      <c r="AY108" s="37"/>
    </row>
    <row r="109" spans="1:51" s="36" customFormat="1" x14ac:dyDescent="0.2">
      <c r="A109" s="36" t="s">
        <v>148</v>
      </c>
      <c r="B109" s="37"/>
      <c r="C109" s="38"/>
      <c r="D109" s="37">
        <v>98</v>
      </c>
      <c r="E109" s="13" t="str">
        <f>VLOOKUP(F109,[2]Codes!$A$1:$B$30,2,FALSE)</f>
        <v>CH</v>
      </c>
      <c r="F109" s="37" t="s">
        <v>78</v>
      </c>
      <c r="G109" s="37"/>
      <c r="H109" s="37"/>
      <c r="I109" s="37"/>
      <c r="J109" s="39"/>
      <c r="K109" s="40"/>
      <c r="L109" s="40"/>
      <c r="M109" s="37"/>
      <c r="N109" s="37"/>
      <c r="O109" s="41"/>
      <c r="P109" s="37"/>
      <c r="Q109" s="37"/>
      <c r="R109" s="37"/>
      <c r="S109" s="37"/>
      <c r="T109" s="41"/>
      <c r="U109" s="37"/>
      <c r="V109" s="37"/>
      <c r="W109" s="37"/>
      <c r="X109" s="42"/>
      <c r="Y109" s="42"/>
      <c r="Z109" s="37"/>
      <c r="AA109" s="37"/>
      <c r="AB109" s="24" t="s">
        <v>675</v>
      </c>
      <c r="AC109" s="37">
        <v>3323</v>
      </c>
      <c r="AD109" s="40">
        <v>46.547083000000001</v>
      </c>
      <c r="AE109" s="43">
        <v>8.2712500000000002</v>
      </c>
      <c r="AF109" s="44">
        <v>95</v>
      </c>
      <c r="AG109" s="37"/>
      <c r="AH109" s="37"/>
      <c r="AI109" s="43"/>
      <c r="AJ109" s="43"/>
      <c r="AK109" s="41"/>
      <c r="AL109" s="45"/>
      <c r="AM109" s="41"/>
      <c r="AN109" s="37"/>
      <c r="AO109" s="37"/>
      <c r="AP109" s="37"/>
      <c r="AQ109" s="37"/>
      <c r="AR109" s="49" t="s">
        <v>528</v>
      </c>
      <c r="AS109" s="49"/>
      <c r="AT109" s="37"/>
      <c r="AU109" s="37"/>
      <c r="AV109" s="45"/>
      <c r="AW109" s="42"/>
      <c r="AX109" s="37"/>
      <c r="AY109" s="37"/>
    </row>
    <row r="110" spans="1:51" x14ac:dyDescent="0.2">
      <c r="A110" s="11" t="s">
        <v>559</v>
      </c>
      <c r="C110" s="12" t="s">
        <v>77</v>
      </c>
      <c r="D110" s="11">
        <v>99</v>
      </c>
      <c r="E110" s="13" t="str">
        <f>VLOOKUP(F110,[2]Codes!$A$1:$B$30,2,FALSE)</f>
        <v>IT</v>
      </c>
      <c r="F110" s="11" t="s">
        <v>110</v>
      </c>
      <c r="G110" s="11" t="s">
        <v>556</v>
      </c>
      <c r="K110" s="15">
        <v>46.485100000000003</v>
      </c>
      <c r="L110" s="15">
        <v>10.353351999999999</v>
      </c>
      <c r="M110" s="11">
        <v>6</v>
      </c>
      <c r="O110" s="16" t="s">
        <v>82</v>
      </c>
      <c r="P110" s="11">
        <v>226</v>
      </c>
      <c r="V110" s="11">
        <v>385.3</v>
      </c>
      <c r="X110" s="17">
        <v>0.19448634002249238</v>
      </c>
      <c r="Z110" s="11">
        <v>1956</v>
      </c>
      <c r="AB110" s="11" t="s">
        <v>737</v>
      </c>
      <c r="AC110" s="11" t="s">
        <v>738</v>
      </c>
      <c r="AD110" s="15">
        <v>46.517659999999999</v>
      </c>
      <c r="AE110" s="18">
        <v>10.31837</v>
      </c>
      <c r="AF110" s="19">
        <v>187</v>
      </c>
      <c r="AG110" s="11" t="s">
        <v>558</v>
      </c>
      <c r="AI110" s="18">
        <v>46.328836000000003</v>
      </c>
      <c r="AJ110" s="18">
        <v>10.24729</v>
      </c>
      <c r="AK110" s="16">
        <v>646.70000000000005</v>
      </c>
      <c r="AQ110" s="11" t="s">
        <v>739</v>
      </c>
      <c r="AR110" s="11" t="s">
        <v>740</v>
      </c>
      <c r="AS110" s="11" t="s">
        <v>741</v>
      </c>
      <c r="AT110" s="11" t="s">
        <v>742</v>
      </c>
      <c r="AW110" s="17"/>
    </row>
    <row r="111" spans="1:51" x14ac:dyDescent="0.2">
      <c r="A111" s="11" t="s">
        <v>743</v>
      </c>
      <c r="C111" s="12" t="s">
        <v>98</v>
      </c>
      <c r="D111" s="11">
        <v>100</v>
      </c>
      <c r="E111" s="13" t="str">
        <f>VLOOKUP(F111,[2]Codes!$A$1:$B$30,2,FALSE)</f>
        <v>NO</v>
      </c>
      <c r="F111" s="11" t="s">
        <v>99</v>
      </c>
      <c r="G111" s="11" t="s">
        <v>265</v>
      </c>
      <c r="H111" s="11" t="s">
        <v>266</v>
      </c>
      <c r="I111" s="11" t="s">
        <v>266</v>
      </c>
      <c r="J111" s="14" t="s">
        <v>266</v>
      </c>
      <c r="K111" s="15">
        <v>60.874955999999997</v>
      </c>
      <c r="L111" s="15">
        <v>7.3222529999999999</v>
      </c>
      <c r="M111" s="11">
        <v>3</v>
      </c>
      <c r="O111" s="16" t="s">
        <v>270</v>
      </c>
      <c r="P111" s="11">
        <v>174</v>
      </c>
      <c r="V111" s="11">
        <v>396</v>
      </c>
      <c r="X111" s="17">
        <v>0.25962378153838894</v>
      </c>
      <c r="Z111" s="11">
        <v>1982</v>
      </c>
      <c r="AB111" s="11" t="s">
        <v>744</v>
      </c>
      <c r="AD111" s="15">
        <v>60.704036000000002</v>
      </c>
      <c r="AE111" s="18">
        <v>7.4916669999999996</v>
      </c>
      <c r="AF111" s="19">
        <v>0.108</v>
      </c>
      <c r="AG111" s="11" t="s">
        <v>267</v>
      </c>
      <c r="AH111" s="11">
        <v>3104</v>
      </c>
      <c r="AI111" s="18">
        <v>60.817414999999997</v>
      </c>
      <c r="AJ111" s="18">
        <v>7.2543680000000004</v>
      </c>
      <c r="AO111" s="11" t="s">
        <v>719</v>
      </c>
      <c r="AP111" s="11" t="s">
        <v>745</v>
      </c>
      <c r="AR111" s="11" t="s">
        <v>271</v>
      </c>
      <c r="AS111" s="11" t="s">
        <v>272</v>
      </c>
      <c r="AT111" s="21" t="s">
        <v>746</v>
      </c>
      <c r="AU111" s="11" t="s">
        <v>747</v>
      </c>
      <c r="AW111" s="17"/>
    </row>
    <row r="112" spans="1:51" s="36" customFormat="1" x14ac:dyDescent="0.2">
      <c r="A112" s="36" t="s">
        <v>148</v>
      </c>
      <c r="B112" s="37"/>
      <c r="C112" s="38" t="s">
        <v>98</v>
      </c>
      <c r="D112" s="37">
        <v>100</v>
      </c>
      <c r="E112" s="13" t="str">
        <f>VLOOKUP(F112,[2]Codes!$A$1:$B$30,2,FALSE)</f>
        <v>NO</v>
      </c>
      <c r="F112" s="37" t="s">
        <v>99</v>
      </c>
      <c r="G112" s="37"/>
      <c r="H112" s="37"/>
      <c r="I112" s="37"/>
      <c r="J112" s="39"/>
      <c r="K112" s="40"/>
      <c r="L112" s="40"/>
      <c r="M112" s="37"/>
      <c r="N112" s="37"/>
      <c r="O112" s="41"/>
      <c r="P112" s="37"/>
      <c r="Q112" s="37"/>
      <c r="R112" s="37"/>
      <c r="S112" s="37"/>
      <c r="T112" s="41"/>
      <c r="U112" s="37"/>
      <c r="V112" s="37"/>
      <c r="W112" s="37"/>
      <c r="X112" s="42"/>
      <c r="Y112" s="42"/>
      <c r="Z112" s="37"/>
      <c r="AA112" s="37"/>
      <c r="AB112" s="24" t="s">
        <v>748</v>
      </c>
      <c r="AC112" s="37"/>
      <c r="AD112" s="40">
        <v>59.155174000000002</v>
      </c>
      <c r="AE112" s="43">
        <v>6.8926600000000002</v>
      </c>
      <c r="AF112" s="44">
        <v>3.734</v>
      </c>
      <c r="AG112" s="37"/>
      <c r="AH112" s="37"/>
      <c r="AI112" s="43"/>
      <c r="AJ112" s="43"/>
      <c r="AK112" s="41"/>
      <c r="AL112" s="45"/>
      <c r="AM112" s="41"/>
      <c r="AN112" s="37"/>
      <c r="AO112" s="37"/>
      <c r="AP112" s="37"/>
      <c r="AQ112" s="37"/>
      <c r="AR112" s="37" t="s">
        <v>749</v>
      </c>
      <c r="AS112" s="49" t="s">
        <v>750</v>
      </c>
      <c r="AT112" s="37"/>
      <c r="AU112" s="37"/>
      <c r="AV112" s="45"/>
      <c r="AW112" s="42"/>
      <c r="AX112" s="37"/>
      <c r="AY112" s="37"/>
    </row>
    <row r="113" spans="1:51" s="36" customFormat="1" x14ac:dyDescent="0.2">
      <c r="A113" s="36" t="s">
        <v>148</v>
      </c>
      <c r="B113" s="37"/>
      <c r="C113" s="38" t="s">
        <v>98</v>
      </c>
      <c r="D113" s="37">
        <v>100</v>
      </c>
      <c r="E113" s="13" t="str">
        <f>VLOOKUP(F113,[2]Codes!$A$1:$B$30,2,FALSE)</f>
        <v>NO</v>
      </c>
      <c r="F113" s="37" t="s">
        <v>99</v>
      </c>
      <c r="G113" s="37"/>
      <c r="H113" s="37"/>
      <c r="I113" s="37"/>
      <c r="J113" s="39"/>
      <c r="K113" s="40"/>
      <c r="L113" s="40"/>
      <c r="M113" s="37"/>
      <c r="N113" s="37"/>
      <c r="O113" s="41"/>
      <c r="P113" s="37"/>
      <c r="Q113" s="37"/>
      <c r="R113" s="37"/>
      <c r="S113" s="37"/>
      <c r="T113" s="41"/>
      <c r="U113" s="37"/>
      <c r="V113" s="37"/>
      <c r="W113" s="37"/>
      <c r="X113" s="42"/>
      <c r="Y113" s="42"/>
      <c r="Z113" s="37"/>
      <c r="AA113" s="37"/>
      <c r="AB113" s="24" t="s">
        <v>143</v>
      </c>
      <c r="AC113" s="37">
        <v>3111</v>
      </c>
      <c r="AD113" s="40">
        <v>60.552734999999998</v>
      </c>
      <c r="AE113" s="43">
        <v>7.126417</v>
      </c>
      <c r="AF113" s="44">
        <v>14.188499999999999</v>
      </c>
      <c r="AG113" s="37"/>
      <c r="AH113" s="37"/>
      <c r="AI113" s="43"/>
      <c r="AJ113" s="43"/>
      <c r="AK113" s="41"/>
      <c r="AL113" s="45"/>
      <c r="AM113" s="41"/>
      <c r="AN113" s="37"/>
      <c r="AO113" s="37"/>
      <c r="AP113" s="37"/>
      <c r="AQ113" s="37"/>
      <c r="AR113" s="49" t="s">
        <v>751</v>
      </c>
      <c r="AS113" s="49"/>
      <c r="AT113" s="37"/>
      <c r="AU113" s="37"/>
      <c r="AV113" s="45"/>
      <c r="AW113" s="42"/>
      <c r="AX113" s="37"/>
      <c r="AY113" s="37"/>
    </row>
    <row r="114" spans="1:51" s="36" customFormat="1" x14ac:dyDescent="0.2">
      <c r="A114" s="36" t="s">
        <v>148</v>
      </c>
      <c r="B114" s="37"/>
      <c r="C114" s="38" t="s">
        <v>98</v>
      </c>
      <c r="D114" s="37">
        <v>100</v>
      </c>
      <c r="E114" s="13" t="str">
        <f>VLOOKUP(F114,[2]Codes!$A$1:$B$30,2,FALSE)</f>
        <v>NO</v>
      </c>
      <c r="F114" s="37" t="s">
        <v>99</v>
      </c>
      <c r="G114" s="37"/>
      <c r="H114" s="37"/>
      <c r="I114" s="37"/>
      <c r="J114" s="39"/>
      <c r="K114" s="40"/>
      <c r="L114" s="40"/>
      <c r="M114" s="37"/>
      <c r="N114" s="37"/>
      <c r="O114" s="41"/>
      <c r="P114" s="37"/>
      <c r="Q114" s="37"/>
      <c r="R114" s="37"/>
      <c r="S114" s="37"/>
      <c r="T114" s="41"/>
      <c r="U114" s="37"/>
      <c r="V114" s="37"/>
      <c r="W114" s="37"/>
      <c r="X114" s="42"/>
      <c r="Y114" s="42"/>
      <c r="Z114" s="37"/>
      <c r="AA114" s="37"/>
      <c r="AB114" s="24" t="s">
        <v>752</v>
      </c>
      <c r="AC114" s="37"/>
      <c r="AD114" s="40">
        <v>60.793399999999998</v>
      </c>
      <c r="AE114" s="43">
        <v>7.4774000000000003</v>
      </c>
      <c r="AF114" s="44">
        <v>4.2500000000000003E-2</v>
      </c>
      <c r="AG114" s="37"/>
      <c r="AH114" s="37"/>
      <c r="AI114" s="43"/>
      <c r="AJ114" s="43"/>
      <c r="AK114" s="41"/>
      <c r="AL114" s="45"/>
      <c r="AM114" s="41"/>
      <c r="AN114" s="37"/>
      <c r="AO114" s="37"/>
      <c r="AP114" s="37"/>
      <c r="AQ114" s="37"/>
      <c r="AR114" s="49" t="s">
        <v>753</v>
      </c>
      <c r="AS114" s="49"/>
      <c r="AT114" s="37"/>
      <c r="AU114" s="37"/>
      <c r="AV114" s="45"/>
      <c r="AW114" s="42"/>
      <c r="AX114" s="37"/>
      <c r="AY114" s="37"/>
    </row>
    <row r="115" spans="1:51" s="36" customFormat="1" x14ac:dyDescent="0.2">
      <c r="A115" s="36" t="s">
        <v>148</v>
      </c>
      <c r="B115" s="37"/>
      <c r="C115" s="38" t="s">
        <v>98</v>
      </c>
      <c r="D115" s="37">
        <v>100</v>
      </c>
      <c r="E115" s="13" t="str">
        <f>VLOOKUP(F115,[2]Codes!$A$1:$B$30,2,FALSE)</f>
        <v>NO</v>
      </c>
      <c r="F115" s="37" t="s">
        <v>99</v>
      </c>
      <c r="G115" s="37"/>
      <c r="H115" s="37"/>
      <c r="I115" s="37"/>
      <c r="J115" s="39"/>
      <c r="K115" s="40"/>
      <c r="L115" s="40"/>
      <c r="M115" s="37"/>
      <c r="N115" s="37"/>
      <c r="O115" s="41"/>
      <c r="P115" s="37"/>
      <c r="Q115" s="37"/>
      <c r="R115" s="37"/>
      <c r="S115" s="37"/>
      <c r="T115" s="41"/>
      <c r="U115" s="37"/>
      <c r="V115" s="37"/>
      <c r="W115" s="37"/>
      <c r="X115" s="42"/>
      <c r="Y115" s="42"/>
      <c r="Z115" s="37"/>
      <c r="AA115" s="37"/>
      <c r="AB115" s="24" t="s">
        <v>754</v>
      </c>
      <c r="AC115" s="37"/>
      <c r="AD115" s="40"/>
      <c r="AE115" s="43"/>
      <c r="AF115" s="44"/>
      <c r="AG115" s="37"/>
      <c r="AH115" s="37"/>
      <c r="AI115" s="43"/>
      <c r="AJ115" s="43"/>
      <c r="AK115" s="41"/>
      <c r="AL115" s="45"/>
      <c r="AM115" s="41"/>
      <c r="AN115" s="37"/>
      <c r="AO115" s="37"/>
      <c r="AP115" s="37"/>
      <c r="AQ115" s="37"/>
      <c r="AR115" s="37"/>
      <c r="AS115" s="37"/>
      <c r="AT115" s="37"/>
      <c r="AU115" s="37"/>
      <c r="AV115" s="45"/>
      <c r="AW115" s="42"/>
      <c r="AX115" s="37"/>
      <c r="AY115" s="37"/>
    </row>
    <row r="116" spans="1:51" s="36" customFormat="1" x14ac:dyDescent="0.2">
      <c r="A116" s="36" t="s">
        <v>148</v>
      </c>
      <c r="B116" s="37"/>
      <c r="C116" s="38" t="s">
        <v>98</v>
      </c>
      <c r="D116" s="37">
        <v>100</v>
      </c>
      <c r="E116" s="13" t="str">
        <f>VLOOKUP(F116,[2]Codes!$A$1:$B$30,2,FALSE)</f>
        <v>NO</v>
      </c>
      <c r="F116" s="37" t="s">
        <v>99</v>
      </c>
      <c r="G116" s="37"/>
      <c r="H116" s="37"/>
      <c r="I116" s="37"/>
      <c r="J116" s="39"/>
      <c r="K116" s="40"/>
      <c r="L116" s="40"/>
      <c r="M116" s="37"/>
      <c r="N116" s="37"/>
      <c r="O116" s="41"/>
      <c r="P116" s="37"/>
      <c r="Q116" s="37"/>
      <c r="R116" s="37"/>
      <c r="S116" s="37"/>
      <c r="T116" s="41"/>
      <c r="U116" s="37"/>
      <c r="V116" s="37"/>
      <c r="W116" s="37"/>
      <c r="X116" s="42"/>
      <c r="Y116" s="42"/>
      <c r="Z116" s="37"/>
      <c r="AA116" s="37"/>
      <c r="AB116" s="24" t="s">
        <v>755</v>
      </c>
      <c r="AC116" s="37"/>
      <c r="AD116" s="40"/>
      <c r="AE116" s="43"/>
      <c r="AF116" s="44"/>
      <c r="AG116" s="37"/>
      <c r="AH116" s="37"/>
      <c r="AI116" s="43"/>
      <c r="AJ116" s="43"/>
      <c r="AK116" s="41"/>
      <c r="AL116" s="45"/>
      <c r="AM116" s="41"/>
      <c r="AN116" s="37"/>
      <c r="AO116" s="37"/>
      <c r="AP116" s="37"/>
      <c r="AQ116" s="37"/>
      <c r="AR116" s="37" t="s">
        <v>756</v>
      </c>
      <c r="AS116" s="37"/>
      <c r="AT116" s="37"/>
      <c r="AU116" s="37"/>
      <c r="AV116" s="45"/>
      <c r="AW116" s="42"/>
      <c r="AX116" s="37"/>
      <c r="AY116" s="37"/>
    </row>
    <row r="117" spans="1:51" s="36" customFormat="1" x14ac:dyDescent="0.2">
      <c r="A117" s="36" t="s">
        <v>148</v>
      </c>
      <c r="B117" s="37"/>
      <c r="C117" s="38" t="s">
        <v>98</v>
      </c>
      <c r="D117" s="37">
        <v>100</v>
      </c>
      <c r="E117" s="13" t="str">
        <f>VLOOKUP(F117,[2]Codes!$A$1:$B$30,2,FALSE)</f>
        <v>NO</v>
      </c>
      <c r="F117" s="37" t="s">
        <v>99</v>
      </c>
      <c r="G117" s="37"/>
      <c r="H117" s="37"/>
      <c r="I117" s="37"/>
      <c r="J117" s="39"/>
      <c r="K117" s="40"/>
      <c r="L117" s="40"/>
      <c r="M117" s="37"/>
      <c r="N117" s="37"/>
      <c r="O117" s="41"/>
      <c r="P117" s="37"/>
      <c r="Q117" s="37"/>
      <c r="R117" s="37"/>
      <c r="S117" s="37"/>
      <c r="T117" s="41"/>
      <c r="U117" s="37"/>
      <c r="V117" s="37"/>
      <c r="W117" s="37"/>
      <c r="X117" s="42"/>
      <c r="Y117" s="42"/>
      <c r="Z117" s="37"/>
      <c r="AA117" s="37"/>
      <c r="AB117" s="24" t="s">
        <v>721</v>
      </c>
      <c r="AC117" s="37"/>
      <c r="AD117" s="40">
        <v>60.790472000000001</v>
      </c>
      <c r="AE117" s="43">
        <v>7.5625</v>
      </c>
      <c r="AF117" s="44">
        <v>10</v>
      </c>
      <c r="AG117" s="37"/>
      <c r="AH117" s="37"/>
      <c r="AI117" s="43"/>
      <c r="AJ117" s="43"/>
      <c r="AK117" s="41"/>
      <c r="AL117" s="45"/>
      <c r="AM117" s="41"/>
      <c r="AN117" s="37"/>
      <c r="AO117" s="37"/>
      <c r="AP117" s="37"/>
      <c r="AQ117" s="37"/>
      <c r="AR117" s="37"/>
      <c r="AS117" s="37"/>
      <c r="AT117" s="49"/>
      <c r="AU117" s="37"/>
      <c r="AV117" s="45"/>
      <c r="AW117" s="42"/>
      <c r="AX117" s="37"/>
      <c r="AY117" s="37"/>
    </row>
    <row r="118" spans="1:51" x14ac:dyDescent="0.2">
      <c r="A118" s="11" t="s">
        <v>757</v>
      </c>
      <c r="C118" s="12" t="s">
        <v>98</v>
      </c>
      <c r="D118" s="11">
        <v>101</v>
      </c>
      <c r="E118" s="13" t="str">
        <f>VLOOKUP(F118,[2]Codes!$A$1:$B$30,2,FALSE)</f>
        <v>NO</v>
      </c>
      <c r="F118" s="11" t="s">
        <v>99</v>
      </c>
      <c r="G118" s="11" t="s">
        <v>100</v>
      </c>
      <c r="H118" s="11" t="s">
        <v>101</v>
      </c>
      <c r="I118" s="11" t="s">
        <v>102</v>
      </c>
      <c r="J118" s="14" t="s">
        <v>103</v>
      </c>
      <c r="K118" s="15">
        <v>58.616660000000003</v>
      </c>
      <c r="L118" s="15">
        <v>6.0833329999999997</v>
      </c>
      <c r="M118" s="11">
        <v>2</v>
      </c>
      <c r="O118" s="16" t="s">
        <v>61</v>
      </c>
      <c r="P118" s="11">
        <v>160</v>
      </c>
      <c r="V118" s="11">
        <v>583</v>
      </c>
      <c r="X118" s="17">
        <v>0.41566849190052474</v>
      </c>
      <c r="Z118" s="11">
        <v>1980</v>
      </c>
      <c r="AB118" s="11" t="s">
        <v>332</v>
      </c>
      <c r="AD118" s="15">
        <v>59.496032999999997</v>
      </c>
      <c r="AE118" s="18">
        <v>6.5395159999999999</v>
      </c>
      <c r="AF118" s="19">
        <v>44</v>
      </c>
      <c r="AK118" s="16">
        <v>68.5</v>
      </c>
      <c r="AO118" s="11" t="s">
        <v>331</v>
      </c>
      <c r="AP118" s="11" t="s">
        <v>52</v>
      </c>
      <c r="AQ118" s="21"/>
      <c r="AR118" s="11" t="s">
        <v>105</v>
      </c>
      <c r="AW118" s="17"/>
    </row>
    <row r="119" spans="1:51" x14ac:dyDescent="0.2">
      <c r="A119" s="11" t="s">
        <v>502</v>
      </c>
      <c r="B119" s="11" t="s">
        <v>44</v>
      </c>
      <c r="C119" s="12" t="s">
        <v>44</v>
      </c>
      <c r="D119" s="11">
        <v>102</v>
      </c>
      <c r="E119" s="13" t="str">
        <f>VLOOKUP(F119,[2]Codes!$A$1:$B$30,2,FALSE)</f>
        <v>IT</v>
      </c>
      <c r="F119" s="11" t="s">
        <v>110</v>
      </c>
      <c r="G119" s="11" t="s">
        <v>111</v>
      </c>
      <c r="I119" s="11" t="s">
        <v>500</v>
      </c>
      <c r="J119" s="33"/>
      <c r="K119" s="15">
        <v>42.511240000000001</v>
      </c>
      <c r="L119" s="15">
        <v>13.410589999999999</v>
      </c>
      <c r="M119" s="11">
        <v>3</v>
      </c>
      <c r="N119" s="11">
        <v>3</v>
      </c>
      <c r="O119" s="16" t="s">
        <v>61</v>
      </c>
      <c r="P119" s="11">
        <v>141</v>
      </c>
      <c r="Q119" s="11">
        <v>141</v>
      </c>
      <c r="V119" s="11">
        <v>70.459999999999994</v>
      </c>
      <c r="X119" s="17">
        <v>5.7006195762803739E-2</v>
      </c>
      <c r="Z119" s="11">
        <v>1949</v>
      </c>
      <c r="AB119" s="11" t="s">
        <v>758</v>
      </c>
      <c r="AD119" s="15">
        <v>42.532933999999997</v>
      </c>
      <c r="AE119" s="18">
        <v>13.387402</v>
      </c>
      <c r="AF119" s="19">
        <v>217</v>
      </c>
      <c r="AG119" s="11" t="s">
        <v>502</v>
      </c>
      <c r="AI119" s="18">
        <v>42.507601999999999</v>
      </c>
      <c r="AJ119" s="18">
        <v>13.405393</v>
      </c>
      <c r="AK119" s="16">
        <v>287.5</v>
      </c>
      <c r="AM119" s="16">
        <v>61.8</v>
      </c>
      <c r="AN119" s="11">
        <v>32.5</v>
      </c>
      <c r="AR119" s="11" t="s">
        <v>504</v>
      </c>
      <c r="AS119" s="11" t="s">
        <v>759</v>
      </c>
      <c r="AT119" s="11" t="s">
        <v>282</v>
      </c>
      <c r="AU119" s="11" t="s">
        <v>760</v>
      </c>
      <c r="AW119" s="17"/>
    </row>
    <row r="120" spans="1:51" x14ac:dyDescent="0.2">
      <c r="A120" s="11" t="s">
        <v>761</v>
      </c>
      <c r="B120" s="11" t="s">
        <v>44</v>
      </c>
      <c r="C120" s="12" t="s">
        <v>44</v>
      </c>
      <c r="D120" s="11">
        <v>103</v>
      </c>
      <c r="E120" s="13" t="str">
        <f>VLOOKUP(F120,[2]Codes!$A$1:$B$30,2,FALSE)</f>
        <v>IT</v>
      </c>
      <c r="F120" s="21" t="s">
        <v>110</v>
      </c>
      <c r="G120" s="21" t="s">
        <v>111</v>
      </c>
      <c r="H120" s="21" t="s">
        <v>112</v>
      </c>
      <c r="I120" s="11" t="s">
        <v>112</v>
      </c>
      <c r="K120" s="15">
        <v>44.224722</v>
      </c>
      <c r="L120" s="15">
        <v>7.3861109999999996</v>
      </c>
      <c r="M120" s="11">
        <v>1</v>
      </c>
      <c r="N120" s="11">
        <v>1</v>
      </c>
      <c r="O120" s="16" t="s">
        <v>61</v>
      </c>
      <c r="P120" s="11">
        <v>133.66999999999999</v>
      </c>
      <c r="Q120" s="11">
        <v>125</v>
      </c>
      <c r="V120" s="11">
        <v>115.55555555555556</v>
      </c>
      <c r="X120" s="17">
        <v>9.8617823974235394E-2</v>
      </c>
      <c r="Z120" s="11">
        <v>1982</v>
      </c>
      <c r="AB120" s="11" t="s">
        <v>762</v>
      </c>
      <c r="AD120" s="15">
        <v>44.176062000000002</v>
      </c>
      <c r="AE120" s="18">
        <v>7.3428610000000001</v>
      </c>
      <c r="AF120" s="19">
        <v>1.2</v>
      </c>
      <c r="AG120" s="11" t="s">
        <v>114</v>
      </c>
      <c r="AI120" s="18">
        <v>44.222800999999997</v>
      </c>
      <c r="AJ120" s="18">
        <v>7.3893139999999997</v>
      </c>
      <c r="AK120" s="16">
        <v>598</v>
      </c>
      <c r="AL120" s="20">
        <v>2</v>
      </c>
      <c r="AM120" s="16">
        <v>128</v>
      </c>
      <c r="AN120" s="11">
        <v>120</v>
      </c>
      <c r="AP120" s="11" t="s">
        <v>52</v>
      </c>
      <c r="AQ120" s="21"/>
      <c r="AR120" s="21" t="s">
        <v>115</v>
      </c>
      <c r="AS120" s="11" t="s">
        <v>116</v>
      </c>
      <c r="AW120" s="17"/>
    </row>
    <row r="121" spans="1:51" x14ac:dyDescent="0.2">
      <c r="A121" s="21" t="s">
        <v>306</v>
      </c>
      <c r="B121" s="11" t="s">
        <v>44</v>
      </c>
      <c r="C121" s="12" t="s">
        <v>44</v>
      </c>
      <c r="D121" s="11">
        <v>104</v>
      </c>
      <c r="E121" s="13" t="str">
        <f>VLOOKUP(F121,[2]Codes!$A$1:$B$30,2,FALSE)</f>
        <v>AT</v>
      </c>
      <c r="F121" s="11" t="s">
        <v>301</v>
      </c>
      <c r="G121" s="11" t="s">
        <v>302</v>
      </c>
      <c r="H121" s="11" t="s">
        <v>303</v>
      </c>
      <c r="I121" s="11" t="s">
        <v>304</v>
      </c>
      <c r="J121" s="14" t="s">
        <v>305</v>
      </c>
      <c r="K121" s="15">
        <v>47.079379000000003</v>
      </c>
      <c r="L121" s="15">
        <v>13.339188</v>
      </c>
      <c r="M121" s="11">
        <v>2</v>
      </c>
      <c r="N121" s="11">
        <v>2</v>
      </c>
      <c r="O121" s="16" t="s">
        <v>61</v>
      </c>
      <c r="P121" s="11">
        <v>120</v>
      </c>
      <c r="Q121" s="11">
        <v>116</v>
      </c>
      <c r="V121" s="11">
        <v>37.4</v>
      </c>
      <c r="X121" s="17">
        <v>3.5554034527340482E-2</v>
      </c>
      <c r="Z121" s="11">
        <v>1979</v>
      </c>
      <c r="AB121" s="11" t="s">
        <v>763</v>
      </c>
      <c r="AC121" s="11">
        <v>3305</v>
      </c>
      <c r="AD121" s="15">
        <v>47.082917000000002</v>
      </c>
      <c r="AE121" s="18">
        <v>13.33375</v>
      </c>
      <c r="AF121" s="19">
        <v>205</v>
      </c>
      <c r="AG121" s="11" t="s">
        <v>306</v>
      </c>
      <c r="AI121" s="18">
        <v>47.067295999999999</v>
      </c>
      <c r="AJ121" s="18">
        <v>13.351609</v>
      </c>
      <c r="AK121" s="16">
        <v>198</v>
      </c>
      <c r="AL121" s="20">
        <v>2.9</v>
      </c>
      <c r="AQ121" s="21"/>
      <c r="AR121" s="11" t="s">
        <v>764</v>
      </c>
      <c r="AS121" s="11" t="s">
        <v>309</v>
      </c>
      <c r="AW121" s="17"/>
    </row>
    <row r="122" spans="1:51" x14ac:dyDescent="0.2">
      <c r="A122" s="11" t="s">
        <v>765</v>
      </c>
      <c r="B122" s="11" t="s">
        <v>77</v>
      </c>
      <c r="C122" s="12" t="s">
        <v>77</v>
      </c>
      <c r="D122" s="11">
        <v>105</v>
      </c>
      <c r="E122" s="13" t="str">
        <f>VLOOKUP(F122,[2]Codes!$A$1:$B$30,2,FALSE)</f>
        <v>FR</v>
      </c>
      <c r="F122" s="11" t="s">
        <v>45</v>
      </c>
      <c r="G122" s="11" t="s">
        <v>46</v>
      </c>
      <c r="I122" s="11" t="s">
        <v>687</v>
      </c>
      <c r="J122" s="14" t="s">
        <v>47</v>
      </c>
      <c r="K122" s="15">
        <v>45.503785000000001</v>
      </c>
      <c r="L122" s="15">
        <v>6.9256219999999997</v>
      </c>
      <c r="M122" s="11">
        <v>3</v>
      </c>
      <c r="O122" s="16" t="s">
        <v>61</v>
      </c>
      <c r="P122" s="11">
        <v>96</v>
      </c>
      <c r="AB122" s="11" t="s">
        <v>688</v>
      </c>
      <c r="AC122" s="11">
        <v>3398</v>
      </c>
      <c r="AD122" s="15">
        <v>45.493203000000001</v>
      </c>
      <c r="AE122" s="18">
        <v>6.9330059999999998</v>
      </c>
      <c r="AF122" s="19">
        <v>230</v>
      </c>
      <c r="AK122" s="16">
        <v>233</v>
      </c>
      <c r="AQ122" s="11" t="s">
        <v>689</v>
      </c>
      <c r="AR122" s="11" t="s">
        <v>690</v>
      </c>
      <c r="AS122" s="11" t="s">
        <v>691</v>
      </c>
      <c r="AW122" s="17"/>
    </row>
    <row r="123" spans="1:51" x14ac:dyDescent="0.2">
      <c r="C123" s="12"/>
    </row>
    <row r="124" spans="1:51" x14ac:dyDescent="0.2">
      <c r="C124" s="12"/>
    </row>
    <row r="126" spans="1:51" x14ac:dyDescent="0.25">
      <c r="N126" s="17"/>
      <c r="Y126" s="20"/>
    </row>
    <row r="127" spans="1:51" x14ac:dyDescent="0.25">
      <c r="A127" s="50"/>
      <c r="J127" s="51"/>
    </row>
    <row r="128" spans="1:51" x14ac:dyDescent="0.25">
      <c r="H128" s="21"/>
      <c r="J128" s="51"/>
    </row>
    <row r="129" spans="1:25" x14ac:dyDescent="0.25">
      <c r="H129" s="21"/>
      <c r="I129" s="50"/>
      <c r="J129" s="51"/>
    </row>
    <row r="131" spans="1:25" x14ac:dyDescent="0.25">
      <c r="Y131" s="20"/>
    </row>
    <row r="134" spans="1:25" x14ac:dyDescent="0.25">
      <c r="H134" s="21"/>
      <c r="J134" s="51"/>
    </row>
    <row r="136" spans="1:25" x14ac:dyDescent="0.25">
      <c r="J136" s="51"/>
    </row>
    <row r="137" spans="1:25" x14ac:dyDescent="0.25">
      <c r="H137" s="21"/>
      <c r="J137" s="51"/>
    </row>
    <row r="140" spans="1:25" x14ac:dyDescent="0.25">
      <c r="E140" s="52"/>
      <c r="F140" s="50"/>
    </row>
    <row r="141" spans="1:25" x14ac:dyDescent="0.25">
      <c r="Y141" s="20"/>
    </row>
    <row r="142" spans="1:25" x14ac:dyDescent="0.25">
      <c r="A142" s="50"/>
      <c r="H142" s="21"/>
    </row>
    <row r="145" spans="25:25" x14ac:dyDescent="0.25">
      <c r="Y145" s="20"/>
    </row>
    <row r="147" spans="25:25" x14ac:dyDescent="0.25">
      <c r="Y147" s="20"/>
    </row>
    <row r="150" spans="25:25" ht="18.75" customHeight="1" x14ac:dyDescent="0.25">
      <c r="Y150" s="20"/>
    </row>
    <row r="151" spans="25:25" x14ac:dyDescent="0.25">
      <c r="Y151" s="20"/>
    </row>
    <row r="156" spans="25:25" x14ac:dyDescent="0.25">
      <c r="Y156" s="20"/>
    </row>
    <row r="157" spans="25:25" x14ac:dyDescent="0.25">
      <c r="Y157" s="20"/>
    </row>
    <row r="158" spans="25:25" x14ac:dyDescent="0.25">
      <c r="Y158" s="20"/>
    </row>
    <row r="159" spans="25:25" x14ac:dyDescent="0.25">
      <c r="Y159" s="20"/>
    </row>
    <row r="160" spans="25:25" x14ac:dyDescent="0.25">
      <c r="Y160" s="11"/>
    </row>
    <row r="162" spans="15:36" x14ac:dyDescent="0.25"/>
    <row r="163" spans="15:36" x14ac:dyDescent="0.25">
      <c r="Y163" s="20"/>
    </row>
    <row r="167" spans="15:36" x14ac:dyDescent="0.25">
      <c r="Y167" s="20"/>
    </row>
    <row r="169" spans="15:36" x14ac:dyDescent="0.25">
      <c r="Y169" s="20"/>
    </row>
    <row r="171" spans="15:36" x14ac:dyDescent="0.25">
      <c r="O171" s="11"/>
    </row>
    <row r="173" spans="15:36" x14ac:dyDescent="0.25">
      <c r="Y173" s="20"/>
    </row>
    <row r="175" spans="15:36" x14ac:dyDescent="0.25">
      <c r="Y175" s="20"/>
    </row>
    <row r="179" spans="15:25" x14ac:dyDescent="0.25">
      <c r="Y179" s="11"/>
    </row>
    <row r="180" spans="15:25" ht="14.25" customHeight="1" x14ac:dyDescent="0.25"/>
    <row r="181" spans="15:25" x14ac:dyDescent="0.25">
      <c r="Y181" s="20"/>
    </row>
    <row r="182" spans="15:25" x14ac:dyDescent="0.25">
      <c r="O182" s="11"/>
    </row>
    <row r="183" spans="15:25" x14ac:dyDescent="0.25">
      <c r="Y183" s="20"/>
    </row>
    <row r="188" spans="15:25" x14ac:dyDescent="0.25">
      <c r="Y188" s="20"/>
    </row>
    <row r="189" spans="15:25" x14ac:dyDescent="0.25">
      <c r="Y189" s="20"/>
    </row>
    <row r="190" spans="15:25" x14ac:dyDescent="0.25">
      <c r="Y190" s="20"/>
    </row>
    <row r="191" spans="15:25" x14ac:dyDescent="0.25">
      <c r="Y191" s="20"/>
    </row>
    <row r="196" spans="25:25" x14ac:dyDescent="0.25">
      <c r="Y196" s="11"/>
    </row>
    <row r="197" spans="25:25" x14ac:dyDescent="0.25">
      <c r="Y197" s="20"/>
    </row>
    <row r="198" spans="25:25" x14ac:dyDescent="0.25">
      <c r="Y198" s="20"/>
    </row>
    <row r="200" spans="25:25" x14ac:dyDescent="0.25">
      <c r="Y200" s="20"/>
    </row>
    <row r="201" spans="25:25" x14ac:dyDescent="0.25">
      <c r="Y201" s="20"/>
    </row>
    <row r="204" spans="25:25" x14ac:dyDescent="0.25">
      <c r="Y204" s="20"/>
    </row>
    <row r="206" spans="25:25" x14ac:dyDescent="0.25">
      <c r="Y206" s="20"/>
    </row>
    <row r="207" spans="25:25" x14ac:dyDescent="0.25">
      <c r="Y207" s="20"/>
    </row>
    <row r="210" spans="15:25" x14ac:dyDescent="0.25">
      <c r="Y210" s="20"/>
    </row>
    <row r="213" spans="15:25" x14ac:dyDescent="0.25">
      <c r="O213" s="11"/>
    </row>
    <row r="214" spans="15:25" x14ac:dyDescent="0.25">
      <c r="O214" s="11"/>
    </row>
    <row r="215" spans="15:25" x14ac:dyDescent="0.25">
      <c r="O215" s="11"/>
    </row>
    <row r="216" spans="15:25" x14ac:dyDescent="0.25">
      <c r="O216" s="11"/>
    </row>
    <row r="217" spans="15:25" x14ac:dyDescent="0.25">
      <c r="O217" s="11"/>
    </row>
    <row r="221" spans="15:25" x14ac:dyDescent="0.25">
      <c r="Y221" s="20"/>
    </row>
    <row r="222" spans="15:25" x14ac:dyDescent="0.25">
      <c r="Y222" s="20"/>
    </row>
    <row r="223" spans="15:25" x14ac:dyDescent="0.25">
      <c r="Y223" s="20"/>
    </row>
    <row r="224" spans="15:25" x14ac:dyDescent="0.25">
      <c r="Y224" s="20"/>
    </row>
    <row r="225" spans="25:36" x14ac:dyDescent="0.25">
      <c r="Y225" s="20"/>
    </row>
    <row r="226" spans="25:36" x14ac:dyDescent="0.25"/>
    <row r="231" spans="25:36" x14ac:dyDescent="0.25">
      <c r="Y231" s="20"/>
    </row>
    <row r="233" spans="25:36" x14ac:dyDescent="0.25">
      <c r="Y233" s="20"/>
    </row>
    <row r="237" spans="25:36" x14ac:dyDescent="0.25">
      <c r="Y237" s="20"/>
    </row>
    <row r="240" spans="25:36" x14ac:dyDescent="0.25"/>
    <row r="241" spans="25:36" x14ac:dyDescent="0.25"/>
    <row r="242" spans="25:36" x14ac:dyDescent="0.25">
      <c r="Y242" s="20"/>
    </row>
    <row r="246" spans="25:36" x14ac:dyDescent="0.25">
      <c r="Y246" s="20"/>
    </row>
    <row r="248" spans="25:36" x14ac:dyDescent="0.25">
      <c r="Y248" s="20"/>
    </row>
    <row r="249" spans="25:36" x14ac:dyDescent="0.25">
      <c r="Y249" s="20"/>
    </row>
    <row r="252" spans="25:36" x14ac:dyDescent="0.25">
      <c r="Y252" s="20"/>
    </row>
    <row r="253" spans="25:36" x14ac:dyDescent="0.25">
      <c r="Y253" s="20"/>
    </row>
    <row r="258" spans="1:46" x14ac:dyDescent="0.25">
      <c r="Y258" s="20"/>
    </row>
    <row r="259" spans="1:46" x14ac:dyDescent="0.25">
      <c r="Y259" s="20"/>
    </row>
    <row r="260" spans="1:46" x14ac:dyDescent="0.25">
      <c r="Y260" s="20"/>
    </row>
    <row r="263" spans="1:46" x14ac:dyDescent="0.25">
      <c r="Y263" s="47"/>
    </row>
    <row r="265" spans="1:46" x14ac:dyDescent="0.25">
      <c r="Y265" s="20"/>
    </row>
    <row r="266" spans="1:46" x14ac:dyDescent="0.25">
      <c r="A266" s="50"/>
      <c r="AT266" s="50"/>
    </row>
    <row r="267" spans="1:46" x14ac:dyDescent="0.25">
      <c r="H267" s="21"/>
      <c r="AR267" s="50"/>
    </row>
    <row r="268" spans="1:46" x14ac:dyDescent="0.25">
      <c r="Y268" s="16"/>
    </row>
    <row r="269" spans="1:46" x14ac:dyDescent="0.25">
      <c r="O269" s="53"/>
    </row>
    <row r="272" spans="1:46" x14ac:dyDescent="0.25">
      <c r="O272" s="53"/>
    </row>
    <row r="273" spans="1:48" x14ac:dyDescent="0.2">
      <c r="J273" s="12"/>
      <c r="AC273" s="46"/>
    </row>
    <row r="274" spans="1:48" x14ac:dyDescent="0.2">
      <c r="A274" s="50"/>
      <c r="J274" s="54"/>
      <c r="AQ274" s="55"/>
    </row>
    <row r="275" spans="1:48" x14ac:dyDescent="0.25">
      <c r="AE275" s="56"/>
    </row>
    <row r="276" spans="1:48" x14ac:dyDescent="0.2">
      <c r="A276" s="13"/>
      <c r="B276" s="13"/>
      <c r="C276" s="13"/>
      <c r="D276" s="13"/>
      <c r="F276" s="13"/>
      <c r="G276" s="13"/>
      <c r="H276" s="13"/>
      <c r="I276" s="13"/>
      <c r="J276" s="57"/>
      <c r="K276" s="58"/>
      <c r="L276" s="58"/>
      <c r="M276" s="13"/>
      <c r="N276" s="13"/>
      <c r="O276" s="59"/>
      <c r="P276" s="13"/>
      <c r="Q276" s="13"/>
      <c r="R276" s="13"/>
      <c r="S276" s="13"/>
      <c r="T276" s="59"/>
      <c r="U276" s="13"/>
      <c r="V276" s="13"/>
      <c r="W276" s="13"/>
      <c r="X276" s="60"/>
      <c r="Y276" s="60"/>
      <c r="Z276" s="13"/>
      <c r="AA276" s="13"/>
      <c r="AB276" s="13"/>
      <c r="AC276" s="61"/>
      <c r="AD276" s="58"/>
      <c r="AE276" s="56"/>
      <c r="AF276" s="62"/>
      <c r="AG276" s="13"/>
      <c r="AH276" s="13"/>
      <c r="AI276" s="56"/>
      <c r="AJ276" s="56"/>
      <c r="AK276" s="59"/>
      <c r="AL276" s="63"/>
      <c r="AM276" s="59"/>
      <c r="AN276" s="13"/>
      <c r="AO276" s="13"/>
      <c r="AP276" s="13"/>
      <c r="AQ276" s="13"/>
      <c r="AR276" s="13"/>
      <c r="AS276" s="13"/>
      <c r="AT276" s="13"/>
      <c r="AU276" s="13"/>
      <c r="AV276" s="63"/>
    </row>
    <row r="277" spans="1:48" x14ac:dyDescent="0.2">
      <c r="A277" s="13"/>
      <c r="B277" s="13"/>
      <c r="C277" s="13"/>
      <c r="D277" s="13"/>
      <c r="F277" s="13"/>
      <c r="G277" s="13"/>
      <c r="H277" s="13"/>
      <c r="I277" s="13"/>
      <c r="J277" s="57"/>
      <c r="K277" s="58"/>
      <c r="L277" s="58"/>
      <c r="M277" s="13"/>
      <c r="N277" s="13"/>
      <c r="O277" s="59"/>
      <c r="P277" s="13"/>
      <c r="Q277" s="13"/>
      <c r="R277" s="13"/>
      <c r="S277" s="13"/>
      <c r="T277" s="59"/>
      <c r="U277" s="13"/>
      <c r="V277" s="13"/>
      <c r="W277" s="13"/>
      <c r="X277" s="60"/>
      <c r="Y277" s="60"/>
      <c r="Z277" s="13"/>
      <c r="AA277" s="13"/>
      <c r="AB277" s="13"/>
      <c r="AC277" s="61"/>
      <c r="AD277" s="58"/>
      <c r="AE277" s="56"/>
      <c r="AF277" s="62"/>
      <c r="AG277" s="13"/>
      <c r="AH277" s="13"/>
      <c r="AI277" s="56"/>
      <c r="AJ277" s="56"/>
      <c r="AK277" s="59"/>
      <c r="AL277" s="63"/>
      <c r="AM277" s="59"/>
      <c r="AN277" s="13"/>
      <c r="AO277" s="13"/>
      <c r="AP277" s="13"/>
      <c r="AQ277" s="13"/>
      <c r="AR277" s="13"/>
      <c r="AS277" s="13"/>
      <c r="AT277" s="13"/>
      <c r="AU277" s="13"/>
      <c r="AV277" s="63"/>
    </row>
    <row r="278" spans="1:48" x14ac:dyDescent="0.2">
      <c r="A278" s="13"/>
      <c r="B278" s="13"/>
      <c r="C278" s="13"/>
      <c r="D278" s="13"/>
      <c r="F278" s="13"/>
      <c r="G278" s="13"/>
      <c r="H278" s="13"/>
      <c r="I278" s="13"/>
      <c r="J278" s="57"/>
      <c r="K278" s="58"/>
      <c r="L278" s="58"/>
      <c r="M278" s="13"/>
      <c r="N278" s="13"/>
      <c r="O278" s="59"/>
      <c r="P278" s="13"/>
      <c r="Q278" s="13"/>
      <c r="R278" s="13"/>
      <c r="S278" s="13"/>
      <c r="T278" s="59"/>
      <c r="U278" s="13"/>
      <c r="V278" s="13"/>
      <c r="W278" s="13"/>
      <c r="X278" s="60"/>
      <c r="Y278" s="60"/>
      <c r="Z278" s="13"/>
      <c r="AA278" s="13"/>
      <c r="AB278" s="13"/>
      <c r="AC278" s="61"/>
      <c r="AD278" s="58"/>
      <c r="AE278" s="64"/>
      <c r="AF278" s="62"/>
      <c r="AG278" s="13"/>
      <c r="AH278" s="13"/>
      <c r="AI278" s="56"/>
      <c r="AJ278" s="56"/>
      <c r="AK278" s="59"/>
      <c r="AL278" s="63"/>
      <c r="AM278" s="59"/>
      <c r="AN278" s="13"/>
      <c r="AO278" s="13"/>
      <c r="AP278" s="13"/>
      <c r="AQ278" s="13"/>
      <c r="AR278" s="13"/>
      <c r="AS278" s="13"/>
      <c r="AT278" s="13"/>
      <c r="AU278" s="13"/>
      <c r="AV278" s="63"/>
    </row>
    <row r="279" spans="1:48" s="65" customFormat="1" ht="62.25" customHeight="1" x14ac:dyDescent="0.25">
      <c r="E279" s="66"/>
      <c r="K279" s="67"/>
      <c r="L279" s="67"/>
      <c r="X279" s="68"/>
      <c r="AE279" s="18"/>
      <c r="AF279" s="69"/>
      <c r="AI279" s="64"/>
      <c r="AJ279" s="64"/>
      <c r="AK279" s="70"/>
      <c r="AL279" s="71"/>
      <c r="AM279" s="70"/>
      <c r="AV279" s="71"/>
    </row>
  </sheetData>
  <autoFilter ref="A1:BB122"/>
  <hyperlinks>
    <hyperlink ref="H27" r:id="rId1" tooltip="Chaira Hydro Power Plant" display="https://en.wikipedia.org/wiki/Chaira_Hydro_Power_Plant"/>
    <hyperlink ref="A27" r:id="rId2" tooltip="Sestrimo (page does not exist)" display="https://en.wikipedia.org/w/index.php?title=Sestrimo&amp;action=edit&amp;redlink=1"/>
    <hyperlink ref="H54" r:id="rId3" tooltip="Zakučac Hydroelectric Power Plant" display="https://en.wikipedia.org/wiki/Zaku%C4%8Dac_Hydroelectric_Power_Plant"/>
    <hyperlink ref="H40" r:id="rId4" tooltip="Dlouhé Stráně Hydro Power Plant" display="https://en.wikipedia.org/wiki/Dlouh%C3%A9_Str%C3%A1n%C4%9B_Hydro_Power_Plant"/>
    <hyperlink ref="A40" r:id="rId5" tooltip="Loučná nad Desnou" display="https://en.wikipedia.org/wiki/Lou%C4%8Dn%C3%A1_nad_Desnou"/>
    <hyperlink ref="F40" r:id="rId6" tooltip="ČEZ" display="https://en.wikipedia.org/wiki/%C4%8CEZ"/>
    <hyperlink ref="H66" r:id="rId7" tooltip="Dalešice Hydro Power Plant" display="https://en.wikipedia.org/wiki/Dale%C5%A1ice_Hydro_Power_Plant"/>
    <hyperlink ref="A66" r:id="rId8" tooltip="Kramolín (Třebíč District)" display="https://en.wikipedia.org/wiki/Kramol%C3%ADn_(T%C5%99eb%C3%AD%C4%8D_District)"/>
    <hyperlink ref="H87" r:id="rId9" tooltip="Orlík Hydro Power Plant" display="https://en.wikipedia.org/wiki/Orl%C3%ADk_Hydro_Power_Plant"/>
    <hyperlink ref="A87" r:id="rId10" tooltip="Solenice" display="https://en.wikipedia.org/wiki/Solenice"/>
    <hyperlink ref="H16" r:id="rId11" tooltip="Markersbach Pumped Storage Station (page does not exist)" display="https://en.wikipedia.org/w/index.php?title=Markersbach_Pumped_Storage_Station&amp;action=edit&amp;redlink=1"/>
    <hyperlink ref="H91" r:id="rId12" tooltip="Säckingen Pumped Storage Station (page does not exist)" display="https://en.wikipedia.org/w/index.php?title=S%C3%A4ckingen_Pumped_Storage_Station&amp;action=edit&amp;redlink=1"/>
    <hyperlink ref="H59" r:id="rId13" location="Waldeck_II" tooltip="Waldeck Pumped Storage Station" display="https://en.wikipedia.org/wiki/Waldeck_Pumped_Storage_Station - Waldeck_II"/>
    <hyperlink ref="J59" r:id="rId14" display="https://tools.wmflabs.org/geohack/geohack.php?pagename=List_of_power_stations_in_Germany&amp;params=51.1665488_N_9.0465868_E_&amp;title=Waldeck+II+Pumped+Storage+Station"/>
    <hyperlink ref="H73" r:id="rId15" tooltip="Kremasta Dam" display="https://en.wikipedia.org/wiki/Kremasta_Dam"/>
    <hyperlink ref="J73" r:id="rId16" display="https://tools.wmflabs.org/geohack/geohack.php?pagename=List_of_power_stations_in_Greece&amp;params=38.8839511_N_21.4937961_E_&amp;title=Kremasta+Hydroelectric+Dam"/>
    <hyperlink ref="H82" r:id="rId17" tooltip="Thisavros Dam" display="https://en.wikipedia.org/wiki/Thisavros_Dam"/>
    <hyperlink ref="J82" r:id="rId18" display="https://tools.wmflabs.org/geohack/geohack.php?pagename=List_of_power_stations_in_Greece&amp;params=41.354444_N_24.366944_E_&amp;title=Thisavros++Hydroelectric+Dam"/>
    <hyperlink ref="F76" r:id="rId19" tooltip="A2A" display="https://en.wikipedia.org/wiki/A2A"/>
    <hyperlink ref="F18" r:id="rId20" tooltip="Enel" display="https://en.wikipedia.org/wiki/Enel"/>
    <hyperlink ref="H18" r:id="rId21" tooltip="Edolo Pumped Storage Plant" display="https://en.wikipedia.org/wiki/Edolo_Pumped_Storage_Plant"/>
    <hyperlink ref="F19" r:id="rId22" tooltip="Enel" display="https://en.wikipedia.org/wiki/Enel"/>
    <hyperlink ref="H19" r:id="rId23" tooltip="Presenzano Hydroelectric Plant" display="https://en.wikipedia.org/wiki/Presenzano_Hydroelectric_Plant"/>
    <hyperlink ref="F44" r:id="rId24" tooltip="Enel" display="https://en.wikipedia.org/wiki/Enel"/>
    <hyperlink ref="F67" r:id="rId25" tooltip="Enel" display="https://en.wikipedia.org/wiki/Enel"/>
    <hyperlink ref="F8" r:id="rId26" tooltip="Enel" display="https://en.wikipedia.org/wiki/Enel"/>
    <hyperlink ref="F17" r:id="rId27" tooltip="Enel" display="https://en.wikipedia.org/wiki/Enel"/>
    <hyperlink ref="H17" r:id="rId28" tooltip="Roncovalgrande Hydroelectric Plant" display="https://en.wikipedia.org/wiki/Roncovalgrande_Hydroelectric_Plant"/>
    <hyperlink ref="A17" r:id="rId29" tooltip="Maccagno" display="https://en.wikipedia.org/wiki/Maccagno"/>
    <hyperlink ref="H26" r:id="rId30" tooltip="Pļaviņas Hydroelectric Power Station" display="https://en.wikipedia.org/wiki/P%C4%BCavi%C5%86as_Hydroelectric_Power_Station"/>
    <hyperlink ref="A26" r:id="rId31" tooltip="Aizkraukle" display="https://en.wikipedia.org/wiki/Aizkraukle"/>
    <hyperlink ref="J26" r:id="rId32" display="https://tools.wmflabs.org/geohack/geohack.php?pagename=List_of_power_stations_in_Latvia&amp;params=56.5822027_N_25.2373123_E_&amp;title=P%C4%BCavi%C5%86as+Hydroelectric+Power+Station"/>
    <hyperlink ref="H78" r:id="rId33" tooltip="Riga Hydroelectric Power Plant" display="https://en.wikipedia.org/wiki/Riga_Hydroelectric_Power_Plant"/>
    <hyperlink ref="A78" r:id="rId34" tooltip="Salaspils" display="https://en.wikipedia.org/wiki/Salaspils"/>
    <hyperlink ref="J78" r:id="rId35" display="https://tools.wmflabs.org/geohack/geohack.php?pagename=List_of_power_stations_in_Latvia&amp;params=56.8513187_N_24.2720389_E_&amp;title=Riga+Hydroelectric+Power+Plant"/>
    <hyperlink ref="H38" r:id="rId36" tooltip="Alto Lindoso Dam" display="https://en.wikipedia.org/wiki/Alto_Lindoso_Dam"/>
    <hyperlink ref="A38" r:id="rId37" tooltip="Viana do Castelo District" display="https://en.wikipedia.org/wiki/Viana_do_Castelo_District"/>
    <hyperlink ref="J38" r:id="rId38" display="https://tools.wmflabs.org/geohack/geohack.php?pagename=List_of_power_stations_in_Portugal&amp;params=41.872835_N_8.204075_W_type:landmark&amp;title=Alto+Lindoso+Dam"/>
    <hyperlink ref="H75" r:id="rId39" tooltip="Bemposta Dam" display="https://en.wikipedia.org/wiki/Bemposta_Dam"/>
    <hyperlink ref="A75" r:id="rId40" tooltip="Bragança District" display="https://en.wikipedia.org/wiki/Bragan%C3%A7a_District"/>
    <hyperlink ref="H86" r:id="rId41" tooltip="Miranda Dam" display="https://en.wikipedia.org/wiki/Miranda_Dam"/>
    <hyperlink ref="H69" r:id="rId42" tooltip="Picote Dam" display="https://en.wikipedia.org/wiki/Picote_Dam"/>
    <hyperlink ref="G49" r:id="rId43" tooltip="Lotru-Ciunget Hydroelectric Power Station" display="https://en.wikipedia.org/wiki/Lotru-Ciunget_Hydroelectric_Power_Station"/>
    <hyperlink ref="H99" r:id="rId44" tooltip="Iron Gate II Hydroelectric Power Station" display="https://en.wikipedia.org/wiki/Iron_Gate_II_Hydroelectric_Power_Station"/>
    <hyperlink ref="J99" r:id="rId45" display="https://tools.wmflabs.org/geohack/geohack.php?pagename=List_of_power_stations_in_Romania&amp;params=46.7889_N_22.5671625_E_&amp;title=Iron+Gate+II+Hydroelectric+Power+Station"/>
    <hyperlink ref="H35" r:id="rId46" tooltip="Gabčíkovo – Nagymaros Dams" display="https://en.wikipedia.org/wiki/Gab%C4%8D%C3%ADkovo_%E2%80%93_Nagymaros_Dams"/>
    <hyperlink ref="J35" r:id="rId47" display="https://tools.wmflabs.org/geohack/geohack.php?pagename=List_of_power_stations_in_Slovakia&amp;params=47.8800886_N_17.5385141_E_type:landmark&amp;title=Nagymaros+Dams"/>
    <hyperlink ref="H61" r:id="rId48" tooltip="Porjus Hydroelectric Power Station" display="https://en.wikipedia.org/wiki/Porjus_Hydroelectric_Power_Station"/>
    <hyperlink ref="I61" r:id="rId49" tooltip="Lule River" display="https://en.wikipedia.org/wiki/Lule_River"/>
    <hyperlink ref="H42" r:id="rId50" tooltip="Stornorrfors Hydroelectric power station (page does not exist)" display="https://en.wikipedia.org/w/index.php?title=Stornorrfors_Hydroelectric_power_station&amp;action=edit&amp;redlink=1"/>
    <hyperlink ref="I42" r:id="rId51" tooltip="Ume River" display="https://en.wikipedia.org/wiki/Ume_River"/>
    <hyperlink ref="H62" r:id="rId52" tooltip="Messaure (page does not exist)" display="https://en.wikipedia.org/w/index.php?title=Messaure&amp;action=edit&amp;redlink=1"/>
    <hyperlink ref="H65" r:id="rId53" tooltip="Letsi (page does not exist)" display="https://en.wikipedia.org/w/index.php?title=Letsi&amp;action=edit&amp;redlink=1"/>
    <hyperlink ref="I65" r:id="rId54" tooltip="Lesser Lule River" display="https://en.wikipedia.org/wiki/Lesser_Lule_River"/>
    <hyperlink ref="H101" r:id="rId55" tooltip="Kilforsen (page does not exist)" display="https://en.wikipedia.org/w/index.php?title=Kilforsen&amp;action=edit&amp;redlink=1"/>
    <hyperlink ref="I101" r:id="rId56" tooltip="Fjällsjö River (page does not exist)" display="https://en.wikipedia.org/w/index.php?title=Fj%C3%A4llsj%C3%B6_River&amp;action=edit&amp;redlink=1"/>
    <hyperlink ref="H5" r:id="rId57" tooltip="Bieudron Hydroelectric Power Station" display="https://en.wikipedia.org/wiki/Bieudron_Hydroelectric_Power_Station"/>
    <hyperlink ref="G70" r:id="rId58" tooltip="Linth–Limmern Power Stations" display="https://en.wikipedia.org/wiki/Linth%E2%80%93Limmern_Power_Stations"/>
    <hyperlink ref="A33" r:id="rId59" tooltip="Carinthia (state)" display="https://en.wikipedia.org/wiki/Carinthia_(state)"/>
    <hyperlink ref="A80" r:id="rId60" tooltip="Kaunertal" display="https://en.wikipedia.org/wiki/Kaunertal"/>
    <hyperlink ref="H48" r:id="rId61" tooltip="Alqueva Dam" display="https://en.wikipedia.org/wiki/Alqueva_Dam"/>
    <hyperlink ref="F79" r:id="rId62" tooltip="Scottish Power" display="https://en.wikipedia.org/wiki/Scottish_Power"/>
    <hyperlink ref="A79" r:id="rId63" tooltip="Argyll and Bute" display="https://en.wikipedia.org/wiki/Argyll_and_Bute"/>
    <hyperlink ref="H25" r:id="rId64" tooltip="Kruonis Pumped Storage Plant" display="https://en.wikipedia.org/wiki/Kruonis_Pumped_Storage_Plant"/>
    <hyperlink ref="F120" r:id="rId65" tooltip="Enel" display="https://en.wikipedia.org/wiki/Enel"/>
    <hyperlink ref="H120" r:id="rId66" tooltip="Entracque Power Plant" display="https://en.wikipedia.org/wiki/Entracque_Power_Plant"/>
    <hyperlink ref="H8" r:id="rId67" tooltip="Entracque Power Plant" display="https://en.wikipedia.org/wiki/Entracque_Power_Plant"/>
    <hyperlink ref="AR4" r:id="rId68" display="http://globalenergyobservatory.org/form.php?pid=45216"/>
    <hyperlink ref="AS37" r:id="rId69" display="http://www.statkraft.com/energy-sources/Power-plants/Norway/Saurdal/"/>
    <hyperlink ref="AR7" r:id="rId70" display="http://www.statkraft.com/energy-sources/Power-plants/Norway/Kvilldal/"/>
    <hyperlink ref="H9" r:id="rId71" tooltip="Iron Gate I Hydroelectric Power Station" display="https://en.wikipedia.org/wiki/Iron_Gate_I_Hydroelectric_Power_Station"/>
    <hyperlink ref="J9" r:id="rId72" display="https://tools.wmflabs.org/geohack/geohack.php?pagename=List_of_power_stations_in_Romania&amp;params=44.6732766_N_22.5320363_E_&amp;title=Iron+Gate+I+Hydroelectric+Power+Station"/>
    <hyperlink ref="AQ107" r:id="rId73" display="http://globalenergyobservatory.org/form.php?pid=45447"/>
    <hyperlink ref="AR10" r:id="rId74" display="https://www.engie-electrabel.be/assets/be/corporate/documents/12018_Coo_Folder_NL_LR.pdf"/>
    <hyperlink ref="AT111" r:id="rId75" display="https://no.wikipedia.org/wiki/Store_Vargevatnet"/>
    <hyperlink ref="AR33" r:id="rId76" display="http://www.verbund.com/pp/de/pumpspeicherkraftwerk/malta-hauptstufe"/>
    <hyperlink ref="AS17" r:id="rId77" display="http://globalenergyobservatory.org/geoid/45431"/>
    <hyperlink ref="AS33" r:id="rId78" display="https://de.wikipedia.org/wiki/Maltakraftwerke"/>
    <hyperlink ref="AR2" r:id="rId79" display="https://fr.wikipedia.org/wiki/Barrage_de_Grand%27Maison"/>
    <hyperlink ref="AR3" r:id="rId80" display="http://www.fhc.co.uk/dinorwig.htm"/>
    <hyperlink ref="AS3" r:id="rId81" display="https://en.wikipedia.org/wiki/Marchlyn_Mawr"/>
    <hyperlink ref="AT3" r:id="rId82" display="http://globalenergyobservatory.org/form.php?pid=44137"/>
    <hyperlink ref="AS2" r:id="rId83" display="http://globalenergyobservatory.org/form.php?pid=44410"/>
    <hyperlink ref="AR95" r:id="rId84" display="www.grimselstrom.ch/home/download/1254"/>
    <hyperlink ref="AQ95" r:id="rId85" display="file:///C:/Users/Marte/Desktop/kwo2019s-power-plants.pdf"/>
    <hyperlink ref="AR107" r:id="rId86" display="http://www.grimselstrom.ch/electrical-energy/power-plants-and-dams/power-plants/"/>
    <hyperlink ref="AS107" r:id="rId87" display="www.grimselstrom.ch/home/download/1254"/>
    <hyperlink ref="AQ120" r:id="rId88" display="https://en.wikipedia.org/wiki/Entracque_Power_Plant"/>
    <hyperlink ref="AR120" r:id="rId89" display="http://globalenergyobservatory.org/geoid/45432"/>
    <hyperlink ref="AQ5" r:id="rId90" display="http://enipedia.tudelft.nl/wiki/Bieudron_Powerplant"/>
    <hyperlink ref="AR5" r:id="rId91" display="https://en.wikipedia.org/wiki/Bieudron_Hydroelectric_Power_Station"/>
    <hyperlink ref="AR102" r:id="rId92" display="http://www.grande-dixence.ch/energie/hydraulic/switzerland/fionnay-power-station-altitude-1490.html"/>
    <hyperlink ref="AQ7" r:id="rId93" display="https://en.wikipedia.org/wiki/Ulla-F%C3%B8rre"/>
    <hyperlink ref="AS7" r:id="rId94" display="https://no.wikipedia.org/wiki/Kvilldal_kraftverk"/>
    <hyperlink ref="AQ118" r:id="rId95" display="https://en.wikipedia.org/wiki/Ulla-F%C3%B8rre"/>
    <hyperlink ref="AR6" r:id="rId96" display="http://www.iberdrola.es/about-us/a-great-company/facilities-map/2015/"/>
    <hyperlink ref="AS6" r:id="rId97" display="https://en.wikipedia.org/wiki/Aldead%C3%A1vila_Dam"/>
    <hyperlink ref="AT6" r:id="rId98" location="Aldead.C3.A1vila_I" display="https://es.wikipedia.org/wiki/Presa_de_Aldead%C3%A1vila#Aldead.C3.A1vila_I"/>
    <hyperlink ref="AQ9" r:id="rId99" display="http://globalenergyobservatory.org/form.php?pid=40975"/>
    <hyperlink ref="AR9" r:id="rId100" display="https://en.wikipedia.org/wiki/Iron_Gate_I_Hydroelectric_Power_Station"/>
    <hyperlink ref="AR23" r:id="rId101" display="http://www.seprem.es/ficha.php?idpresa=579&amp;p=23"/>
    <hyperlink ref="F34" r:id="rId102" tooltip="Électricité de France" display="https://en.wikipedia.org/wiki/%C3%89lectricit%C3%A9_de_France"/>
    <hyperlink ref="AQ50" r:id="rId103" display="https://www.hs-mainz.de/fileadmin/content/fb1/pdf/Bau/Exkursionen/Kraftwerksgruppe_Sellrain-Silz.pdf"/>
    <hyperlink ref="AQ103" r:id="rId104" display="https://www.hs-mainz.de/fileadmin/content/fb1/pdf/Bau/Exkursionen/Kraftwerksgruppe_Sellrain-Silz.pdf"/>
    <hyperlink ref="AQ89" r:id="rId105" display="http://www.verbund.com/pp/de/pumpspeicherkraftwerk/haeusling"/>
    <hyperlink ref="F54" r:id="rId106" tooltip="Hrvatska elektroprivreda" display="https://en.wikipedia.org/wiki/Hrvatska_elektroprivreda"/>
    <hyperlink ref="AA75" r:id="rId107" tooltip="Bemposta Dam" display="https://en.wikipedia.org/wiki/Bemposta_Dam"/>
    <hyperlink ref="AQ76" r:id="rId108" display="http://www.a2a.eu/it/impianti_reti/idroelettrica/grosio.html"/>
    <hyperlink ref="AQ78" r:id="rId109" display="http://www.latvenergo.lv/portal/page/portal/english/latvenergo/main1/about_latvenergo/energy_production/hidroelektrostacijas"/>
    <hyperlink ref="AQ105" r:id="rId110" display="http://www.latvenergo.lv/portal/page/portal/english/latvenergo/main1/about_latvenergo/energy_production/hidroelektrostacijas"/>
    <hyperlink ref="AS28" r:id="rId111" display="http://voith.com/de/11_06_Broschuere-Pumped-storage_einzeln.pdf"/>
    <hyperlink ref="F52" r:id="rId112" tooltip="Polska Grupa Energetyczna" display="https://de.wikipedia.org/wiki/Polska_Grupa_Energetyczna"/>
    <hyperlink ref="F53" r:id="rId113" tooltip="Vorarlberger Illwerke" display="https://de.wikipedia.org/wiki/Vorarlberger_Illwerke"/>
    <hyperlink ref="J87" r:id="rId114" tooltip="Hohenwarte II Pumped Storage Station (page does not exist)" display="https://en.wikipedia.org/w/index.php?title=Hohenwarte_II_Pumped_Storage_Station&amp;action=edit&amp;redlink=1"/>
    <hyperlink ref="A121" r:id="rId115" tooltip="Carinthia (state)" display="https://en.wikipedia.org/wiki/Carinthia_(state)"/>
    <hyperlink ref="AQ121" r:id="rId116" display="http://www.verbund.com/pp/de/pumpspeicherkraftwerk/malta-oberstufe"/>
    <hyperlink ref="AR29" r:id="rId117" display="www.e-co.no/filestore/statkraft_ToreK.pdf"/>
    <hyperlink ref="AQ67" r:id="rId118" display="https://www.enel.it/it-it/documents/azienda/ambiente/dichiarazioni_ambientali/montorio_da2007_2008.pdf"/>
    <hyperlink ref="AQ29" r:id="rId119" display="http://www.e-co.no/?module=Articles;action=Article.publicOpen;ID=219"/>
    <hyperlink ref="AT63" r:id="rId120" display="http://energie.edf.com/fichiers/fckeditor/DP_Visite_Cheylas.pdf"/>
    <hyperlink ref="AQ30" r:id="rId121" display="http://www.seprem.es/ficha.php?idpresa=52&amp;p=2"/>
    <hyperlink ref="AR47" r:id="rId122" display="http://globalenergyobservatory.org/geoid/44131"/>
  </hyperlinks>
  <pageMargins left="0.7" right="0.7" top="0.75" bottom="0.75" header="0.3" footer="0.3"/>
  <pageSetup scale="25" orientation="landscape" r:id="rId123"/>
  <colBreaks count="2" manualBreakCount="2">
    <brk id="33" max="1048575" man="1"/>
    <brk id="42" max="1048575" man="1"/>
  </colBreaks>
  <drawing r:id="rId124"/>
  <legacyDrawing r:id="rId12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2"/>
  <sheetViews>
    <sheetView workbookViewId="0">
      <selection activeCell="B6" sqref="B6"/>
    </sheetView>
  </sheetViews>
  <sheetFormatPr defaultRowHeight="15" x14ac:dyDescent="0.25"/>
  <cols>
    <col min="1" max="2" width="19.28515625" customWidth="1"/>
    <col min="5" max="6" width="10" bestFit="1" customWidth="1"/>
    <col min="7" max="7" width="22.85546875" bestFit="1" customWidth="1"/>
  </cols>
  <sheetData>
    <row r="1" spans="1:15" ht="63.75" x14ac:dyDescent="0.25">
      <c r="A1" s="1" t="s">
        <v>0</v>
      </c>
      <c r="B1" s="1" t="s">
        <v>2</v>
      </c>
      <c r="C1" s="1" t="s">
        <v>3</v>
      </c>
      <c r="D1" s="2" t="s">
        <v>4</v>
      </c>
      <c r="E1" s="4" t="s">
        <v>9</v>
      </c>
      <c r="F1" s="4" t="s">
        <v>10</v>
      </c>
      <c r="G1" s="1" t="s">
        <v>26</v>
      </c>
      <c r="H1" s="1" t="s">
        <v>27</v>
      </c>
      <c r="I1" s="4" t="s">
        <v>28</v>
      </c>
      <c r="J1" s="7" t="s">
        <v>29</v>
      </c>
      <c r="K1" s="8" t="s">
        <v>30</v>
      </c>
      <c r="L1" s="1" t="s">
        <v>31</v>
      </c>
      <c r="M1" s="1" t="s">
        <v>32</v>
      </c>
      <c r="N1" s="7" t="s">
        <v>33</v>
      </c>
      <c r="O1" s="7" t="s">
        <v>34</v>
      </c>
    </row>
    <row r="2" spans="1:15" x14ac:dyDescent="0.25">
      <c r="A2" s="11" t="s">
        <v>43</v>
      </c>
      <c r="B2" s="12" t="s">
        <v>44</v>
      </c>
      <c r="C2" s="11">
        <v>1</v>
      </c>
      <c r="D2" s="13" t="s">
        <v>778</v>
      </c>
      <c r="E2" s="15">
        <v>45.145277999999998</v>
      </c>
      <c r="F2" s="15">
        <v>6.0508329999999999</v>
      </c>
      <c r="G2" s="11" t="s">
        <v>50</v>
      </c>
      <c r="H2" s="11">
        <v>3412</v>
      </c>
      <c r="I2" s="15">
        <v>45.210816999999999</v>
      </c>
      <c r="J2" s="18">
        <v>6.1326960000000001</v>
      </c>
      <c r="K2" s="19">
        <v>132</v>
      </c>
      <c r="L2" s="11" t="s">
        <v>51</v>
      </c>
      <c r="M2" s="11">
        <v>3416</v>
      </c>
      <c r="N2" s="18">
        <v>45.129731999999997</v>
      </c>
      <c r="O2" s="18">
        <v>6.0435509999999999</v>
      </c>
    </row>
    <row r="3" spans="1:15" x14ac:dyDescent="0.25">
      <c r="A3" s="11" t="s">
        <v>57</v>
      </c>
      <c r="B3" s="12" t="s">
        <v>44</v>
      </c>
      <c r="C3" s="11">
        <v>2</v>
      </c>
      <c r="D3" s="76" t="s">
        <v>779</v>
      </c>
      <c r="E3" s="15">
        <v>53.118611000000001</v>
      </c>
      <c r="F3" s="15">
        <v>-4.1138890000000004</v>
      </c>
      <c r="G3" s="11" t="s">
        <v>62</v>
      </c>
      <c r="H3" s="79"/>
      <c r="I3" s="15">
        <v>53.136882</v>
      </c>
      <c r="J3" s="18">
        <v>-4.0700580000000004</v>
      </c>
      <c r="K3" s="19">
        <v>6.7</v>
      </c>
      <c r="L3" s="11" t="s">
        <v>63</v>
      </c>
      <c r="M3" s="11"/>
      <c r="N3" s="18">
        <v>53.117128999999998</v>
      </c>
      <c r="O3" s="18">
        <v>-4.1072829999999998</v>
      </c>
    </row>
    <row r="4" spans="1:15" x14ac:dyDescent="0.25">
      <c r="A4" s="11" t="s">
        <v>68</v>
      </c>
      <c r="B4" s="12" t="s">
        <v>44</v>
      </c>
      <c r="C4" s="11">
        <v>3</v>
      </c>
      <c r="D4" s="13" t="s">
        <v>780</v>
      </c>
      <c r="E4" s="15">
        <v>49.952221999999999</v>
      </c>
      <c r="F4" s="15">
        <v>6.1772220000000004</v>
      </c>
      <c r="G4" s="11" t="s">
        <v>72</v>
      </c>
      <c r="H4" s="79"/>
      <c r="I4" s="15">
        <v>49.945380999999998</v>
      </c>
      <c r="J4" s="18">
        <v>6.175834</v>
      </c>
      <c r="K4" s="19">
        <v>10.8</v>
      </c>
      <c r="L4" s="11" t="s">
        <v>73</v>
      </c>
      <c r="M4" s="11"/>
      <c r="N4" s="18">
        <v>49.952714999999998</v>
      </c>
      <c r="O4" s="18">
        <v>6.1795489999999997</v>
      </c>
    </row>
    <row r="5" spans="1:15" x14ac:dyDescent="0.25">
      <c r="A5" s="11" t="s">
        <v>76</v>
      </c>
      <c r="B5" s="12" t="s">
        <v>77</v>
      </c>
      <c r="C5" s="11">
        <v>4</v>
      </c>
      <c r="D5" s="13" t="s">
        <v>781</v>
      </c>
      <c r="E5" s="15">
        <v>46.185296999999998</v>
      </c>
      <c r="F5" s="15">
        <v>7.2495609999999999</v>
      </c>
      <c r="G5" s="11" t="s">
        <v>83</v>
      </c>
      <c r="H5" s="11">
        <v>3371</v>
      </c>
      <c r="I5" s="15">
        <v>46.080326999999997</v>
      </c>
      <c r="J5" s="18">
        <v>7.4032600000000004</v>
      </c>
      <c r="K5" s="19">
        <v>400</v>
      </c>
      <c r="L5" s="11" t="s">
        <v>81</v>
      </c>
      <c r="M5" s="11"/>
      <c r="N5" s="18"/>
      <c r="O5" s="18"/>
    </row>
    <row r="6" spans="1:15" x14ac:dyDescent="0.25">
      <c r="A6" s="11" t="s">
        <v>86</v>
      </c>
      <c r="B6" s="12" t="s">
        <v>44</v>
      </c>
      <c r="C6" s="11">
        <v>5</v>
      </c>
      <c r="D6" s="13" t="s">
        <v>782</v>
      </c>
      <c r="E6" s="15">
        <v>41.211669999999998</v>
      </c>
      <c r="F6" s="15">
        <v>-6.6855599999999997</v>
      </c>
      <c r="G6" s="80" t="s">
        <v>86</v>
      </c>
      <c r="H6" s="11">
        <v>2735</v>
      </c>
      <c r="I6" s="15">
        <v>41.214582999999998</v>
      </c>
      <c r="J6" s="18">
        <v>-6.6837499999999999</v>
      </c>
      <c r="K6" s="19">
        <v>56.6</v>
      </c>
      <c r="L6" s="11" t="s">
        <v>799</v>
      </c>
      <c r="M6" s="11"/>
      <c r="N6" s="18"/>
      <c r="O6" s="18"/>
    </row>
    <row r="7" spans="1:15" x14ac:dyDescent="0.25">
      <c r="A7" s="11" t="s">
        <v>97</v>
      </c>
      <c r="B7" s="74" t="s">
        <v>77</v>
      </c>
      <c r="C7" s="11">
        <v>6</v>
      </c>
      <c r="D7" s="13" t="s">
        <v>783</v>
      </c>
      <c r="E7" s="15">
        <v>59.528779999999998</v>
      </c>
      <c r="F7" s="15">
        <v>6.6542000000000003</v>
      </c>
      <c r="G7" s="11" t="s">
        <v>104</v>
      </c>
      <c r="H7" s="11">
        <v>3162</v>
      </c>
      <c r="I7" s="15">
        <v>59.303750000000001</v>
      </c>
      <c r="J7" s="18">
        <v>6.9420830000000002</v>
      </c>
      <c r="K7" s="19">
        <v>2325</v>
      </c>
      <c r="L7" s="11"/>
      <c r="M7" s="11"/>
      <c r="N7" s="18"/>
      <c r="O7" s="18"/>
    </row>
    <row r="8" spans="1:15" x14ac:dyDescent="0.25">
      <c r="A8" s="11" t="s">
        <v>109</v>
      </c>
      <c r="B8" s="12" t="s">
        <v>44</v>
      </c>
      <c r="C8" s="11">
        <v>7</v>
      </c>
      <c r="D8" s="13" t="s">
        <v>784</v>
      </c>
      <c r="E8" s="15">
        <v>44.224722</v>
      </c>
      <c r="F8" s="15">
        <v>7.3861109999999996</v>
      </c>
      <c r="G8" s="11" t="s">
        <v>113</v>
      </c>
      <c r="H8" s="79"/>
      <c r="I8" s="15">
        <v>44.166283999999997</v>
      </c>
      <c r="J8" s="18">
        <v>7.3317740000000002</v>
      </c>
      <c r="K8" s="19">
        <v>27.3</v>
      </c>
      <c r="L8" s="11" t="s">
        <v>114</v>
      </c>
      <c r="M8" s="11"/>
      <c r="N8" s="18">
        <v>44.222800999999997</v>
      </c>
      <c r="O8" s="18">
        <v>7.3893139999999997</v>
      </c>
    </row>
    <row r="9" spans="1:15" x14ac:dyDescent="0.25">
      <c r="A9" s="11" t="s">
        <v>118</v>
      </c>
      <c r="B9" s="74" t="s">
        <v>77</v>
      </c>
      <c r="C9" s="11">
        <v>8</v>
      </c>
      <c r="D9" s="13" t="s">
        <v>785</v>
      </c>
      <c r="E9" s="15">
        <v>44.673276600000001</v>
      </c>
      <c r="F9" s="15">
        <v>22.532036300000001</v>
      </c>
      <c r="G9" s="11" t="s">
        <v>124</v>
      </c>
      <c r="H9" s="11">
        <v>3880</v>
      </c>
      <c r="I9" s="15">
        <v>44.671871000000003</v>
      </c>
      <c r="J9" s="18">
        <v>22.527781000000001</v>
      </c>
      <c r="K9" s="19">
        <v>2550</v>
      </c>
      <c r="L9" s="11"/>
      <c r="M9" s="11"/>
      <c r="N9" s="18"/>
      <c r="O9" s="18"/>
    </row>
    <row r="10" spans="1:15" x14ac:dyDescent="0.25">
      <c r="A10" s="11" t="s">
        <v>129</v>
      </c>
      <c r="B10" s="12" t="s">
        <v>44</v>
      </c>
      <c r="C10" s="11">
        <v>9</v>
      </c>
      <c r="D10" s="13" t="s">
        <v>786</v>
      </c>
      <c r="E10" s="15">
        <v>50.386713999999998</v>
      </c>
      <c r="F10" s="15">
        <v>5.8572579999999999</v>
      </c>
      <c r="G10" s="11" t="s">
        <v>134</v>
      </c>
      <c r="H10" s="79"/>
      <c r="I10" s="15">
        <v>50.383842000000001</v>
      </c>
      <c r="J10" s="18">
        <v>5.844163</v>
      </c>
      <c r="K10" s="19">
        <v>8.5</v>
      </c>
      <c r="L10" s="11" t="s">
        <v>135</v>
      </c>
      <c r="M10" s="11"/>
      <c r="N10" s="18">
        <v>50.389707999999999</v>
      </c>
      <c r="O10" s="18">
        <v>5.8612000000000002</v>
      </c>
    </row>
    <row r="11" spans="1:15" x14ac:dyDescent="0.25">
      <c r="A11" s="11" t="s">
        <v>141</v>
      </c>
      <c r="B11" s="74" t="s">
        <v>77</v>
      </c>
      <c r="C11" s="11">
        <v>10</v>
      </c>
      <c r="D11" s="13" t="s">
        <v>783</v>
      </c>
      <c r="E11" s="15">
        <v>60.499443999999997</v>
      </c>
      <c r="F11" s="15">
        <v>7.1419439999999996</v>
      </c>
      <c r="G11" s="11" t="s">
        <v>143</v>
      </c>
      <c r="H11" s="11">
        <v>3111</v>
      </c>
      <c r="I11" s="15">
        <v>60.552734999999998</v>
      </c>
      <c r="J11" s="18">
        <v>7.126417</v>
      </c>
      <c r="K11" s="19">
        <v>142.30000000000001</v>
      </c>
      <c r="L11" s="11" t="s">
        <v>142</v>
      </c>
      <c r="M11" s="11"/>
      <c r="N11" s="18"/>
      <c r="O11" s="18"/>
    </row>
    <row r="12" spans="1:15" x14ac:dyDescent="0.25">
      <c r="A12" s="23" t="s">
        <v>766</v>
      </c>
      <c r="B12" s="25" t="s">
        <v>98</v>
      </c>
      <c r="C12" s="24">
        <v>10</v>
      </c>
      <c r="D12" s="13" t="s">
        <v>783</v>
      </c>
      <c r="E12" s="27"/>
      <c r="F12" s="27"/>
      <c r="G12" s="81" t="s">
        <v>150</v>
      </c>
      <c r="H12" s="24">
        <v>3112</v>
      </c>
      <c r="I12" s="27">
        <v>60.522041000000002</v>
      </c>
      <c r="J12" s="30">
        <v>7.2613979999999998</v>
      </c>
      <c r="K12" s="31">
        <v>27.6</v>
      </c>
      <c r="L12" s="24"/>
      <c r="M12" s="24"/>
      <c r="N12" s="30"/>
      <c r="O12" s="30"/>
    </row>
    <row r="13" spans="1:15" x14ac:dyDescent="0.25">
      <c r="A13" s="23" t="s">
        <v>766</v>
      </c>
      <c r="B13" s="25" t="s">
        <v>98</v>
      </c>
      <c r="C13" s="24">
        <v>10</v>
      </c>
      <c r="D13" s="13" t="s">
        <v>783</v>
      </c>
      <c r="E13" s="27"/>
      <c r="F13" s="27"/>
      <c r="G13" s="81" t="s">
        <v>151</v>
      </c>
      <c r="H13" s="24">
        <v>3116</v>
      </c>
      <c r="I13" s="27">
        <v>60.423110999999999</v>
      </c>
      <c r="J13" s="30">
        <v>7.413678</v>
      </c>
      <c r="K13" s="31">
        <v>427</v>
      </c>
      <c r="L13" s="24"/>
      <c r="M13" s="24"/>
      <c r="N13" s="30"/>
      <c r="O13" s="30"/>
    </row>
    <row r="14" spans="1:15" x14ac:dyDescent="0.25">
      <c r="A14" s="11" t="s">
        <v>152</v>
      </c>
      <c r="B14" s="12" t="s">
        <v>44</v>
      </c>
      <c r="C14" s="11">
        <v>11</v>
      </c>
      <c r="D14" s="13" t="s">
        <v>787</v>
      </c>
      <c r="E14" s="15">
        <v>50.508083999999997</v>
      </c>
      <c r="F14" s="15">
        <v>11.004471000000001</v>
      </c>
      <c r="G14" s="11" t="s">
        <v>157</v>
      </c>
      <c r="H14" s="79"/>
      <c r="I14" s="15">
        <v>50.509453000000001</v>
      </c>
      <c r="J14" s="18">
        <v>11.031798</v>
      </c>
      <c r="K14" s="19">
        <v>12</v>
      </c>
      <c r="L14" s="11" t="s">
        <v>158</v>
      </c>
      <c r="M14" s="11"/>
      <c r="N14" s="18">
        <v>50.498187000000001</v>
      </c>
      <c r="O14" s="18">
        <v>11.007353999999999</v>
      </c>
    </row>
    <row r="15" spans="1:15" x14ac:dyDescent="0.25">
      <c r="A15" s="11" t="s">
        <v>162</v>
      </c>
      <c r="B15" s="12" t="s">
        <v>44</v>
      </c>
      <c r="C15" s="11">
        <v>12</v>
      </c>
      <c r="D15" s="13" t="s">
        <v>787</v>
      </c>
      <c r="E15" s="15">
        <v>50.517527000000001</v>
      </c>
      <c r="F15" s="15">
        <v>12.880644</v>
      </c>
      <c r="G15" s="11" t="s">
        <v>165</v>
      </c>
      <c r="H15" s="79"/>
      <c r="I15" s="15">
        <v>50.506830999999998</v>
      </c>
      <c r="J15" s="18">
        <v>12.868891</v>
      </c>
      <c r="K15" s="19">
        <v>6.3</v>
      </c>
      <c r="L15" s="11" t="s">
        <v>166</v>
      </c>
      <c r="M15" s="11"/>
      <c r="N15" s="18">
        <v>50.521552999999997</v>
      </c>
      <c r="O15" s="18">
        <v>12.882842</v>
      </c>
    </row>
    <row r="16" spans="1:15" x14ac:dyDescent="0.25">
      <c r="A16" s="21" t="s">
        <v>169</v>
      </c>
      <c r="B16" s="12" t="s">
        <v>44</v>
      </c>
      <c r="C16" s="11">
        <v>13</v>
      </c>
      <c r="D16" s="13" t="s">
        <v>784</v>
      </c>
      <c r="E16" s="15">
        <v>46.069443999999997</v>
      </c>
      <c r="F16" s="15">
        <v>8.7319440000000004</v>
      </c>
      <c r="G16" s="11" t="s">
        <v>171</v>
      </c>
      <c r="H16" s="79"/>
      <c r="I16" s="15">
        <v>46.078660999999997</v>
      </c>
      <c r="J16" s="18">
        <v>8.7553889999999992</v>
      </c>
      <c r="K16" s="19">
        <v>10</v>
      </c>
      <c r="L16" s="11" t="s">
        <v>172</v>
      </c>
      <c r="M16" s="11">
        <v>3395</v>
      </c>
      <c r="N16" s="18">
        <v>45.985128000000003</v>
      </c>
      <c r="O16" s="18">
        <v>8.6799269999999993</v>
      </c>
    </row>
    <row r="17" spans="1:15" x14ac:dyDescent="0.25">
      <c r="A17" s="11" t="s">
        <v>175</v>
      </c>
      <c r="B17" s="12" t="s">
        <v>44</v>
      </c>
      <c r="C17" s="11">
        <v>14</v>
      </c>
      <c r="D17" s="13" t="s">
        <v>784</v>
      </c>
      <c r="E17" s="15">
        <v>46.170833000000002</v>
      </c>
      <c r="F17" s="15">
        <v>10.347778</v>
      </c>
      <c r="G17" s="11" t="s">
        <v>177</v>
      </c>
      <c r="H17" s="79"/>
      <c r="I17" s="15">
        <v>46.19361</v>
      </c>
      <c r="J17" s="18">
        <v>10.471518</v>
      </c>
      <c r="K17" s="19">
        <v>17.04</v>
      </c>
      <c r="L17" s="11" t="s">
        <v>178</v>
      </c>
      <c r="M17" s="11"/>
      <c r="N17" s="18">
        <v>46.172052000000001</v>
      </c>
      <c r="O17" s="18">
        <v>10.336399</v>
      </c>
    </row>
    <row r="18" spans="1:15" x14ac:dyDescent="0.25">
      <c r="A18" s="11" t="s">
        <v>181</v>
      </c>
      <c r="B18" s="12" t="s">
        <v>44</v>
      </c>
      <c r="C18" s="11">
        <v>15</v>
      </c>
      <c r="D18" s="13" t="s">
        <v>784</v>
      </c>
      <c r="E18" s="15">
        <v>41.381388999999999</v>
      </c>
      <c r="F18" s="15">
        <v>14.090278</v>
      </c>
      <c r="G18" s="11" t="s">
        <v>184</v>
      </c>
      <c r="H18" s="79"/>
      <c r="I18" s="15">
        <v>41.396042999999999</v>
      </c>
      <c r="J18" s="18">
        <v>14.049766</v>
      </c>
      <c r="K18" s="19">
        <v>6</v>
      </c>
      <c r="L18" s="11" t="s">
        <v>185</v>
      </c>
      <c r="M18" s="11"/>
      <c r="N18" s="18">
        <v>41.377395</v>
      </c>
      <c r="O18" s="18">
        <v>14.09714</v>
      </c>
    </row>
    <row r="19" spans="1:15" x14ac:dyDescent="0.25">
      <c r="A19" s="11" t="s">
        <v>188</v>
      </c>
      <c r="B19" s="12" t="s">
        <v>44</v>
      </c>
      <c r="C19" s="11">
        <v>16</v>
      </c>
      <c r="D19" s="13" t="s">
        <v>787</v>
      </c>
      <c r="E19" s="15">
        <v>47.652566</v>
      </c>
      <c r="F19" s="15">
        <v>7.9257770000000001</v>
      </c>
      <c r="G19" s="11" t="s">
        <v>192</v>
      </c>
      <c r="H19" s="79"/>
      <c r="I19" s="15">
        <v>47.660210999999997</v>
      </c>
      <c r="J19" s="18">
        <v>7.9609389999999998</v>
      </c>
      <c r="K19" s="19">
        <v>4.4000000000000004</v>
      </c>
      <c r="L19" s="11" t="s">
        <v>193</v>
      </c>
      <c r="M19" s="11"/>
      <c r="N19" s="18">
        <v>47.646743999999998</v>
      </c>
      <c r="O19" s="18">
        <v>7.9197259999999998</v>
      </c>
    </row>
    <row r="20" spans="1:15" x14ac:dyDescent="0.25">
      <c r="A20" s="11" t="s">
        <v>196</v>
      </c>
      <c r="B20" s="74" t="s">
        <v>77</v>
      </c>
      <c r="C20" s="11">
        <v>17</v>
      </c>
      <c r="D20" s="13" t="s">
        <v>788</v>
      </c>
      <c r="E20" s="15">
        <v>66.885000000000005</v>
      </c>
      <c r="F20" s="15">
        <v>19.814800000000002</v>
      </c>
      <c r="G20" s="11" t="s">
        <v>196</v>
      </c>
      <c r="H20" s="82">
        <v>3697</v>
      </c>
      <c r="I20" s="15">
        <v>66.886528999999996</v>
      </c>
      <c r="J20" s="18">
        <v>19.817778000000001</v>
      </c>
      <c r="K20" s="19">
        <v>6.4</v>
      </c>
      <c r="L20" s="11" t="s">
        <v>198</v>
      </c>
      <c r="M20" s="11"/>
      <c r="N20" s="18"/>
      <c r="O20" s="18"/>
    </row>
    <row r="21" spans="1:15" x14ac:dyDescent="0.25">
      <c r="A21" s="11" t="s">
        <v>767</v>
      </c>
      <c r="B21" s="74" t="s">
        <v>77</v>
      </c>
      <c r="C21" s="11">
        <v>18</v>
      </c>
      <c r="D21" s="13" t="s">
        <v>788</v>
      </c>
      <c r="E21" s="15">
        <v>58.659166999999997</v>
      </c>
      <c r="F21" s="15">
        <v>6.7169439999999998</v>
      </c>
      <c r="G21" s="11" t="s">
        <v>210</v>
      </c>
      <c r="H21" s="79"/>
      <c r="I21" s="15">
        <v>58.693491000000002</v>
      </c>
      <c r="J21" s="18">
        <v>8.0097649999999998</v>
      </c>
      <c r="K21" s="19">
        <v>5.5</v>
      </c>
      <c r="L21" s="11" t="s">
        <v>208</v>
      </c>
      <c r="M21" s="11"/>
      <c r="N21" s="18"/>
      <c r="O21" s="18"/>
    </row>
    <row r="22" spans="1:15" x14ac:dyDescent="0.25">
      <c r="A22" s="11" t="s">
        <v>214</v>
      </c>
      <c r="B22" s="12" t="s">
        <v>77</v>
      </c>
      <c r="C22" s="11">
        <v>19</v>
      </c>
      <c r="D22" s="13" t="s">
        <v>782</v>
      </c>
      <c r="E22" s="15">
        <v>39.729999999999997</v>
      </c>
      <c r="F22" s="15">
        <v>-6.8847199999999997</v>
      </c>
      <c r="G22" s="11" t="s">
        <v>215</v>
      </c>
      <c r="H22" s="11">
        <v>2800</v>
      </c>
      <c r="I22" s="15">
        <v>39.732917</v>
      </c>
      <c r="J22" s="18">
        <v>-6.8854170000000003</v>
      </c>
      <c r="K22" s="19">
        <v>3162</v>
      </c>
      <c r="L22" s="11" t="s">
        <v>216</v>
      </c>
      <c r="M22" s="11"/>
      <c r="N22" s="18"/>
      <c r="O22" s="18"/>
    </row>
    <row r="23" spans="1:15" x14ac:dyDescent="0.25">
      <c r="A23" s="11" t="s">
        <v>221</v>
      </c>
      <c r="B23" s="12" t="s">
        <v>44</v>
      </c>
      <c r="C23" s="11">
        <v>20</v>
      </c>
      <c r="D23" s="13" t="s">
        <v>778</v>
      </c>
      <c r="E23" s="15">
        <v>44.7258</v>
      </c>
      <c r="F23" s="15">
        <v>2.6488670000000001</v>
      </c>
      <c r="G23" s="11" t="s">
        <v>223</v>
      </c>
      <c r="H23" s="79"/>
      <c r="I23" s="15">
        <v>44.725065000000001</v>
      </c>
      <c r="J23" s="18">
        <v>2.6501169999999998</v>
      </c>
      <c r="K23" s="19">
        <v>30</v>
      </c>
      <c r="L23" s="11" t="s">
        <v>224</v>
      </c>
      <c r="M23" s="11">
        <v>3429</v>
      </c>
      <c r="N23" s="18">
        <v>44.696368</v>
      </c>
      <c r="O23" s="18">
        <v>2.5857779999999999</v>
      </c>
    </row>
    <row r="24" spans="1:15" x14ac:dyDescent="0.25">
      <c r="A24" s="11" t="s">
        <v>227</v>
      </c>
      <c r="B24" s="12" t="s">
        <v>44</v>
      </c>
      <c r="C24" s="11">
        <v>21</v>
      </c>
      <c r="D24" s="13" t="s">
        <v>789</v>
      </c>
      <c r="E24" s="15">
        <v>54.799076999999997</v>
      </c>
      <c r="F24" s="15">
        <v>24.247084000000001</v>
      </c>
      <c r="G24" s="11" t="s">
        <v>231</v>
      </c>
      <c r="H24" s="79"/>
      <c r="I24" s="15">
        <v>54.782794000000003</v>
      </c>
      <c r="J24" s="18">
        <v>24.270337999999999</v>
      </c>
      <c r="K24" s="19">
        <v>41</v>
      </c>
      <c r="L24" s="11" t="s">
        <v>232</v>
      </c>
      <c r="M24" s="11">
        <v>3739</v>
      </c>
      <c r="N24" s="18">
        <v>54.873925999999997</v>
      </c>
      <c r="O24" s="18">
        <v>24.000015999999999</v>
      </c>
    </row>
    <row r="25" spans="1:15" x14ac:dyDescent="0.25">
      <c r="A25" s="21" t="s">
        <v>236</v>
      </c>
      <c r="B25" s="74" t="s">
        <v>77</v>
      </c>
      <c r="C25" s="11">
        <v>22</v>
      </c>
      <c r="D25" s="13" t="s">
        <v>790</v>
      </c>
      <c r="E25" s="15">
        <v>56.582202700000003</v>
      </c>
      <c r="F25" s="15">
        <v>25.237312299999999</v>
      </c>
      <c r="G25" s="11" t="s">
        <v>241</v>
      </c>
      <c r="H25" s="11">
        <v>3737</v>
      </c>
      <c r="I25" s="15">
        <v>56.582202700000003</v>
      </c>
      <c r="J25" s="18">
        <v>25.237312299999999</v>
      </c>
      <c r="K25" s="19">
        <v>500</v>
      </c>
      <c r="L25" s="11" t="s">
        <v>240</v>
      </c>
      <c r="M25" s="11"/>
      <c r="N25" s="18"/>
      <c r="O25" s="18"/>
    </row>
    <row r="26" spans="1:15" x14ac:dyDescent="0.25">
      <c r="A26" s="21" t="s">
        <v>247</v>
      </c>
      <c r="B26" s="12" t="s">
        <v>44</v>
      </c>
      <c r="C26" s="11">
        <v>23</v>
      </c>
      <c r="D26" s="13" t="s">
        <v>791</v>
      </c>
      <c r="E26" s="15">
        <v>42.158949999999997</v>
      </c>
      <c r="F26" s="15">
        <v>23.870844999999999</v>
      </c>
      <c r="G26" s="11" t="s">
        <v>253</v>
      </c>
      <c r="H26" s="11">
        <v>3964</v>
      </c>
      <c r="I26" s="15">
        <v>42.174582999999998</v>
      </c>
      <c r="J26" s="18">
        <v>23.80875</v>
      </c>
      <c r="K26" s="19">
        <v>141.16</v>
      </c>
      <c r="L26" s="11" t="s">
        <v>247</v>
      </c>
      <c r="M26" s="11"/>
      <c r="N26" s="18">
        <v>42.158715999999998</v>
      </c>
      <c r="O26" s="18">
        <v>23.870958000000002</v>
      </c>
    </row>
    <row r="27" spans="1:15" x14ac:dyDescent="0.25">
      <c r="A27" s="11" t="s">
        <v>258</v>
      </c>
      <c r="B27" s="12" t="s">
        <v>44</v>
      </c>
      <c r="C27" s="11">
        <v>24</v>
      </c>
      <c r="D27" s="13" t="s">
        <v>782</v>
      </c>
      <c r="E27" s="15">
        <v>39.260416999999997</v>
      </c>
      <c r="F27" s="15">
        <v>-0.91958300000000004</v>
      </c>
      <c r="G27" s="11" t="s">
        <v>260</v>
      </c>
      <c r="H27" s="11">
        <v>2819</v>
      </c>
      <c r="I27" s="15">
        <v>39.234811999999998</v>
      </c>
      <c r="J27" s="18">
        <v>-0.92837000000000003</v>
      </c>
      <c r="K27" s="19">
        <v>20</v>
      </c>
      <c r="L27" s="11" t="s">
        <v>261</v>
      </c>
      <c r="M27" s="11">
        <v>2817</v>
      </c>
      <c r="N27" s="18">
        <v>39.261273000000003</v>
      </c>
      <c r="O27" s="18">
        <v>-0.91828500000000002</v>
      </c>
    </row>
    <row r="28" spans="1:15" x14ac:dyDescent="0.25">
      <c r="A28" s="11" t="s">
        <v>264</v>
      </c>
      <c r="B28" s="74" t="s">
        <v>77</v>
      </c>
      <c r="C28" s="11">
        <v>25</v>
      </c>
      <c r="D28" s="13" t="s">
        <v>783</v>
      </c>
      <c r="E28" s="15">
        <v>60.861060000000002</v>
      </c>
      <c r="F28" s="15">
        <v>7.3044880000000001</v>
      </c>
      <c r="G28" s="11" t="s">
        <v>267</v>
      </c>
      <c r="H28" s="11">
        <v>3104</v>
      </c>
      <c r="I28" s="15">
        <v>60.817414999999997</v>
      </c>
      <c r="J28" s="18">
        <v>7.2543680000000004</v>
      </c>
      <c r="K28" s="19">
        <v>196</v>
      </c>
      <c r="L28" s="11" t="s">
        <v>268</v>
      </c>
      <c r="M28" s="11"/>
      <c r="N28" s="18"/>
      <c r="O28" s="18"/>
    </row>
    <row r="29" spans="1:15" x14ac:dyDescent="0.25">
      <c r="A29" s="11" t="s">
        <v>274</v>
      </c>
      <c r="B29" s="12" t="s">
        <v>44</v>
      </c>
      <c r="C29" s="11">
        <v>26</v>
      </c>
      <c r="D29" s="13" t="s">
        <v>782</v>
      </c>
      <c r="E29" s="15">
        <v>41.270159999999997</v>
      </c>
      <c r="F29" s="15">
        <v>-6.3208000000000002</v>
      </c>
      <c r="G29" s="11" t="s">
        <v>278</v>
      </c>
      <c r="H29" s="11">
        <v>2733</v>
      </c>
      <c r="I29" s="15">
        <v>41.274583</v>
      </c>
      <c r="J29" s="18">
        <v>-6.3237500000000004</v>
      </c>
      <c r="K29" s="19">
        <v>2648.6</v>
      </c>
      <c r="L29" s="11" t="s">
        <v>277</v>
      </c>
      <c r="M29" s="11"/>
      <c r="N29" s="18"/>
      <c r="O29" s="18"/>
    </row>
    <row r="30" spans="1:15" x14ac:dyDescent="0.25">
      <c r="A30" s="11" t="s">
        <v>283</v>
      </c>
      <c r="B30" s="12" t="s">
        <v>44</v>
      </c>
      <c r="C30" s="11">
        <v>27</v>
      </c>
      <c r="D30" s="13" t="s">
        <v>778</v>
      </c>
      <c r="E30" s="15">
        <v>45.201999999999998</v>
      </c>
      <c r="F30" s="15">
        <v>6.5759999999999996</v>
      </c>
      <c r="G30" s="11" t="s">
        <v>287</v>
      </c>
      <c r="H30" s="11">
        <v>3413</v>
      </c>
      <c r="I30" s="15">
        <v>45.180416999999998</v>
      </c>
      <c r="J30" s="18">
        <v>6.5795830000000004</v>
      </c>
      <c r="K30" s="19">
        <v>39.5</v>
      </c>
      <c r="L30" s="11" t="s">
        <v>288</v>
      </c>
      <c r="M30" s="11"/>
      <c r="N30" s="18">
        <v>45.207796999999999</v>
      </c>
      <c r="O30" s="18">
        <v>6.5662330000000004</v>
      </c>
    </row>
    <row r="31" spans="1:15" x14ac:dyDescent="0.25">
      <c r="A31" s="11" t="s">
        <v>291</v>
      </c>
      <c r="B31" s="12" t="s">
        <v>44</v>
      </c>
      <c r="C31" s="11">
        <v>28</v>
      </c>
      <c r="D31" s="13" t="s">
        <v>792</v>
      </c>
      <c r="E31" s="15">
        <v>49.008789999999998</v>
      </c>
      <c r="F31" s="15">
        <v>19.912237000000001</v>
      </c>
      <c r="G31" s="11" t="s">
        <v>294</v>
      </c>
      <c r="H31" s="79"/>
      <c r="I31" s="15">
        <v>49.021445999999997</v>
      </c>
      <c r="J31" s="18">
        <v>19.909604000000002</v>
      </c>
      <c r="K31" s="19">
        <v>3.7</v>
      </c>
      <c r="L31" s="11" t="s">
        <v>295</v>
      </c>
      <c r="M31" s="11"/>
      <c r="N31" s="18">
        <v>49.012467999999998</v>
      </c>
      <c r="O31" s="18">
        <v>19.931315000000001</v>
      </c>
    </row>
    <row r="32" spans="1:15" x14ac:dyDescent="0.25">
      <c r="A32" s="21" t="s">
        <v>306</v>
      </c>
      <c r="B32" s="12" t="s">
        <v>44</v>
      </c>
      <c r="C32" s="11">
        <v>29</v>
      </c>
      <c r="D32" s="13" t="s">
        <v>793</v>
      </c>
      <c r="E32" s="15">
        <v>47.079379000000003</v>
      </c>
      <c r="F32" s="15">
        <v>13.339188</v>
      </c>
      <c r="G32" s="11" t="s">
        <v>763</v>
      </c>
      <c r="H32" s="11">
        <v>3305</v>
      </c>
      <c r="I32" s="15">
        <v>47.082917000000002</v>
      </c>
      <c r="J32" s="18">
        <v>13.33375</v>
      </c>
      <c r="K32" s="19">
        <v>205</v>
      </c>
      <c r="L32" s="11" t="s">
        <v>306</v>
      </c>
      <c r="M32" s="11"/>
      <c r="N32" s="18">
        <v>47.067295999999999</v>
      </c>
      <c r="O32" s="18">
        <v>13.351609</v>
      </c>
    </row>
    <row r="33" spans="1:15" x14ac:dyDescent="0.25">
      <c r="A33" s="72" t="s">
        <v>300</v>
      </c>
      <c r="B33" s="75" t="s">
        <v>44</v>
      </c>
      <c r="C33" s="11">
        <v>30</v>
      </c>
      <c r="D33" s="76" t="s">
        <v>793</v>
      </c>
      <c r="E33" s="77">
        <v>46.870327000000003</v>
      </c>
      <c r="F33" s="77">
        <v>13.329065999999999</v>
      </c>
      <c r="G33" s="73" t="s">
        <v>306</v>
      </c>
      <c r="H33" s="79"/>
      <c r="I33" s="83">
        <v>47.067295999999999</v>
      </c>
      <c r="J33" s="84">
        <v>13.351609</v>
      </c>
      <c r="K33" s="85">
        <v>4.4000000000000004</v>
      </c>
      <c r="L33" s="73" t="s">
        <v>307</v>
      </c>
      <c r="M33" s="73"/>
      <c r="N33" s="86">
        <v>46.868788000000002</v>
      </c>
      <c r="O33" s="86">
        <v>13.328605</v>
      </c>
    </row>
    <row r="34" spans="1:15" x14ac:dyDescent="0.25">
      <c r="A34" s="72" t="s">
        <v>768</v>
      </c>
      <c r="B34" s="75" t="s">
        <v>44</v>
      </c>
      <c r="C34" s="11">
        <v>31</v>
      </c>
      <c r="D34" s="76" t="s">
        <v>793</v>
      </c>
      <c r="E34" s="78">
        <v>46.870327000000003</v>
      </c>
      <c r="F34" s="78">
        <v>13.329065999999999</v>
      </c>
      <c r="G34" s="73" t="s">
        <v>800</v>
      </c>
      <c r="H34" s="79"/>
      <c r="I34" s="84">
        <v>46.917946000000001</v>
      </c>
      <c r="J34" s="87">
        <v>13.375251</v>
      </c>
      <c r="K34" s="88">
        <v>7.8</v>
      </c>
      <c r="L34" s="73" t="s">
        <v>801</v>
      </c>
      <c r="M34" s="73"/>
      <c r="N34" s="86">
        <v>46.982748000000001</v>
      </c>
      <c r="O34" s="86">
        <v>13.328867000000001</v>
      </c>
    </row>
    <row r="35" spans="1:15" x14ac:dyDescent="0.25">
      <c r="A35" s="11" t="s">
        <v>311</v>
      </c>
      <c r="B35" s="12" t="s">
        <v>44</v>
      </c>
      <c r="C35" s="11">
        <v>32</v>
      </c>
      <c r="D35" s="13" t="s">
        <v>778</v>
      </c>
      <c r="E35" s="15">
        <v>49.925556</v>
      </c>
      <c r="F35" s="15">
        <v>4.6133329999999999</v>
      </c>
      <c r="G35" s="11" t="s">
        <v>313</v>
      </c>
      <c r="H35" s="79"/>
      <c r="I35" s="15">
        <v>49.917399000000003</v>
      </c>
      <c r="J35" s="18">
        <v>4.6272080000000004</v>
      </c>
      <c r="K35" s="19">
        <v>8.3000000000000007</v>
      </c>
      <c r="L35" s="11" t="s">
        <v>314</v>
      </c>
      <c r="M35" s="73"/>
      <c r="N35" s="18">
        <v>49.925015000000002</v>
      </c>
      <c r="O35" s="18">
        <v>4.607558</v>
      </c>
    </row>
    <row r="36" spans="1:15" x14ac:dyDescent="0.25">
      <c r="A36" s="11" t="s">
        <v>318</v>
      </c>
      <c r="B36" s="74" t="s">
        <v>77</v>
      </c>
      <c r="C36" s="11">
        <v>33</v>
      </c>
      <c r="D36" s="13" t="s">
        <v>792</v>
      </c>
      <c r="E36" s="15">
        <v>47.880088600000001</v>
      </c>
      <c r="F36" s="15">
        <v>17.5385141</v>
      </c>
      <c r="G36" s="11" t="s">
        <v>322</v>
      </c>
      <c r="H36" s="89">
        <v>3806</v>
      </c>
      <c r="I36" s="15">
        <v>47.882354999999997</v>
      </c>
      <c r="J36" s="18">
        <v>17.535067000000002</v>
      </c>
      <c r="K36" s="19">
        <v>197</v>
      </c>
      <c r="L36" s="11"/>
      <c r="M36" s="11"/>
      <c r="N36" s="18"/>
      <c r="O36" s="18"/>
    </row>
    <row r="37" spans="1:15" x14ac:dyDescent="0.25">
      <c r="A37" s="11" t="s">
        <v>326</v>
      </c>
      <c r="B37" s="12" t="s">
        <v>44</v>
      </c>
      <c r="C37" s="11">
        <v>34</v>
      </c>
      <c r="D37" s="13" t="s">
        <v>794</v>
      </c>
      <c r="E37" s="15">
        <v>54.722271999999997</v>
      </c>
      <c r="F37" s="15">
        <v>18.082356000000001</v>
      </c>
      <c r="G37" s="11" t="s">
        <v>328</v>
      </c>
      <c r="H37" s="79"/>
      <c r="I37" s="15">
        <v>54.712682000000001</v>
      </c>
      <c r="J37" s="18">
        <v>18.056424</v>
      </c>
      <c r="K37" s="19">
        <v>13</v>
      </c>
      <c r="L37" s="11" t="s">
        <v>326</v>
      </c>
      <c r="M37" s="11"/>
      <c r="N37" s="18">
        <v>54.761884000000002</v>
      </c>
      <c r="O37" s="18">
        <v>18.058195000000001</v>
      </c>
    </row>
    <row r="38" spans="1:15" x14ac:dyDescent="0.25">
      <c r="A38" s="11" t="s">
        <v>331</v>
      </c>
      <c r="B38" s="12" t="s">
        <v>44</v>
      </c>
      <c r="C38" s="11">
        <v>35</v>
      </c>
      <c r="D38" s="13" t="s">
        <v>783</v>
      </c>
      <c r="E38" s="15">
        <v>59.482770000000002</v>
      </c>
      <c r="F38" s="15">
        <v>6.67265</v>
      </c>
      <c r="G38" s="11" t="s">
        <v>104</v>
      </c>
      <c r="H38" s="11">
        <v>3162</v>
      </c>
      <c r="I38" s="15">
        <v>59.303750000000001</v>
      </c>
      <c r="J38" s="18">
        <v>6.9420830000000002</v>
      </c>
      <c r="K38" s="19">
        <v>2325</v>
      </c>
      <c r="L38" s="11" t="s">
        <v>332</v>
      </c>
      <c r="M38" s="11"/>
      <c r="N38" s="18">
        <v>59.496032999999997</v>
      </c>
      <c r="O38" s="18">
        <v>6.5395159999999999</v>
      </c>
    </row>
    <row r="39" spans="1:15" x14ac:dyDescent="0.25">
      <c r="A39" s="21" t="s">
        <v>336</v>
      </c>
      <c r="B39" s="12" t="s">
        <v>44</v>
      </c>
      <c r="C39" s="11">
        <v>36</v>
      </c>
      <c r="D39" s="13" t="s">
        <v>795</v>
      </c>
      <c r="E39" s="15">
        <v>41.872835000000002</v>
      </c>
      <c r="F39" s="15">
        <v>8.2040749999999996</v>
      </c>
      <c r="G39" s="11" t="s">
        <v>341</v>
      </c>
      <c r="H39" s="11">
        <v>2713</v>
      </c>
      <c r="I39" s="15">
        <v>41.872563999999997</v>
      </c>
      <c r="J39" s="18">
        <v>-8.2023650000000004</v>
      </c>
      <c r="K39" s="19">
        <v>390</v>
      </c>
      <c r="L39" s="11" t="s">
        <v>342</v>
      </c>
      <c r="M39" s="11">
        <v>2714</v>
      </c>
      <c r="N39" s="18">
        <v>41.812573</v>
      </c>
      <c r="O39" s="18">
        <v>-8.3535959999999996</v>
      </c>
    </row>
    <row r="40" spans="1:15" x14ac:dyDescent="0.25">
      <c r="A40" s="11" t="s">
        <v>345</v>
      </c>
      <c r="B40" s="12" t="s">
        <v>44</v>
      </c>
      <c r="C40" s="11">
        <v>37</v>
      </c>
      <c r="D40" s="13" t="s">
        <v>782</v>
      </c>
      <c r="E40" s="15">
        <v>39.260416999999997</v>
      </c>
      <c r="F40" s="15">
        <v>-0.91958300000000004</v>
      </c>
      <c r="G40" s="11" t="s">
        <v>260</v>
      </c>
      <c r="H40" s="11">
        <v>2819</v>
      </c>
      <c r="I40" s="15">
        <v>39.234811999999998</v>
      </c>
      <c r="J40" s="18">
        <v>-0.92837000000000003</v>
      </c>
      <c r="K40" s="19">
        <v>20</v>
      </c>
      <c r="L40" s="11" t="s">
        <v>261</v>
      </c>
      <c r="M40" s="11">
        <v>2817</v>
      </c>
      <c r="N40" s="18">
        <v>39.261273000000003</v>
      </c>
      <c r="O40" s="18">
        <v>-0.91828500000000002</v>
      </c>
    </row>
    <row r="41" spans="1:15" x14ac:dyDescent="0.25">
      <c r="A41" s="21" t="s">
        <v>347</v>
      </c>
      <c r="B41" s="74" t="s">
        <v>77</v>
      </c>
      <c r="C41" s="11">
        <v>38</v>
      </c>
      <c r="D41" s="13" t="s">
        <v>796</v>
      </c>
      <c r="E41" s="15">
        <v>50.084297999999997</v>
      </c>
      <c r="F41" s="15">
        <v>17.181028999999999</v>
      </c>
      <c r="G41" s="11" t="s">
        <v>352</v>
      </c>
      <c r="H41" s="79"/>
      <c r="I41" s="15">
        <v>50.075180000000003</v>
      </c>
      <c r="J41" s="18">
        <v>17.159209000000001</v>
      </c>
      <c r="K41" s="19">
        <v>2.72</v>
      </c>
      <c r="L41" s="11" t="s">
        <v>353</v>
      </c>
      <c r="M41" s="11"/>
      <c r="N41" s="18">
        <v>50.082633000000001</v>
      </c>
      <c r="O41" s="18">
        <v>17.182297999999999</v>
      </c>
    </row>
    <row r="42" spans="1:15" x14ac:dyDescent="0.25">
      <c r="A42" s="11" t="s">
        <v>356</v>
      </c>
      <c r="B42" s="74" t="s">
        <v>77</v>
      </c>
      <c r="C42" s="11">
        <v>39</v>
      </c>
      <c r="D42" s="13" t="s">
        <v>783</v>
      </c>
      <c r="E42" s="15">
        <v>66.728333000000006</v>
      </c>
      <c r="F42" s="15">
        <v>13.913611</v>
      </c>
      <c r="G42" s="11" t="s">
        <v>358</v>
      </c>
      <c r="H42" s="11">
        <v>3052</v>
      </c>
      <c r="I42" s="15">
        <v>66.701481999999999</v>
      </c>
      <c r="J42" s="18">
        <v>14.175053999999999</v>
      </c>
      <c r="K42" s="19">
        <v>3468</v>
      </c>
      <c r="L42" s="11"/>
      <c r="M42" s="11"/>
      <c r="N42" s="18"/>
      <c r="O42" s="18"/>
    </row>
    <row r="43" spans="1:15" x14ac:dyDescent="0.25">
      <c r="A43" s="11" t="s">
        <v>361</v>
      </c>
      <c r="B43" s="74" t="s">
        <v>77</v>
      </c>
      <c r="C43" s="11">
        <v>40</v>
      </c>
      <c r="D43" s="13" t="s">
        <v>788</v>
      </c>
      <c r="E43" s="15">
        <v>63.518999999999998</v>
      </c>
      <c r="F43" s="15">
        <v>20.36</v>
      </c>
      <c r="G43" s="11" t="s">
        <v>364</v>
      </c>
      <c r="H43" s="79"/>
      <c r="I43" s="15">
        <v>63.870435999999998</v>
      </c>
      <c r="J43" s="18">
        <v>20.015263000000001</v>
      </c>
      <c r="K43" s="19">
        <v>0</v>
      </c>
      <c r="L43" s="11"/>
      <c r="M43" s="11"/>
      <c r="N43" s="18"/>
      <c r="O43" s="18"/>
    </row>
    <row r="44" spans="1:15" x14ac:dyDescent="0.25">
      <c r="A44" s="11" t="s">
        <v>369</v>
      </c>
      <c r="B44" s="12" t="s">
        <v>44</v>
      </c>
      <c r="C44" s="11">
        <v>41</v>
      </c>
      <c r="D44" s="13" t="s">
        <v>793</v>
      </c>
      <c r="E44" s="15">
        <v>47.196722000000001</v>
      </c>
      <c r="F44" s="15">
        <v>12.720815999999999</v>
      </c>
      <c r="G44" s="11" t="s">
        <v>370</v>
      </c>
      <c r="H44" s="11">
        <v>3295</v>
      </c>
      <c r="I44" s="15">
        <v>47.197916999999997</v>
      </c>
      <c r="J44" s="18">
        <v>11.02125</v>
      </c>
      <c r="K44" s="19">
        <v>85.4</v>
      </c>
      <c r="L44" s="11" t="s">
        <v>371</v>
      </c>
      <c r="M44" s="11"/>
      <c r="N44" s="18">
        <v>47.189686999999999</v>
      </c>
      <c r="O44" s="18">
        <v>12.718928</v>
      </c>
    </row>
    <row r="45" spans="1:15" x14ac:dyDescent="0.25">
      <c r="A45" s="11" t="s">
        <v>374</v>
      </c>
      <c r="B45" s="12" t="s">
        <v>44</v>
      </c>
      <c r="C45" s="11">
        <v>42</v>
      </c>
      <c r="D45" s="13" t="s">
        <v>784</v>
      </c>
      <c r="E45" s="15">
        <v>46.044199999999996</v>
      </c>
      <c r="F45" s="15">
        <v>10.3521</v>
      </c>
      <c r="G45" s="11" t="s">
        <v>376</v>
      </c>
      <c r="H45" s="11">
        <v>3377</v>
      </c>
      <c r="I45" s="15">
        <v>46.046804999999999</v>
      </c>
      <c r="J45" s="18">
        <v>10.430052</v>
      </c>
      <c r="K45" s="19">
        <v>38.799999999999997</v>
      </c>
      <c r="L45" s="11" t="s">
        <v>375</v>
      </c>
      <c r="M45" s="11"/>
      <c r="N45" s="18">
        <v>46.047947999999998</v>
      </c>
      <c r="O45" s="18">
        <v>10.350704</v>
      </c>
    </row>
    <row r="46" spans="1:15" x14ac:dyDescent="0.25">
      <c r="A46" s="11" t="s">
        <v>381</v>
      </c>
      <c r="B46" s="12" t="s">
        <v>77</v>
      </c>
      <c r="C46" s="11">
        <v>43</v>
      </c>
      <c r="D46" s="13" t="s">
        <v>778</v>
      </c>
      <c r="E46" s="15">
        <v>45.685437</v>
      </c>
      <c r="F46" s="15">
        <v>6.6224970000000001</v>
      </c>
      <c r="G46" s="11" t="s">
        <v>383</v>
      </c>
      <c r="H46" s="11">
        <v>3394</v>
      </c>
      <c r="I46" s="15">
        <v>45.686250000000001</v>
      </c>
      <c r="J46" s="18">
        <v>6.6245830000000003</v>
      </c>
      <c r="K46" s="19">
        <v>187</v>
      </c>
      <c r="L46" s="11"/>
      <c r="M46" s="11"/>
      <c r="N46" s="18"/>
      <c r="O46" s="18"/>
    </row>
    <row r="47" spans="1:15" x14ac:dyDescent="0.25">
      <c r="A47" s="11" t="s">
        <v>387</v>
      </c>
      <c r="B47" s="12" t="s">
        <v>44</v>
      </c>
      <c r="C47" s="11">
        <v>44</v>
      </c>
      <c r="D47" s="13" t="s">
        <v>793</v>
      </c>
      <c r="E47" s="15">
        <v>46.975805000000001</v>
      </c>
      <c r="F47" s="15">
        <v>10.043101999999999</v>
      </c>
      <c r="G47" s="11" t="s">
        <v>392</v>
      </c>
      <c r="H47" s="79"/>
      <c r="I47" s="15">
        <v>46.970536000000003</v>
      </c>
      <c r="J47" s="18">
        <v>10.125780000000001</v>
      </c>
      <c r="K47" s="19">
        <v>42</v>
      </c>
      <c r="L47" s="11" t="s">
        <v>393</v>
      </c>
      <c r="M47" s="11"/>
      <c r="N47" s="18">
        <v>46.975220999999998</v>
      </c>
      <c r="O47" s="18">
        <v>10.039701000000001</v>
      </c>
    </row>
    <row r="48" spans="1:15" x14ac:dyDescent="0.25">
      <c r="A48" s="11" t="s">
        <v>397</v>
      </c>
      <c r="B48" s="12" t="s">
        <v>398</v>
      </c>
      <c r="C48" s="11">
        <v>45</v>
      </c>
      <c r="D48" s="13" t="s">
        <v>782</v>
      </c>
      <c r="E48" s="15">
        <v>41.047618999999997</v>
      </c>
      <c r="F48" s="15">
        <v>-6.8040250000000002</v>
      </c>
      <c r="G48" s="11" t="s">
        <v>397</v>
      </c>
      <c r="H48" s="11">
        <v>2744</v>
      </c>
      <c r="I48" s="15">
        <v>41.047424999999997</v>
      </c>
      <c r="J48" s="18">
        <v>-6.8039610000000001</v>
      </c>
      <c r="K48" s="19">
        <v>181.5</v>
      </c>
      <c r="L48" s="11"/>
      <c r="M48" s="11"/>
      <c r="N48" s="18"/>
      <c r="O48" s="18"/>
    </row>
    <row r="49" spans="1:15" x14ac:dyDescent="0.25">
      <c r="A49" s="11" t="s">
        <v>401</v>
      </c>
      <c r="B49" s="12" t="s">
        <v>44</v>
      </c>
      <c r="C49" s="11">
        <v>46</v>
      </c>
      <c r="D49" s="13" t="s">
        <v>795</v>
      </c>
      <c r="E49" s="15">
        <v>38.195562000000002</v>
      </c>
      <c r="F49" s="15">
        <v>-7.4977080000000003</v>
      </c>
      <c r="G49" s="11" t="s">
        <v>404</v>
      </c>
      <c r="H49" s="11">
        <v>2857</v>
      </c>
      <c r="I49" s="15">
        <v>38.195416999999999</v>
      </c>
      <c r="J49" s="18">
        <v>-7.4954169999999998</v>
      </c>
      <c r="K49" s="19">
        <v>3150</v>
      </c>
      <c r="L49" s="11" t="s">
        <v>405</v>
      </c>
      <c r="M49" s="11"/>
      <c r="N49" s="18">
        <v>38.110595000000004</v>
      </c>
      <c r="O49" s="18">
        <v>-7.6291570000000002</v>
      </c>
    </row>
    <row r="50" spans="1:15" x14ac:dyDescent="0.25">
      <c r="A50" s="11" t="s">
        <v>408</v>
      </c>
      <c r="B50" s="74" t="s">
        <v>77</v>
      </c>
      <c r="C50" s="11">
        <v>47</v>
      </c>
      <c r="D50" s="13" t="s">
        <v>785</v>
      </c>
      <c r="E50" s="15">
        <v>45.447004999999997</v>
      </c>
      <c r="F50" s="15">
        <v>23.768191000000002</v>
      </c>
      <c r="G50" s="11" t="s">
        <v>412</v>
      </c>
      <c r="H50" s="11">
        <v>3856</v>
      </c>
      <c r="I50" s="15">
        <v>45.430556000000003</v>
      </c>
      <c r="J50" s="18">
        <v>23.733332999999998</v>
      </c>
      <c r="K50" s="19">
        <v>340</v>
      </c>
      <c r="L50" s="11"/>
      <c r="M50" s="11"/>
      <c r="N50" s="18"/>
      <c r="O50" s="18"/>
    </row>
    <row r="51" spans="1:15" x14ac:dyDescent="0.25">
      <c r="A51" s="11" t="s">
        <v>417</v>
      </c>
      <c r="B51" s="12" t="s">
        <v>77</v>
      </c>
      <c r="C51" s="11">
        <v>48</v>
      </c>
      <c r="D51" s="13" t="s">
        <v>793</v>
      </c>
      <c r="E51" s="15">
        <v>47.269798000000002</v>
      </c>
      <c r="F51" s="15">
        <v>10.967834</v>
      </c>
      <c r="G51" s="11" t="s">
        <v>420</v>
      </c>
      <c r="H51" s="79"/>
      <c r="I51" s="15">
        <v>47.212035</v>
      </c>
      <c r="J51" s="18">
        <v>11.000964</v>
      </c>
      <c r="K51" s="19">
        <v>3</v>
      </c>
      <c r="L51" s="11"/>
      <c r="M51" s="11"/>
      <c r="N51" s="18"/>
      <c r="O51" s="18"/>
    </row>
    <row r="52" spans="1:15" x14ac:dyDescent="0.25">
      <c r="A52" s="11" t="s">
        <v>424</v>
      </c>
      <c r="B52" s="12" t="s">
        <v>44</v>
      </c>
      <c r="C52" s="11">
        <v>49</v>
      </c>
      <c r="D52" s="13" t="s">
        <v>784</v>
      </c>
      <c r="E52" s="15">
        <v>37.118299999999998</v>
      </c>
      <c r="F52" s="15">
        <v>15.1394</v>
      </c>
      <c r="G52" s="11" t="s">
        <v>426</v>
      </c>
      <c r="H52" s="79"/>
      <c r="I52" s="15">
        <v>37.129075999999998</v>
      </c>
      <c r="J52" s="18">
        <v>15.139324999999999</v>
      </c>
      <c r="K52" s="19">
        <v>5.6</v>
      </c>
      <c r="L52" s="11" t="s">
        <v>427</v>
      </c>
      <c r="M52" s="11"/>
      <c r="N52" s="18">
        <v>37.111313000000003</v>
      </c>
      <c r="O52" s="18">
        <v>15.142173</v>
      </c>
    </row>
    <row r="53" spans="1:15" x14ac:dyDescent="0.25">
      <c r="A53" s="11" t="s">
        <v>429</v>
      </c>
      <c r="B53" s="12" t="s">
        <v>44</v>
      </c>
      <c r="C53" s="11">
        <v>50</v>
      </c>
      <c r="D53" s="13" t="s">
        <v>794</v>
      </c>
      <c r="E53" s="15">
        <v>49.780391000000002</v>
      </c>
      <c r="F53" s="15">
        <v>19.211573000000001</v>
      </c>
      <c r="G53" s="11" t="s">
        <v>431</v>
      </c>
      <c r="H53" s="79"/>
      <c r="I53" s="15">
        <v>49.787309999999998</v>
      </c>
      <c r="J53" s="18">
        <v>19.229977000000002</v>
      </c>
      <c r="K53" s="19">
        <v>2</v>
      </c>
      <c r="L53" s="11" t="s">
        <v>432</v>
      </c>
      <c r="M53" s="11">
        <v>3768</v>
      </c>
      <c r="N53" s="18">
        <v>49.807045000000002</v>
      </c>
      <c r="O53" s="18">
        <v>19.201388000000001</v>
      </c>
    </row>
    <row r="54" spans="1:15" x14ac:dyDescent="0.25">
      <c r="A54" s="11" t="s">
        <v>434</v>
      </c>
      <c r="B54" s="12" t="s">
        <v>44</v>
      </c>
      <c r="C54" s="11">
        <v>51</v>
      </c>
      <c r="D54" s="13" t="s">
        <v>793</v>
      </c>
      <c r="E54" s="15">
        <v>47.085109000000003</v>
      </c>
      <c r="F54" s="15">
        <v>9.8812890000000007</v>
      </c>
      <c r="G54" s="11" t="s">
        <v>437</v>
      </c>
      <c r="H54" s="79"/>
      <c r="I54" s="15">
        <v>47.076025000000001</v>
      </c>
      <c r="J54" s="18">
        <v>9.8745429999999992</v>
      </c>
      <c r="K54" s="19">
        <v>2.2400000000000002</v>
      </c>
      <c r="L54" s="11" t="s">
        <v>438</v>
      </c>
      <c r="M54" s="11"/>
      <c r="N54" s="18">
        <v>47.085935999999997</v>
      </c>
      <c r="O54" s="18">
        <v>9.8764800000000008</v>
      </c>
    </row>
    <row r="55" spans="1:15" x14ac:dyDescent="0.25">
      <c r="A55" s="11" t="s">
        <v>441</v>
      </c>
      <c r="B55" s="74" t="s">
        <v>77</v>
      </c>
      <c r="C55" s="11">
        <v>52</v>
      </c>
      <c r="D55" s="13" t="s">
        <v>797</v>
      </c>
      <c r="E55" s="15">
        <v>43.458100000000002</v>
      </c>
      <c r="F55" s="15">
        <v>16.7027</v>
      </c>
      <c r="G55" s="11" t="s">
        <v>444</v>
      </c>
      <c r="H55" s="79"/>
      <c r="I55" s="15">
        <v>43.546056</v>
      </c>
      <c r="J55" s="18">
        <v>16.736651999999999</v>
      </c>
      <c r="K55" s="19">
        <v>0</v>
      </c>
      <c r="L55" s="11"/>
      <c r="M55" s="11"/>
      <c r="N55" s="18"/>
      <c r="O55" s="18"/>
    </row>
    <row r="56" spans="1:15" x14ac:dyDescent="0.25">
      <c r="A56" s="11" t="s">
        <v>451</v>
      </c>
      <c r="B56" s="74" t="s">
        <v>77</v>
      </c>
      <c r="C56" s="11">
        <v>53</v>
      </c>
      <c r="D56" s="13" t="s">
        <v>783</v>
      </c>
      <c r="E56" s="15">
        <v>66.302778000000004</v>
      </c>
      <c r="F56" s="15">
        <v>14.260278</v>
      </c>
      <c r="G56" s="11" t="s">
        <v>452</v>
      </c>
      <c r="H56" s="11">
        <v>3054</v>
      </c>
      <c r="I56" s="15">
        <v>66.179582999999994</v>
      </c>
      <c r="J56" s="18">
        <v>14.450417</v>
      </c>
      <c r="K56" s="19">
        <v>1244.7</v>
      </c>
      <c r="L56" s="11"/>
      <c r="M56" s="11"/>
      <c r="N56" s="18"/>
      <c r="O56" s="18"/>
    </row>
    <row r="57" spans="1:15" x14ac:dyDescent="0.25">
      <c r="A57" s="36" t="s">
        <v>769</v>
      </c>
      <c r="B57" s="38" t="s">
        <v>98</v>
      </c>
      <c r="C57" s="37">
        <v>53</v>
      </c>
      <c r="D57" s="13" t="s">
        <v>783</v>
      </c>
      <c r="E57" s="40"/>
      <c r="F57" s="40"/>
      <c r="G57" s="81" t="s">
        <v>454</v>
      </c>
      <c r="H57" s="90">
        <v>3053</v>
      </c>
      <c r="I57" s="40">
        <v>66.236999999999995</v>
      </c>
      <c r="J57" s="43">
        <v>14.932</v>
      </c>
      <c r="K57" s="44">
        <v>706</v>
      </c>
      <c r="L57" s="37"/>
      <c r="M57" s="37"/>
      <c r="N57" s="43"/>
      <c r="O57" s="43"/>
    </row>
    <row r="58" spans="1:15" x14ac:dyDescent="0.25">
      <c r="A58" s="36" t="s">
        <v>769</v>
      </c>
      <c r="B58" s="38" t="s">
        <v>98</v>
      </c>
      <c r="C58" s="37">
        <v>53</v>
      </c>
      <c r="D58" s="13" t="s">
        <v>783</v>
      </c>
      <c r="E58" s="40"/>
      <c r="F58" s="40"/>
      <c r="G58" s="81" t="s">
        <v>456</v>
      </c>
      <c r="H58" s="90">
        <v>3055</v>
      </c>
      <c r="I58" s="40">
        <v>66.06</v>
      </c>
      <c r="J58" s="43">
        <v>14.46</v>
      </c>
      <c r="K58" s="44">
        <v>314</v>
      </c>
      <c r="L58" s="37"/>
      <c r="M58" s="37"/>
      <c r="N58" s="43"/>
      <c r="O58" s="43"/>
    </row>
    <row r="59" spans="1:15" x14ac:dyDescent="0.25">
      <c r="A59" s="36" t="s">
        <v>769</v>
      </c>
      <c r="B59" s="38" t="s">
        <v>98</v>
      </c>
      <c r="C59" s="37">
        <v>53</v>
      </c>
      <c r="D59" s="13" t="s">
        <v>783</v>
      </c>
      <c r="E59" s="40"/>
      <c r="F59" s="40"/>
      <c r="G59" s="81" t="s">
        <v>458</v>
      </c>
      <c r="H59" s="79"/>
      <c r="I59" s="40">
        <v>66.069721999999999</v>
      </c>
      <c r="J59" s="43">
        <v>14.253333</v>
      </c>
      <c r="K59" s="44">
        <v>28</v>
      </c>
      <c r="L59" s="37"/>
      <c r="M59" s="37"/>
      <c r="N59" s="43"/>
      <c r="O59" s="43"/>
    </row>
    <row r="60" spans="1:15" x14ac:dyDescent="0.25">
      <c r="A60" s="11" t="s">
        <v>460</v>
      </c>
      <c r="B60" s="12" t="s">
        <v>44</v>
      </c>
      <c r="C60" s="11">
        <v>54</v>
      </c>
      <c r="D60" s="13" t="s">
        <v>787</v>
      </c>
      <c r="E60" s="15">
        <v>51.166548800000001</v>
      </c>
      <c r="F60" s="15">
        <v>9.0465868</v>
      </c>
      <c r="G60" s="11" t="s">
        <v>462</v>
      </c>
      <c r="H60" s="79"/>
      <c r="I60" s="15">
        <v>51.158332999999999</v>
      </c>
      <c r="J60" s="18">
        <v>9.0250000000000004</v>
      </c>
      <c r="K60" s="19">
        <v>4.4000000000000004</v>
      </c>
      <c r="L60" s="11" t="s">
        <v>463</v>
      </c>
      <c r="M60" s="11">
        <v>3212</v>
      </c>
      <c r="N60" s="18">
        <v>51.182806999999997</v>
      </c>
      <c r="O60" s="18">
        <v>9.0590779999999995</v>
      </c>
    </row>
    <row r="61" spans="1:15" x14ac:dyDescent="0.25">
      <c r="A61" s="11" t="s">
        <v>466</v>
      </c>
      <c r="B61" s="12" t="s">
        <v>398</v>
      </c>
      <c r="C61" s="11">
        <v>55</v>
      </c>
      <c r="D61" s="13" t="s">
        <v>782</v>
      </c>
      <c r="E61" s="15">
        <v>39.665284</v>
      </c>
      <c r="F61" s="15">
        <v>-7.5402310000000003</v>
      </c>
      <c r="G61" s="11" t="s">
        <v>466</v>
      </c>
      <c r="H61" s="11">
        <v>2803</v>
      </c>
      <c r="I61" s="15">
        <v>39.664855000000003</v>
      </c>
      <c r="J61" s="18">
        <v>-7.5399630000000002</v>
      </c>
      <c r="K61" s="19">
        <v>260</v>
      </c>
      <c r="L61" s="11"/>
      <c r="M61" s="11"/>
      <c r="N61" s="18"/>
      <c r="O61" s="18"/>
    </row>
    <row r="62" spans="1:15" x14ac:dyDescent="0.25">
      <c r="A62" s="11" t="s">
        <v>199</v>
      </c>
      <c r="B62" s="74" t="s">
        <v>77</v>
      </c>
      <c r="C62" s="11">
        <v>56</v>
      </c>
      <c r="D62" s="13" t="s">
        <v>788</v>
      </c>
      <c r="E62" s="15">
        <v>66.954280999999995</v>
      </c>
      <c r="F62" s="15">
        <v>19.796075999999999</v>
      </c>
      <c r="G62" s="11" t="s">
        <v>199</v>
      </c>
      <c r="H62" s="11">
        <v>3696</v>
      </c>
      <c r="I62" s="15">
        <v>66.959011000000004</v>
      </c>
      <c r="J62" s="18">
        <v>19.805440000000001</v>
      </c>
      <c r="K62" s="19">
        <v>610</v>
      </c>
      <c r="L62" s="11"/>
      <c r="M62" s="11"/>
      <c r="N62" s="18"/>
      <c r="O62" s="18"/>
    </row>
    <row r="63" spans="1:15" x14ac:dyDescent="0.25">
      <c r="A63" s="11" t="s">
        <v>474</v>
      </c>
      <c r="B63" s="74" t="s">
        <v>77</v>
      </c>
      <c r="C63" s="11">
        <v>57</v>
      </c>
      <c r="D63" s="13" t="s">
        <v>788</v>
      </c>
      <c r="E63" s="15">
        <v>66.691102000000001</v>
      </c>
      <c r="F63" s="15">
        <v>20.343575999999999</v>
      </c>
      <c r="G63" s="11" t="s">
        <v>475</v>
      </c>
      <c r="H63" s="11">
        <v>3700</v>
      </c>
      <c r="I63" s="15">
        <v>66.686993999999999</v>
      </c>
      <c r="J63" s="18">
        <v>20.334741000000001</v>
      </c>
      <c r="K63" s="19">
        <v>54</v>
      </c>
      <c r="L63" s="11"/>
      <c r="M63" s="11"/>
      <c r="N63" s="18"/>
      <c r="O63" s="18"/>
    </row>
    <row r="64" spans="1:15" x14ac:dyDescent="0.25">
      <c r="A64" s="11" t="s">
        <v>481</v>
      </c>
      <c r="B64" s="12" t="s">
        <v>44</v>
      </c>
      <c r="C64" s="11">
        <v>58</v>
      </c>
      <c r="D64" s="13" t="s">
        <v>778</v>
      </c>
      <c r="E64" s="15">
        <v>45.384999999999998</v>
      </c>
      <c r="F64" s="15">
        <v>5.9989999999999997</v>
      </c>
      <c r="G64" s="11" t="s">
        <v>480</v>
      </c>
      <c r="H64" s="79"/>
      <c r="I64" s="15">
        <v>45.382336000000002</v>
      </c>
      <c r="J64" s="18">
        <v>6.0593180000000002</v>
      </c>
      <c r="K64" s="19">
        <v>4.7</v>
      </c>
      <c r="L64" s="11" t="s">
        <v>481</v>
      </c>
      <c r="M64" s="11"/>
      <c r="N64" s="18">
        <v>45.383141000000002</v>
      </c>
      <c r="O64" s="18">
        <v>5.9879980000000002</v>
      </c>
    </row>
    <row r="65" spans="1:15" x14ac:dyDescent="0.25">
      <c r="A65" s="36" t="s">
        <v>770</v>
      </c>
      <c r="B65" s="38" t="s">
        <v>398</v>
      </c>
      <c r="C65" s="37">
        <v>58</v>
      </c>
      <c r="D65" s="13" t="s">
        <v>778</v>
      </c>
      <c r="E65" s="40"/>
      <c r="F65" s="40"/>
      <c r="G65" s="81" t="s">
        <v>486</v>
      </c>
      <c r="H65" s="79"/>
      <c r="I65" s="40">
        <v>45.287565999999998</v>
      </c>
      <c r="J65" s="43">
        <v>6.358784</v>
      </c>
      <c r="K65" s="44">
        <v>1.7</v>
      </c>
      <c r="L65" s="37"/>
      <c r="M65" s="37"/>
      <c r="N65" s="43"/>
      <c r="O65" s="43"/>
    </row>
    <row r="66" spans="1:15" x14ac:dyDescent="0.25">
      <c r="A66" s="11" t="s">
        <v>487</v>
      </c>
      <c r="B66" s="74" t="s">
        <v>77</v>
      </c>
      <c r="C66" s="11">
        <v>59</v>
      </c>
      <c r="D66" s="13" t="s">
        <v>788</v>
      </c>
      <c r="E66" s="15">
        <v>66.499583000000001</v>
      </c>
      <c r="F66" s="15">
        <v>20.354583000000002</v>
      </c>
      <c r="G66" s="11" t="s">
        <v>487</v>
      </c>
      <c r="H66" s="11">
        <v>3703</v>
      </c>
      <c r="I66" s="15">
        <v>66.502426</v>
      </c>
      <c r="J66" s="18">
        <v>20.374414999999999</v>
      </c>
      <c r="K66" s="19">
        <v>68</v>
      </c>
      <c r="L66" s="11"/>
      <c r="M66" s="11"/>
      <c r="N66" s="18"/>
      <c r="O66" s="18"/>
    </row>
    <row r="67" spans="1:15" x14ac:dyDescent="0.25">
      <c r="A67" s="21" t="s">
        <v>492</v>
      </c>
      <c r="B67" s="12" t="s">
        <v>44</v>
      </c>
      <c r="C67" s="11">
        <v>60</v>
      </c>
      <c r="D67" s="13" t="s">
        <v>796</v>
      </c>
      <c r="E67" s="15">
        <v>49.124429999999997</v>
      </c>
      <c r="F67" s="15">
        <v>16.124206999999998</v>
      </c>
      <c r="G67" s="11" t="s">
        <v>492</v>
      </c>
      <c r="H67" s="11">
        <v>3786</v>
      </c>
      <c r="I67" s="15">
        <v>49.128749999999997</v>
      </c>
      <c r="J67" s="18">
        <v>16.117083000000001</v>
      </c>
      <c r="K67" s="19">
        <v>127.3</v>
      </c>
      <c r="L67" s="11" t="s">
        <v>496</v>
      </c>
      <c r="M67" s="11">
        <v>3788</v>
      </c>
      <c r="N67" s="18"/>
      <c r="O67" s="18"/>
    </row>
    <row r="68" spans="1:15" x14ac:dyDescent="0.25">
      <c r="A68" s="11" t="s">
        <v>499</v>
      </c>
      <c r="B68" s="12" t="s">
        <v>44</v>
      </c>
      <c r="C68" s="11">
        <v>61</v>
      </c>
      <c r="D68" s="13" t="s">
        <v>784</v>
      </c>
      <c r="E68" s="15"/>
      <c r="F68" s="15"/>
      <c r="G68" s="11" t="s">
        <v>502</v>
      </c>
      <c r="H68" s="79"/>
      <c r="I68" s="15">
        <v>42.507601999999999</v>
      </c>
      <c r="J68" s="18">
        <v>13.405393</v>
      </c>
      <c r="K68" s="19">
        <v>1.69</v>
      </c>
      <c r="L68" s="11" t="s">
        <v>503</v>
      </c>
      <c r="M68" s="11"/>
      <c r="N68" s="18">
        <v>42.560955</v>
      </c>
      <c r="O68" s="18">
        <v>13.563338999999999</v>
      </c>
    </row>
    <row r="69" spans="1:15" x14ac:dyDescent="0.25">
      <c r="A69" s="11" t="s">
        <v>507</v>
      </c>
      <c r="B69" s="12" t="s">
        <v>44</v>
      </c>
      <c r="C69" s="11">
        <v>62</v>
      </c>
      <c r="D69" s="13" t="s">
        <v>782</v>
      </c>
      <c r="E69" s="15">
        <v>42.500363999999998</v>
      </c>
      <c r="F69" s="15">
        <v>0.99148899999999995</v>
      </c>
      <c r="G69" s="11" t="s">
        <v>508</v>
      </c>
      <c r="H69" s="79"/>
      <c r="I69" s="15">
        <v>42.503464000000001</v>
      </c>
      <c r="J69" s="18">
        <v>0.99068599999999996</v>
      </c>
      <c r="K69" s="19">
        <v>3</v>
      </c>
      <c r="L69" s="11" t="s">
        <v>509</v>
      </c>
      <c r="M69" s="46"/>
      <c r="N69" s="18">
        <v>42.504322000000002</v>
      </c>
      <c r="O69" s="18">
        <v>0.99031100000000005</v>
      </c>
    </row>
    <row r="70" spans="1:15" x14ac:dyDescent="0.25">
      <c r="A70" s="11" t="s">
        <v>513</v>
      </c>
      <c r="B70" s="12" t="s">
        <v>398</v>
      </c>
      <c r="C70" s="11">
        <v>63</v>
      </c>
      <c r="D70" s="13" t="s">
        <v>795</v>
      </c>
      <c r="E70" s="15">
        <v>41.378306000000002</v>
      </c>
      <c r="F70" s="15">
        <v>-6.3515829999999998</v>
      </c>
      <c r="G70" s="11" t="s">
        <v>515</v>
      </c>
      <c r="H70" s="11">
        <v>2730</v>
      </c>
      <c r="I70" s="15">
        <v>41.379297000000001</v>
      </c>
      <c r="J70" s="18">
        <v>-6.3516560000000002</v>
      </c>
      <c r="K70" s="19">
        <v>13.43</v>
      </c>
      <c r="L70" s="11"/>
      <c r="M70" s="11"/>
      <c r="N70" s="18"/>
      <c r="O70" s="18"/>
    </row>
    <row r="71" spans="1:15" x14ac:dyDescent="0.25">
      <c r="A71" s="11" t="s">
        <v>520</v>
      </c>
      <c r="B71" s="12" t="s">
        <v>44</v>
      </c>
      <c r="C71" s="11">
        <v>64</v>
      </c>
      <c r="D71" s="13" t="s">
        <v>781</v>
      </c>
      <c r="E71" s="15">
        <v>46.85</v>
      </c>
      <c r="F71" s="15">
        <v>9.0008330000000001</v>
      </c>
      <c r="G71" s="11" t="s">
        <v>525</v>
      </c>
      <c r="H71" s="11">
        <v>3311</v>
      </c>
      <c r="I71" s="15">
        <v>46.845416999999998</v>
      </c>
      <c r="J71" s="18">
        <v>9.0104170000000003</v>
      </c>
      <c r="K71" s="19">
        <v>92</v>
      </c>
      <c r="L71" s="11" t="s">
        <v>520</v>
      </c>
      <c r="M71" s="11"/>
      <c r="N71" s="18"/>
      <c r="O71" s="18"/>
    </row>
    <row r="72" spans="1:15" x14ac:dyDescent="0.25">
      <c r="A72" s="11" t="s">
        <v>771</v>
      </c>
      <c r="B72" s="12" t="s">
        <v>44</v>
      </c>
      <c r="C72" s="11">
        <v>65</v>
      </c>
      <c r="D72" s="13" t="s">
        <v>778</v>
      </c>
      <c r="E72" s="15">
        <v>44.059699999999999</v>
      </c>
      <c r="F72" s="15">
        <v>2.77</v>
      </c>
      <c r="G72" s="11" t="s">
        <v>533</v>
      </c>
      <c r="H72" s="11">
        <v>3438</v>
      </c>
      <c r="I72" s="15">
        <v>44.092185000000001</v>
      </c>
      <c r="J72" s="18">
        <v>2.7022810000000002</v>
      </c>
      <c r="K72" s="19">
        <v>10.9</v>
      </c>
      <c r="L72" s="11"/>
      <c r="M72" s="11"/>
      <c r="N72" s="18"/>
      <c r="O72" s="18"/>
    </row>
    <row r="73" spans="1:15" x14ac:dyDescent="0.25">
      <c r="A73" s="36" t="s">
        <v>772</v>
      </c>
      <c r="B73" s="38" t="s">
        <v>77</v>
      </c>
      <c r="C73" s="37">
        <v>65</v>
      </c>
      <c r="D73" s="13" t="s">
        <v>778</v>
      </c>
      <c r="E73" s="40"/>
      <c r="F73" s="40"/>
      <c r="G73" s="81" t="s">
        <v>536</v>
      </c>
      <c r="H73" s="90">
        <v>3436</v>
      </c>
      <c r="I73" s="40">
        <v>44.199409000000003</v>
      </c>
      <c r="J73" s="43">
        <v>2.7393529999999999</v>
      </c>
      <c r="K73" s="44">
        <v>167</v>
      </c>
      <c r="L73" s="37"/>
      <c r="M73" s="37"/>
      <c r="N73" s="43"/>
      <c r="O73" s="43"/>
    </row>
    <row r="74" spans="1:15" x14ac:dyDescent="0.25">
      <c r="A74" s="11" t="s">
        <v>538</v>
      </c>
      <c r="B74" s="74" t="s">
        <v>77</v>
      </c>
      <c r="C74" s="11">
        <v>66</v>
      </c>
      <c r="D74" s="13" t="s">
        <v>798</v>
      </c>
      <c r="E74" s="15">
        <v>38.883951099999997</v>
      </c>
      <c r="F74" s="15">
        <v>21.493796100000001</v>
      </c>
      <c r="G74" s="11" t="s">
        <v>538</v>
      </c>
      <c r="H74" s="11">
        <v>4026</v>
      </c>
      <c r="I74" s="15">
        <v>38.887233999999999</v>
      </c>
      <c r="J74" s="18">
        <v>21.495304000000001</v>
      </c>
      <c r="K74" s="19">
        <v>4750</v>
      </c>
      <c r="L74" s="11"/>
      <c r="M74" s="11"/>
      <c r="N74" s="18"/>
      <c r="O74" s="18"/>
    </row>
    <row r="75" spans="1:15" x14ac:dyDescent="0.25">
      <c r="A75" s="11" t="s">
        <v>546</v>
      </c>
      <c r="B75" s="74" t="s">
        <v>77</v>
      </c>
      <c r="C75" s="11">
        <v>67</v>
      </c>
      <c r="D75" s="13" t="s">
        <v>783</v>
      </c>
      <c r="E75" s="15">
        <v>59.444355000000002</v>
      </c>
      <c r="F75" s="15">
        <v>8.038259</v>
      </c>
      <c r="G75" s="11" t="s">
        <v>547</v>
      </c>
      <c r="H75" s="79"/>
      <c r="I75" s="15">
        <v>59.609687000000001</v>
      </c>
      <c r="J75" s="18">
        <v>7.8543219999999998</v>
      </c>
      <c r="K75" s="19">
        <v>11.2</v>
      </c>
      <c r="L75" s="11" t="s">
        <v>548</v>
      </c>
      <c r="M75" s="11"/>
      <c r="N75" s="18">
        <v>59.441267000000003</v>
      </c>
      <c r="O75" s="18">
        <v>8.0354530000000004</v>
      </c>
    </row>
    <row r="76" spans="1:15" x14ac:dyDescent="0.25">
      <c r="A76" s="21" t="s">
        <v>92</v>
      </c>
      <c r="B76" s="12" t="s">
        <v>398</v>
      </c>
      <c r="C76" s="11">
        <v>68</v>
      </c>
      <c r="D76" s="13" t="s">
        <v>795</v>
      </c>
      <c r="E76" s="15">
        <v>41.301692000000003</v>
      </c>
      <c r="F76" s="15">
        <v>-6.4697089999999999</v>
      </c>
      <c r="G76" s="91" t="s">
        <v>92</v>
      </c>
      <c r="H76" s="11">
        <v>2732</v>
      </c>
      <c r="I76" s="15">
        <v>41.300930000000001</v>
      </c>
      <c r="J76" s="18">
        <v>-6.4694010000000004</v>
      </c>
      <c r="K76" s="19">
        <v>14.43</v>
      </c>
      <c r="L76" s="11"/>
      <c r="M76" s="11"/>
      <c r="N76" s="18"/>
      <c r="O76" s="18"/>
    </row>
    <row r="77" spans="1:15" x14ac:dyDescent="0.25">
      <c r="A77" s="11" t="s">
        <v>555</v>
      </c>
      <c r="B77" s="12" t="s">
        <v>398</v>
      </c>
      <c r="C77" s="11">
        <v>69</v>
      </c>
      <c r="D77" s="13" t="s">
        <v>784</v>
      </c>
      <c r="E77" s="15">
        <v>46.291753</v>
      </c>
      <c r="F77" s="15">
        <v>10.266454</v>
      </c>
      <c r="G77" s="11" t="s">
        <v>558</v>
      </c>
      <c r="H77" s="79"/>
      <c r="I77" s="15">
        <v>46.328836000000003</v>
      </c>
      <c r="J77" s="18">
        <v>10.24729</v>
      </c>
      <c r="K77" s="19">
        <v>1.2</v>
      </c>
      <c r="L77" s="11"/>
      <c r="M77" s="11"/>
      <c r="N77" s="18"/>
      <c r="O77" s="18"/>
    </row>
    <row r="78" spans="1:15" x14ac:dyDescent="0.25">
      <c r="A78" s="11" t="s">
        <v>564</v>
      </c>
      <c r="B78" s="12" t="s">
        <v>398</v>
      </c>
      <c r="C78" s="11">
        <v>70</v>
      </c>
      <c r="D78" s="13" t="s">
        <v>778</v>
      </c>
      <c r="E78" s="15">
        <v>46.052714000000002</v>
      </c>
      <c r="F78" s="15">
        <v>5.812862</v>
      </c>
      <c r="G78" s="11" t="s">
        <v>564</v>
      </c>
      <c r="H78" s="11">
        <v>3373</v>
      </c>
      <c r="I78" s="15">
        <v>46.053750000000001</v>
      </c>
      <c r="J78" s="18">
        <v>5.8129169999999997</v>
      </c>
      <c r="K78" s="19">
        <v>56</v>
      </c>
      <c r="L78" s="11"/>
      <c r="M78" s="11"/>
      <c r="N78" s="18"/>
      <c r="O78" s="18"/>
    </row>
    <row r="79" spans="1:15" x14ac:dyDescent="0.25">
      <c r="A79" s="21" t="s">
        <v>569</v>
      </c>
      <c r="B79" s="74" t="s">
        <v>77</v>
      </c>
      <c r="C79" s="11">
        <v>71</v>
      </c>
      <c r="D79" s="13" t="s">
        <v>790</v>
      </c>
      <c r="E79" s="15">
        <v>56.8513187</v>
      </c>
      <c r="F79" s="15">
        <v>24.272038899999998</v>
      </c>
      <c r="G79" s="11" t="s">
        <v>569</v>
      </c>
      <c r="H79" s="11">
        <v>3735</v>
      </c>
      <c r="I79" s="15">
        <v>56.852083</v>
      </c>
      <c r="J79" s="18">
        <v>24.274583</v>
      </c>
      <c r="K79" s="19">
        <v>340</v>
      </c>
      <c r="L79" s="11" t="s">
        <v>240</v>
      </c>
      <c r="M79" s="11"/>
      <c r="N79" s="18"/>
      <c r="O79" s="18"/>
    </row>
    <row r="80" spans="1:15" x14ac:dyDescent="0.25">
      <c r="A80" s="21" t="s">
        <v>577</v>
      </c>
      <c r="B80" s="12" t="s">
        <v>44</v>
      </c>
      <c r="C80" s="11">
        <v>72</v>
      </c>
      <c r="D80" s="13" t="s">
        <v>779</v>
      </c>
      <c r="E80" s="15">
        <v>56.406388999999997</v>
      </c>
      <c r="F80" s="15">
        <v>-5.1130560000000003</v>
      </c>
      <c r="G80" s="11" t="s">
        <v>577</v>
      </c>
      <c r="H80" s="79"/>
      <c r="I80" s="15">
        <v>56.407086999999997</v>
      </c>
      <c r="J80" s="18">
        <v>-5.1127190000000002</v>
      </c>
      <c r="K80" s="19">
        <v>10</v>
      </c>
      <c r="L80" s="11" t="s">
        <v>581</v>
      </c>
      <c r="M80" s="89">
        <v>3053</v>
      </c>
      <c r="N80" s="18">
        <v>56.380200000000002</v>
      </c>
      <c r="O80" s="18">
        <v>-5.0737079999999999</v>
      </c>
    </row>
    <row r="81" spans="1:15" x14ac:dyDescent="0.25">
      <c r="A81" s="21" t="s">
        <v>585</v>
      </c>
      <c r="B81" s="12" t="s">
        <v>77</v>
      </c>
      <c r="C81" s="11">
        <v>73</v>
      </c>
      <c r="D81" s="13" t="s">
        <v>793</v>
      </c>
      <c r="E81" s="15">
        <v>47.034140999999998</v>
      </c>
      <c r="F81" s="15">
        <v>10.748120999999999</v>
      </c>
      <c r="G81" s="11" t="s">
        <v>587</v>
      </c>
      <c r="H81" s="11">
        <v>3309</v>
      </c>
      <c r="I81" s="15">
        <v>46.955500999999998</v>
      </c>
      <c r="J81" s="18">
        <v>10.740614000000001</v>
      </c>
      <c r="K81" s="19">
        <v>140</v>
      </c>
      <c r="L81" s="11"/>
      <c r="M81" s="11"/>
      <c r="N81" s="18"/>
      <c r="O81" s="18"/>
    </row>
    <row r="82" spans="1:15" x14ac:dyDescent="0.25">
      <c r="A82" s="11" t="s">
        <v>589</v>
      </c>
      <c r="B82" s="12" t="s">
        <v>77</v>
      </c>
      <c r="C82" s="11">
        <v>74</v>
      </c>
      <c r="D82" s="13" t="s">
        <v>781</v>
      </c>
      <c r="E82" s="15">
        <v>46.183329999999998</v>
      </c>
      <c r="F82" s="15">
        <v>7.3</v>
      </c>
      <c r="G82" s="11" t="s">
        <v>83</v>
      </c>
      <c r="H82" s="11">
        <v>3371</v>
      </c>
      <c r="I82" s="15">
        <v>46.080326999999997</v>
      </c>
      <c r="J82" s="18">
        <v>7.4032600000000004</v>
      </c>
      <c r="K82" s="19">
        <v>400</v>
      </c>
      <c r="L82" s="11"/>
      <c r="M82" s="11"/>
      <c r="N82" s="18"/>
      <c r="O82" s="18"/>
    </row>
    <row r="83" spans="1:15" x14ac:dyDescent="0.25">
      <c r="A83" s="11" t="s">
        <v>593</v>
      </c>
      <c r="B83" s="12" t="s">
        <v>44</v>
      </c>
      <c r="C83" s="11">
        <v>75</v>
      </c>
      <c r="D83" s="13" t="s">
        <v>798</v>
      </c>
      <c r="E83" s="15">
        <v>41.354444000000001</v>
      </c>
      <c r="F83" s="15">
        <v>24.366944</v>
      </c>
      <c r="G83" s="11" t="s">
        <v>596</v>
      </c>
      <c r="H83" s="11">
        <v>3991</v>
      </c>
      <c r="I83" s="15">
        <v>41.353996000000002</v>
      </c>
      <c r="J83" s="18">
        <v>24.366377</v>
      </c>
      <c r="K83" s="19">
        <v>565</v>
      </c>
      <c r="L83" s="11" t="s">
        <v>597</v>
      </c>
      <c r="M83" s="11">
        <v>3992</v>
      </c>
      <c r="N83" s="18">
        <v>41.336469000000001</v>
      </c>
      <c r="O83" s="18">
        <v>24.462064999999999</v>
      </c>
    </row>
    <row r="84" spans="1:15" x14ac:dyDescent="0.25">
      <c r="A84" s="11" t="s">
        <v>601</v>
      </c>
      <c r="B84" s="12" t="s">
        <v>77</v>
      </c>
      <c r="C84" s="11">
        <v>76</v>
      </c>
      <c r="D84" s="13" t="s">
        <v>778</v>
      </c>
      <c r="E84" s="15">
        <v>44.471643999999998</v>
      </c>
      <c r="F84" s="15">
        <v>6.2706179999999998</v>
      </c>
      <c r="G84" s="11" t="s">
        <v>601</v>
      </c>
      <c r="H84" s="11">
        <v>3433</v>
      </c>
      <c r="I84" s="15">
        <v>44.471885</v>
      </c>
      <c r="J84" s="18">
        <v>6.2706480000000004</v>
      </c>
      <c r="K84" s="19">
        <v>1270</v>
      </c>
      <c r="L84" s="11"/>
      <c r="M84" s="11"/>
      <c r="N84" s="18"/>
      <c r="O84" s="18"/>
    </row>
    <row r="85" spans="1:15" x14ac:dyDescent="0.25">
      <c r="A85" s="11" t="s">
        <v>606</v>
      </c>
      <c r="B85" s="74" t="s">
        <v>77</v>
      </c>
      <c r="C85" s="11">
        <v>77</v>
      </c>
      <c r="D85" s="13" t="s">
        <v>783</v>
      </c>
      <c r="E85" s="15">
        <v>61.305857000000003</v>
      </c>
      <c r="F85" s="15">
        <v>7.7911260000000002</v>
      </c>
      <c r="G85" s="11" t="s">
        <v>606</v>
      </c>
      <c r="H85" s="79"/>
      <c r="I85" s="15">
        <v>61.298879999999997</v>
      </c>
      <c r="J85" s="18">
        <v>8.2096269999999993</v>
      </c>
      <c r="K85" s="19">
        <v>313</v>
      </c>
      <c r="L85" s="11" t="s">
        <v>609</v>
      </c>
      <c r="M85" s="11"/>
      <c r="N85" s="18">
        <v>61.289566000000001</v>
      </c>
      <c r="O85" s="18">
        <v>7.7495750000000001</v>
      </c>
    </row>
    <row r="86" spans="1:15" x14ac:dyDescent="0.25">
      <c r="A86" s="11" t="s">
        <v>613</v>
      </c>
      <c r="B86" s="12" t="s">
        <v>44</v>
      </c>
      <c r="C86" s="11">
        <v>78</v>
      </c>
      <c r="D86" s="13" t="s">
        <v>782</v>
      </c>
      <c r="E86" s="15">
        <v>36.908369</v>
      </c>
      <c r="F86" s="15">
        <v>-4.7628919999999999</v>
      </c>
      <c r="G86" s="11" t="s">
        <v>616</v>
      </c>
      <c r="H86" s="79"/>
      <c r="I86" s="15">
        <v>36.903770000000002</v>
      </c>
      <c r="J86" s="18">
        <v>-4.7780940000000003</v>
      </c>
      <c r="K86" s="19">
        <v>4</v>
      </c>
      <c r="L86" s="11" t="s">
        <v>617</v>
      </c>
      <c r="M86" s="11"/>
      <c r="N86" s="18">
        <v>36.907857999999997</v>
      </c>
      <c r="O86" s="18">
        <v>-4.7625799999999998</v>
      </c>
    </row>
    <row r="87" spans="1:15" x14ac:dyDescent="0.25">
      <c r="A87" s="11" t="s">
        <v>516</v>
      </c>
      <c r="B87" s="12" t="s">
        <v>398</v>
      </c>
      <c r="C87" s="11">
        <v>79</v>
      </c>
      <c r="D87" s="13" t="s">
        <v>795</v>
      </c>
      <c r="E87" s="15">
        <v>41.489750000000001</v>
      </c>
      <c r="F87" s="15">
        <v>-6.2639189999999996</v>
      </c>
      <c r="G87" s="11" t="s">
        <v>516</v>
      </c>
      <c r="H87" s="11">
        <v>2727</v>
      </c>
      <c r="I87" s="15">
        <v>41.489981</v>
      </c>
      <c r="J87" s="18">
        <v>-6.2642439999999997</v>
      </c>
      <c r="K87" s="19">
        <v>6.66</v>
      </c>
      <c r="L87" s="11"/>
      <c r="M87" s="11"/>
      <c r="N87" s="18"/>
      <c r="O87" s="18"/>
    </row>
    <row r="88" spans="1:15" x14ac:dyDescent="0.25">
      <c r="A88" s="21" t="s">
        <v>623</v>
      </c>
      <c r="B88" s="74" t="s">
        <v>77</v>
      </c>
      <c r="C88" s="11">
        <v>80</v>
      </c>
      <c r="D88" s="13" t="s">
        <v>796</v>
      </c>
      <c r="E88" s="15">
        <v>49.6068444</v>
      </c>
      <c r="F88" s="15">
        <v>14.181225299999999</v>
      </c>
      <c r="G88" s="11" t="s">
        <v>623</v>
      </c>
      <c r="H88" s="11">
        <v>3263</v>
      </c>
      <c r="I88" s="15">
        <v>49.6068444</v>
      </c>
      <c r="J88" s="18">
        <v>14.181225299999999</v>
      </c>
      <c r="K88" s="19">
        <v>703.8</v>
      </c>
      <c r="L88" s="11"/>
      <c r="M88" s="11"/>
      <c r="N88" s="18"/>
      <c r="O88" s="18"/>
    </row>
    <row r="89" spans="1:15" x14ac:dyDescent="0.25">
      <c r="A89" s="11" t="s">
        <v>631</v>
      </c>
      <c r="B89" s="12" t="s">
        <v>77</v>
      </c>
      <c r="C89" s="11">
        <v>81</v>
      </c>
      <c r="D89" s="13" t="s">
        <v>778</v>
      </c>
      <c r="E89" s="15">
        <v>44.961181000000003</v>
      </c>
      <c r="F89" s="15">
        <v>5.6887509999999999</v>
      </c>
      <c r="G89" s="11" t="s">
        <v>631</v>
      </c>
      <c r="H89" s="11">
        <v>3421</v>
      </c>
      <c r="I89" s="15">
        <v>44.961091000000003</v>
      </c>
      <c r="J89" s="18">
        <v>5.6890539999999996</v>
      </c>
      <c r="K89" s="19">
        <v>275</v>
      </c>
      <c r="L89" s="11"/>
      <c r="M89" s="11"/>
      <c r="N89" s="18"/>
      <c r="O89" s="18"/>
    </row>
    <row r="90" spans="1:15" x14ac:dyDescent="0.25">
      <c r="A90" s="11" t="s">
        <v>636</v>
      </c>
      <c r="B90" s="12" t="s">
        <v>44</v>
      </c>
      <c r="C90" s="11">
        <v>82</v>
      </c>
      <c r="D90" s="13" t="s">
        <v>793</v>
      </c>
      <c r="E90" s="15">
        <v>47.146110999999998</v>
      </c>
      <c r="F90" s="15">
        <v>11.967222</v>
      </c>
      <c r="G90" s="11" t="s">
        <v>638</v>
      </c>
      <c r="H90" s="11">
        <v>3302</v>
      </c>
      <c r="I90" s="15">
        <v>47.121366000000002</v>
      </c>
      <c r="J90" s="18">
        <v>12.061754000000001</v>
      </c>
      <c r="K90" s="19">
        <v>68.7</v>
      </c>
      <c r="L90" s="11" t="s">
        <v>639</v>
      </c>
      <c r="M90" s="11"/>
      <c r="N90" s="18">
        <v>47.121465999999998</v>
      </c>
      <c r="O90" s="18">
        <v>11.867184</v>
      </c>
    </row>
    <row r="91" spans="1:15" x14ac:dyDescent="0.25">
      <c r="A91" s="11" t="s">
        <v>643</v>
      </c>
      <c r="B91" s="12" t="s">
        <v>77</v>
      </c>
      <c r="C91" s="11">
        <v>83</v>
      </c>
      <c r="D91" s="13" t="s">
        <v>778</v>
      </c>
      <c r="E91" s="15">
        <v>45.21293</v>
      </c>
      <c r="F91" s="15">
        <v>6.7152599999999998</v>
      </c>
      <c r="G91" s="11" t="s">
        <v>645</v>
      </c>
      <c r="H91" s="11">
        <v>3411</v>
      </c>
      <c r="I91" s="15">
        <v>45.228749999999998</v>
      </c>
      <c r="J91" s="18">
        <v>6.94625</v>
      </c>
      <c r="K91" s="19">
        <v>332.2</v>
      </c>
      <c r="L91" s="11"/>
      <c r="M91" s="11"/>
      <c r="N91" s="18"/>
      <c r="O91" s="18"/>
    </row>
    <row r="92" spans="1:15" x14ac:dyDescent="0.25">
      <c r="A92" s="11" t="s">
        <v>648</v>
      </c>
      <c r="B92" s="12" t="s">
        <v>44</v>
      </c>
      <c r="C92" s="11">
        <v>84</v>
      </c>
      <c r="D92" s="13" t="s">
        <v>787</v>
      </c>
      <c r="E92" s="15">
        <v>47.565607</v>
      </c>
      <c r="F92" s="15">
        <v>7.9536300000000004</v>
      </c>
      <c r="G92" s="11" t="s">
        <v>651</v>
      </c>
      <c r="H92" s="79"/>
      <c r="I92" s="15">
        <v>47.580925999999998</v>
      </c>
      <c r="J92" s="18">
        <v>7.9596809999999998</v>
      </c>
      <c r="K92" s="19">
        <v>2.1</v>
      </c>
      <c r="L92" s="11" t="s">
        <v>802</v>
      </c>
      <c r="M92" s="11"/>
      <c r="N92" s="18"/>
      <c r="O92" s="18"/>
    </row>
    <row r="93" spans="1:15" x14ac:dyDescent="0.25">
      <c r="A93" s="11" t="s">
        <v>655</v>
      </c>
      <c r="B93" s="12" t="s">
        <v>44</v>
      </c>
      <c r="C93" s="11">
        <v>85</v>
      </c>
      <c r="D93" s="76" t="s">
        <v>779</v>
      </c>
      <c r="E93" s="15">
        <v>52.980832999999997</v>
      </c>
      <c r="F93" s="15">
        <v>-3.9688889999999999</v>
      </c>
      <c r="G93" s="11" t="s">
        <v>656</v>
      </c>
      <c r="H93" s="79"/>
      <c r="I93" s="15">
        <v>52.980939999999997</v>
      </c>
      <c r="J93" s="18">
        <v>-3.9899710000000002</v>
      </c>
      <c r="K93" s="19">
        <v>1.7</v>
      </c>
      <c r="L93" s="11" t="s">
        <v>657</v>
      </c>
      <c r="M93" s="79"/>
      <c r="N93" s="18">
        <v>52.981065999999998</v>
      </c>
      <c r="O93" s="18">
        <v>-3.9664959999999998</v>
      </c>
    </row>
    <row r="94" spans="1:15" x14ac:dyDescent="0.25">
      <c r="A94" s="11" t="s">
        <v>661</v>
      </c>
      <c r="B94" s="12" t="s">
        <v>44</v>
      </c>
      <c r="C94" s="11">
        <v>86</v>
      </c>
      <c r="D94" s="13" t="s">
        <v>784</v>
      </c>
      <c r="E94" s="15">
        <v>46.067701999999997</v>
      </c>
      <c r="F94" s="15">
        <v>10.982813999999999</v>
      </c>
      <c r="G94" s="11" t="s">
        <v>663</v>
      </c>
      <c r="H94" s="79"/>
      <c r="I94" s="15">
        <v>46.123626000000002</v>
      </c>
      <c r="J94" s="18">
        <v>10.957356000000001</v>
      </c>
      <c r="K94" s="19">
        <v>32.700000000000003</v>
      </c>
      <c r="L94" s="11" t="s">
        <v>664</v>
      </c>
      <c r="M94" s="11"/>
      <c r="N94" s="18">
        <v>46.066760000000002</v>
      </c>
      <c r="O94" s="18">
        <v>10.983506</v>
      </c>
    </row>
    <row r="95" spans="1:15" x14ac:dyDescent="0.25">
      <c r="A95" s="11" t="s">
        <v>666</v>
      </c>
      <c r="B95" s="12" t="s">
        <v>398</v>
      </c>
      <c r="C95" s="11">
        <v>87</v>
      </c>
      <c r="D95" s="13" t="s">
        <v>778</v>
      </c>
      <c r="E95" s="15">
        <v>44.303735000000003</v>
      </c>
      <c r="F95" s="15">
        <v>4.7424249999999999</v>
      </c>
      <c r="G95" s="11" t="s">
        <v>670</v>
      </c>
      <c r="H95" s="79"/>
      <c r="I95" s="15">
        <v>44.303735000000003</v>
      </c>
      <c r="J95" s="18">
        <v>4.7424249999999999</v>
      </c>
      <c r="K95" s="19">
        <v>0.2</v>
      </c>
      <c r="L95" s="11"/>
      <c r="M95" s="11"/>
      <c r="N95" s="18"/>
      <c r="O95" s="18"/>
    </row>
    <row r="96" spans="1:15" x14ac:dyDescent="0.25">
      <c r="A96" s="11" t="s">
        <v>673</v>
      </c>
      <c r="B96" s="12" t="s">
        <v>44</v>
      </c>
      <c r="C96" s="11">
        <v>88</v>
      </c>
      <c r="D96" s="13" t="s">
        <v>781</v>
      </c>
      <c r="E96" s="15">
        <v>46.565359106343998</v>
      </c>
      <c r="F96" s="15">
        <v>8.3277561798094997</v>
      </c>
      <c r="G96" s="11" t="s">
        <v>677</v>
      </c>
      <c r="H96" s="11">
        <v>3330</v>
      </c>
      <c r="I96" s="15">
        <v>46.547083000000001</v>
      </c>
      <c r="J96" s="18">
        <v>8.2712500000000002</v>
      </c>
      <c r="K96" s="19">
        <v>61</v>
      </c>
      <c r="L96" s="11" t="s">
        <v>675</v>
      </c>
      <c r="M96" s="11">
        <v>3323</v>
      </c>
      <c r="N96" s="18">
        <v>46.547083000000001</v>
      </c>
      <c r="O96" s="18">
        <v>8.2712500000000002</v>
      </c>
    </row>
    <row r="97" spans="1:15" x14ac:dyDescent="0.25">
      <c r="A97" s="11" t="s">
        <v>680</v>
      </c>
      <c r="B97" s="12" t="s">
        <v>398</v>
      </c>
      <c r="C97" s="11">
        <v>89</v>
      </c>
      <c r="D97" s="13" t="s">
        <v>781</v>
      </c>
      <c r="E97" s="15">
        <v>46.332099999999997</v>
      </c>
      <c r="F97" s="15">
        <v>8.0119600000000002</v>
      </c>
      <c r="G97" s="11" t="s">
        <v>682</v>
      </c>
      <c r="H97" s="79"/>
      <c r="I97" s="15">
        <v>46.371958999999997</v>
      </c>
      <c r="J97" s="18">
        <v>8.0022179999999992</v>
      </c>
      <c r="K97" s="19">
        <v>9.1999999999999993</v>
      </c>
      <c r="L97" s="11"/>
      <c r="M97" s="11"/>
      <c r="N97" s="18"/>
      <c r="O97" s="18"/>
    </row>
    <row r="98" spans="1:15" x14ac:dyDescent="0.25">
      <c r="A98" s="11" t="s">
        <v>686</v>
      </c>
      <c r="B98" s="12" t="s">
        <v>77</v>
      </c>
      <c r="C98" s="11">
        <v>90</v>
      </c>
      <c r="D98" s="13" t="s">
        <v>778</v>
      </c>
      <c r="E98" s="15">
        <v>45.625267999999998</v>
      </c>
      <c r="F98" s="15">
        <v>6.791353</v>
      </c>
      <c r="G98" s="11" t="s">
        <v>688</v>
      </c>
      <c r="H98" s="11">
        <v>3398</v>
      </c>
      <c r="I98" s="15">
        <v>45.493203000000001</v>
      </c>
      <c r="J98" s="18">
        <v>6.9330059999999998</v>
      </c>
      <c r="K98" s="19">
        <v>230</v>
      </c>
      <c r="L98" s="11"/>
      <c r="M98" s="11"/>
      <c r="N98" s="18"/>
      <c r="O98" s="18"/>
    </row>
    <row r="99" spans="1:15" x14ac:dyDescent="0.25">
      <c r="A99" s="11" t="s">
        <v>692</v>
      </c>
      <c r="B99" s="12" t="s">
        <v>77</v>
      </c>
      <c r="C99" s="11">
        <v>91</v>
      </c>
      <c r="D99" s="13" t="s">
        <v>782</v>
      </c>
      <c r="E99" s="15">
        <v>41.368983</v>
      </c>
      <c r="F99" s="15">
        <v>0.27338099999999999</v>
      </c>
      <c r="G99" s="11" t="s">
        <v>692</v>
      </c>
      <c r="H99" s="11">
        <v>3503</v>
      </c>
      <c r="I99" s="15">
        <v>41.369221000000003</v>
      </c>
      <c r="J99" s="18">
        <v>0.27279599999999998</v>
      </c>
      <c r="K99" s="19">
        <v>1533.8</v>
      </c>
      <c r="L99" s="11"/>
      <c r="M99" s="11"/>
      <c r="N99" s="18"/>
      <c r="O99" s="18"/>
    </row>
    <row r="100" spans="1:15" x14ac:dyDescent="0.25">
      <c r="A100" s="11" t="s">
        <v>697</v>
      </c>
      <c r="B100" s="74" t="s">
        <v>77</v>
      </c>
      <c r="C100" s="11">
        <v>92</v>
      </c>
      <c r="D100" s="13" t="s">
        <v>785</v>
      </c>
      <c r="E100" s="15">
        <v>46.788899999999998</v>
      </c>
      <c r="F100" s="15">
        <v>22.567162499999998</v>
      </c>
      <c r="G100" s="11" t="s">
        <v>699</v>
      </c>
      <c r="H100" s="11">
        <v>3891</v>
      </c>
      <c r="I100" s="15">
        <v>44.305433000000001</v>
      </c>
      <c r="J100" s="18">
        <v>22.563907</v>
      </c>
      <c r="K100" s="19">
        <v>868</v>
      </c>
      <c r="L100" s="11"/>
      <c r="M100" s="11"/>
      <c r="N100" s="18"/>
      <c r="O100" s="18"/>
    </row>
    <row r="101" spans="1:15" x14ac:dyDescent="0.25">
      <c r="A101" s="11" t="s">
        <v>702</v>
      </c>
      <c r="B101" s="74" t="s">
        <v>77</v>
      </c>
      <c r="C101" s="11">
        <v>93</v>
      </c>
      <c r="D101" s="13" t="s">
        <v>783</v>
      </c>
      <c r="E101" s="15">
        <v>59.617114999999998</v>
      </c>
      <c r="F101" s="15">
        <v>7.8564309999999997</v>
      </c>
      <c r="G101" s="11" t="s">
        <v>703</v>
      </c>
      <c r="H101" s="79"/>
      <c r="I101" s="15">
        <v>59.70317</v>
      </c>
      <c r="J101" s="18">
        <v>7.9030300000000002</v>
      </c>
      <c r="K101" s="19">
        <v>2360</v>
      </c>
      <c r="L101" s="11" t="s">
        <v>547</v>
      </c>
      <c r="M101" s="11"/>
      <c r="N101" s="18">
        <v>59.609687000000001</v>
      </c>
      <c r="O101" s="18">
        <v>7.8543219999999998</v>
      </c>
    </row>
    <row r="102" spans="1:15" x14ac:dyDescent="0.25">
      <c r="A102" s="47" t="s">
        <v>707</v>
      </c>
      <c r="B102" s="74" t="s">
        <v>77</v>
      </c>
      <c r="C102" s="11">
        <v>94</v>
      </c>
      <c r="D102" s="13" t="s">
        <v>788</v>
      </c>
      <c r="E102" s="15">
        <v>63.539774000000001</v>
      </c>
      <c r="F102" s="15">
        <v>16.761382999999999</v>
      </c>
      <c r="G102" s="47" t="s">
        <v>709</v>
      </c>
      <c r="H102" s="79"/>
      <c r="I102" s="15">
        <v>63.563923000000003</v>
      </c>
      <c r="J102" s="18">
        <v>16.650549999999999</v>
      </c>
      <c r="K102" s="19">
        <v>0</v>
      </c>
      <c r="L102" s="47" t="s">
        <v>803</v>
      </c>
      <c r="M102" s="11"/>
      <c r="N102" s="18"/>
      <c r="O102" s="18"/>
    </row>
    <row r="103" spans="1:15" x14ac:dyDescent="0.25">
      <c r="A103" s="73" t="s">
        <v>773</v>
      </c>
      <c r="B103" s="12" t="s">
        <v>77</v>
      </c>
      <c r="C103" s="11">
        <v>95</v>
      </c>
      <c r="D103" s="13" t="s">
        <v>781</v>
      </c>
      <c r="E103" s="15">
        <v>46.033152000000001</v>
      </c>
      <c r="F103" s="15">
        <v>7.3079099999999997</v>
      </c>
      <c r="G103" s="11" t="s">
        <v>83</v>
      </c>
      <c r="H103" s="11">
        <v>3371</v>
      </c>
      <c r="I103" s="15">
        <v>46.080326999999997</v>
      </c>
      <c r="J103" s="18">
        <v>7.4032600000000004</v>
      </c>
      <c r="K103" s="19">
        <v>400</v>
      </c>
      <c r="L103" s="11"/>
      <c r="M103" s="11"/>
      <c r="N103" s="18"/>
      <c r="O103" s="18"/>
    </row>
    <row r="104" spans="1:15" x14ac:dyDescent="0.25">
      <c r="A104" s="11" t="s">
        <v>716</v>
      </c>
      <c r="B104" s="12" t="s">
        <v>44</v>
      </c>
      <c r="C104" s="11">
        <v>96</v>
      </c>
      <c r="D104" s="13" t="s">
        <v>793</v>
      </c>
      <c r="E104" s="15">
        <v>47.209373999999997</v>
      </c>
      <c r="F104" s="15">
        <v>11.005618</v>
      </c>
      <c r="G104" s="11" t="s">
        <v>717</v>
      </c>
      <c r="H104" s="11">
        <v>3295</v>
      </c>
      <c r="I104" s="15">
        <v>47.197916999999997</v>
      </c>
      <c r="J104" s="18">
        <v>11.02125</v>
      </c>
      <c r="K104" s="19">
        <v>60</v>
      </c>
      <c r="L104" s="11" t="s">
        <v>420</v>
      </c>
      <c r="M104" s="11"/>
      <c r="N104" s="18">
        <v>47.212035</v>
      </c>
      <c r="O104" s="18">
        <v>11.000964</v>
      </c>
    </row>
    <row r="105" spans="1:15" x14ac:dyDescent="0.25">
      <c r="A105" s="11" t="s">
        <v>719</v>
      </c>
      <c r="B105" s="12" t="s">
        <v>44</v>
      </c>
      <c r="C105" s="11">
        <v>97</v>
      </c>
      <c r="D105" s="13" t="s">
        <v>783</v>
      </c>
      <c r="E105" s="15">
        <v>60.883144999999999</v>
      </c>
      <c r="F105" s="15">
        <v>7.2483139999999997</v>
      </c>
      <c r="G105" s="11" t="s">
        <v>720</v>
      </c>
      <c r="H105" s="11">
        <v>3107</v>
      </c>
      <c r="I105" s="15">
        <v>60.805292999999999</v>
      </c>
      <c r="J105" s="18">
        <v>7.7497199999999999</v>
      </c>
      <c r="K105" s="19">
        <v>448</v>
      </c>
      <c r="L105" s="11" t="s">
        <v>721</v>
      </c>
      <c r="M105" s="11"/>
      <c r="N105" s="18">
        <v>60.790472000000001</v>
      </c>
      <c r="O105" s="18">
        <v>7.5625</v>
      </c>
    </row>
    <row r="106" spans="1:15" x14ac:dyDescent="0.25">
      <c r="A106" s="11" t="s">
        <v>572</v>
      </c>
      <c r="B106" s="74" t="s">
        <v>77</v>
      </c>
      <c r="C106" s="11">
        <v>98</v>
      </c>
      <c r="D106" s="13" t="s">
        <v>790</v>
      </c>
      <c r="E106" s="15">
        <v>56.740499999999997</v>
      </c>
      <c r="F106" s="15">
        <v>24.711300000000001</v>
      </c>
      <c r="G106" s="11" t="s">
        <v>572</v>
      </c>
      <c r="H106" s="11">
        <v>3736</v>
      </c>
      <c r="I106" s="15">
        <v>56.737166000000002</v>
      </c>
      <c r="J106" s="18">
        <v>24.713374000000002</v>
      </c>
      <c r="K106" s="19">
        <v>157</v>
      </c>
      <c r="L106" s="11" t="s">
        <v>240</v>
      </c>
      <c r="M106" s="11"/>
      <c r="N106" s="18"/>
      <c r="O106" s="18"/>
    </row>
    <row r="107" spans="1:15" x14ac:dyDescent="0.25">
      <c r="A107" s="11" t="s">
        <v>727</v>
      </c>
      <c r="B107" s="12" t="s">
        <v>398</v>
      </c>
      <c r="C107" s="11">
        <v>99</v>
      </c>
      <c r="D107" s="13" t="s">
        <v>782</v>
      </c>
      <c r="E107" s="15">
        <v>41.242384000000001</v>
      </c>
      <c r="F107" s="15">
        <v>0.43075999999999998</v>
      </c>
      <c r="G107" s="11" t="s">
        <v>727</v>
      </c>
      <c r="H107" s="11">
        <v>3505</v>
      </c>
      <c r="I107" s="15">
        <v>41.243912000000002</v>
      </c>
      <c r="J107" s="18">
        <v>0.43240800000000001</v>
      </c>
      <c r="K107" s="19">
        <v>206.9</v>
      </c>
      <c r="L107" s="11"/>
      <c r="M107" s="11"/>
      <c r="N107" s="18"/>
      <c r="O107" s="18"/>
    </row>
    <row r="108" spans="1:15" x14ac:dyDescent="0.25">
      <c r="A108" s="11" t="s">
        <v>774</v>
      </c>
      <c r="B108" s="12" t="s">
        <v>77</v>
      </c>
      <c r="C108" s="11">
        <v>100</v>
      </c>
      <c r="D108" s="13" t="s">
        <v>781</v>
      </c>
      <c r="E108" s="15">
        <v>46.702100000000002</v>
      </c>
      <c r="F108" s="15">
        <v>8.2353000000000005</v>
      </c>
      <c r="G108" s="11" t="s">
        <v>732</v>
      </c>
      <c r="H108" s="11">
        <v>3319</v>
      </c>
      <c r="I108" s="15">
        <v>46.612082999999998</v>
      </c>
      <c r="J108" s="18">
        <v>8.3220829999999992</v>
      </c>
      <c r="K108" s="19">
        <v>14</v>
      </c>
      <c r="L108" s="11"/>
      <c r="M108" s="11"/>
      <c r="N108" s="18"/>
      <c r="O108" s="18"/>
    </row>
    <row r="109" spans="1:15" x14ac:dyDescent="0.25">
      <c r="A109" s="36" t="s">
        <v>775</v>
      </c>
      <c r="B109" s="38"/>
      <c r="C109" s="37">
        <v>100</v>
      </c>
      <c r="D109" s="13" t="s">
        <v>781</v>
      </c>
      <c r="E109" s="40"/>
      <c r="F109" s="40"/>
      <c r="G109" s="81" t="s">
        <v>736</v>
      </c>
      <c r="H109" s="37">
        <v>3320</v>
      </c>
      <c r="I109" s="40">
        <v>46.581969999999998</v>
      </c>
      <c r="J109" s="43">
        <v>8.3313690000000005</v>
      </c>
      <c r="K109" s="44">
        <v>27</v>
      </c>
      <c r="L109" s="37"/>
      <c r="M109" s="37"/>
      <c r="N109" s="43"/>
      <c r="O109" s="43"/>
    </row>
    <row r="110" spans="1:15" x14ac:dyDescent="0.25">
      <c r="A110" s="36" t="s">
        <v>775</v>
      </c>
      <c r="B110" s="38"/>
      <c r="C110" s="37">
        <v>100</v>
      </c>
      <c r="D110" s="13" t="s">
        <v>781</v>
      </c>
      <c r="E110" s="40"/>
      <c r="F110" s="40"/>
      <c r="G110" s="81" t="s">
        <v>675</v>
      </c>
      <c r="H110" s="37">
        <v>3323</v>
      </c>
      <c r="I110" s="40">
        <v>46.547083000000001</v>
      </c>
      <c r="J110" s="43">
        <v>8.2712500000000002</v>
      </c>
      <c r="K110" s="44">
        <v>95</v>
      </c>
      <c r="L110" s="37"/>
      <c r="M110" s="37"/>
      <c r="N110" s="43"/>
      <c r="O110" s="43"/>
    </row>
    <row r="111" spans="1:15" x14ac:dyDescent="0.25">
      <c r="A111" s="11" t="s">
        <v>559</v>
      </c>
      <c r="B111" s="12" t="s">
        <v>77</v>
      </c>
      <c r="C111" s="11">
        <v>101</v>
      </c>
      <c r="D111" s="13" t="s">
        <v>784</v>
      </c>
      <c r="E111" s="15">
        <v>46.485100000000003</v>
      </c>
      <c r="F111" s="15">
        <v>10.353351999999999</v>
      </c>
      <c r="G111" s="11" t="s">
        <v>737</v>
      </c>
      <c r="H111" s="11">
        <v>3312</v>
      </c>
      <c r="I111" s="15">
        <v>46.517659999999999</v>
      </c>
      <c r="J111" s="18">
        <v>10.31837</v>
      </c>
      <c r="K111" s="19">
        <v>187</v>
      </c>
      <c r="L111" s="11" t="s">
        <v>558</v>
      </c>
      <c r="M111" s="11"/>
      <c r="N111" s="18">
        <v>46.328836000000003</v>
      </c>
      <c r="O111" s="18">
        <v>10.24729</v>
      </c>
    </row>
    <row r="112" spans="1:15" x14ac:dyDescent="0.25">
      <c r="A112" s="11" t="s">
        <v>776</v>
      </c>
      <c r="B112" s="74" t="s">
        <v>77</v>
      </c>
      <c r="C112" s="11">
        <v>102</v>
      </c>
      <c r="D112" s="13" t="s">
        <v>783</v>
      </c>
      <c r="E112" s="15">
        <v>60.874955999999997</v>
      </c>
      <c r="F112" s="15">
        <v>7.3222529999999999</v>
      </c>
      <c r="G112" s="11" t="s">
        <v>744</v>
      </c>
      <c r="H112" s="79"/>
      <c r="I112" s="15">
        <v>60.704036000000002</v>
      </c>
      <c r="J112" s="18">
        <v>7.4916669999999996</v>
      </c>
      <c r="K112" s="19">
        <v>0.108</v>
      </c>
      <c r="L112" s="11" t="s">
        <v>267</v>
      </c>
      <c r="M112" s="11">
        <v>3104</v>
      </c>
      <c r="N112" s="18">
        <v>60.817414999999997</v>
      </c>
      <c r="O112" s="18">
        <v>7.2543680000000004</v>
      </c>
    </row>
    <row r="113" spans="1:15" x14ac:dyDescent="0.25">
      <c r="A113" s="36" t="s">
        <v>777</v>
      </c>
      <c r="B113" s="38" t="s">
        <v>98</v>
      </c>
      <c r="C113" s="37">
        <v>102</v>
      </c>
      <c r="D113" s="13" t="s">
        <v>783</v>
      </c>
      <c r="E113" s="40"/>
      <c r="F113" s="40"/>
      <c r="G113" s="81" t="s">
        <v>748</v>
      </c>
      <c r="H113" s="37">
        <v>3167</v>
      </c>
      <c r="I113" s="40">
        <v>59.155174000000002</v>
      </c>
      <c r="J113" s="43">
        <v>6.8926600000000002</v>
      </c>
      <c r="K113" s="44">
        <v>3.734</v>
      </c>
      <c r="L113" s="37"/>
      <c r="M113" s="37"/>
      <c r="N113" s="43"/>
      <c r="O113" s="43"/>
    </row>
    <row r="114" spans="1:15" x14ac:dyDescent="0.25">
      <c r="A114" s="36" t="s">
        <v>777</v>
      </c>
      <c r="B114" s="38" t="s">
        <v>98</v>
      </c>
      <c r="C114" s="37">
        <v>102</v>
      </c>
      <c r="D114" s="13" t="s">
        <v>783</v>
      </c>
      <c r="E114" s="40"/>
      <c r="F114" s="40"/>
      <c r="G114" s="81" t="s">
        <v>143</v>
      </c>
      <c r="H114" s="37">
        <v>3111</v>
      </c>
      <c r="I114" s="40">
        <v>60.552734999999998</v>
      </c>
      <c r="J114" s="43">
        <v>7.126417</v>
      </c>
      <c r="K114" s="44">
        <v>14.188499999999999</v>
      </c>
      <c r="L114" s="37"/>
      <c r="M114" s="37"/>
      <c r="N114" s="43"/>
      <c r="O114" s="43"/>
    </row>
    <row r="115" spans="1:15" x14ac:dyDescent="0.25">
      <c r="A115" s="36" t="s">
        <v>777</v>
      </c>
      <c r="B115" s="38" t="s">
        <v>98</v>
      </c>
      <c r="C115" s="37">
        <v>102</v>
      </c>
      <c r="D115" s="13" t="s">
        <v>783</v>
      </c>
      <c r="E115" s="40"/>
      <c r="F115" s="40"/>
      <c r="G115" s="81" t="s">
        <v>752</v>
      </c>
      <c r="H115" s="79"/>
      <c r="I115" s="40">
        <v>60.793399999999998</v>
      </c>
      <c r="J115" s="43">
        <v>7.4774000000000003</v>
      </c>
      <c r="K115" s="44">
        <v>4.2500000000000003E-2</v>
      </c>
      <c r="L115" s="37"/>
      <c r="M115" s="37"/>
      <c r="N115" s="43"/>
      <c r="O115" s="43"/>
    </row>
    <row r="116" spans="1:15" x14ac:dyDescent="0.25">
      <c r="A116" s="36" t="s">
        <v>777</v>
      </c>
      <c r="B116" s="38" t="s">
        <v>98</v>
      </c>
      <c r="C116" s="37">
        <v>102</v>
      </c>
      <c r="D116" s="13" t="s">
        <v>783</v>
      </c>
      <c r="E116" s="40"/>
      <c r="F116" s="40"/>
      <c r="G116" s="81" t="s">
        <v>754</v>
      </c>
      <c r="H116" s="79"/>
      <c r="I116" s="40"/>
      <c r="J116" s="43"/>
      <c r="K116" s="44"/>
      <c r="L116" s="37"/>
      <c r="M116" s="37"/>
      <c r="N116" s="43"/>
      <c r="O116" s="43"/>
    </row>
    <row r="117" spans="1:15" x14ac:dyDescent="0.25">
      <c r="A117" s="36" t="s">
        <v>777</v>
      </c>
      <c r="B117" s="38" t="s">
        <v>98</v>
      </c>
      <c r="C117" s="37">
        <v>102</v>
      </c>
      <c r="D117" s="13" t="s">
        <v>783</v>
      </c>
      <c r="E117" s="40"/>
      <c r="F117" s="40"/>
      <c r="G117" s="81" t="s">
        <v>755</v>
      </c>
      <c r="H117" s="79"/>
      <c r="I117" s="40"/>
      <c r="J117" s="43"/>
      <c r="K117" s="44"/>
      <c r="L117" s="37"/>
      <c r="M117" s="37"/>
      <c r="N117" s="43"/>
      <c r="O117" s="43"/>
    </row>
    <row r="118" spans="1:15" x14ac:dyDescent="0.25">
      <c r="A118" s="36" t="s">
        <v>777</v>
      </c>
      <c r="B118" s="38" t="s">
        <v>98</v>
      </c>
      <c r="C118" s="37">
        <v>102</v>
      </c>
      <c r="D118" s="13" t="s">
        <v>783</v>
      </c>
      <c r="E118" s="40"/>
      <c r="F118" s="40"/>
      <c r="G118" s="81" t="s">
        <v>721</v>
      </c>
      <c r="H118" s="79"/>
      <c r="I118" s="40">
        <v>60.790472000000001</v>
      </c>
      <c r="J118" s="43">
        <v>7.5625</v>
      </c>
      <c r="K118" s="44">
        <v>10</v>
      </c>
      <c r="L118" s="37"/>
      <c r="M118" s="37"/>
      <c r="N118" s="43"/>
      <c r="O118" s="43"/>
    </row>
    <row r="119" spans="1:15" x14ac:dyDescent="0.25">
      <c r="A119" s="11" t="s">
        <v>757</v>
      </c>
      <c r="B119" s="74" t="s">
        <v>77</v>
      </c>
      <c r="C119" s="11">
        <v>103</v>
      </c>
      <c r="D119" s="13" t="s">
        <v>783</v>
      </c>
      <c r="E119" s="15">
        <v>58.616660000000003</v>
      </c>
      <c r="F119" s="15">
        <v>6.0833329999999997</v>
      </c>
      <c r="G119" s="11" t="s">
        <v>332</v>
      </c>
      <c r="H119" s="79"/>
      <c r="I119" s="15">
        <v>59.496032999999997</v>
      </c>
      <c r="J119" s="18">
        <v>6.5395159999999999</v>
      </c>
      <c r="K119" s="19">
        <v>44</v>
      </c>
      <c r="L119" s="11"/>
      <c r="M119" s="11"/>
      <c r="N119" s="18"/>
      <c r="O119" s="18"/>
    </row>
    <row r="120" spans="1:15" x14ac:dyDescent="0.25">
      <c r="A120" s="11" t="s">
        <v>502</v>
      </c>
      <c r="B120" s="12" t="s">
        <v>44</v>
      </c>
      <c r="C120" s="11">
        <v>104</v>
      </c>
      <c r="D120" s="13" t="s">
        <v>784</v>
      </c>
      <c r="E120" s="15">
        <v>42.511240000000001</v>
      </c>
      <c r="F120" s="15">
        <v>13.410589999999999</v>
      </c>
      <c r="G120" s="11" t="s">
        <v>758</v>
      </c>
      <c r="H120" s="89">
        <v>3477</v>
      </c>
      <c r="I120" s="15">
        <v>42.532933999999997</v>
      </c>
      <c r="J120" s="18">
        <v>13.387402</v>
      </c>
      <c r="K120" s="19">
        <v>217</v>
      </c>
      <c r="L120" s="11" t="s">
        <v>502</v>
      </c>
      <c r="M120" s="11"/>
      <c r="N120" s="18">
        <v>42.507601999999999</v>
      </c>
      <c r="O120" s="18">
        <v>13.405393</v>
      </c>
    </row>
    <row r="121" spans="1:15" x14ac:dyDescent="0.25">
      <c r="A121" s="11" t="s">
        <v>761</v>
      </c>
      <c r="B121" s="12" t="s">
        <v>44</v>
      </c>
      <c r="C121" s="11">
        <v>105</v>
      </c>
      <c r="D121" s="13" t="s">
        <v>784</v>
      </c>
      <c r="E121" s="15">
        <v>44.224722</v>
      </c>
      <c r="F121" s="15">
        <v>7.3861109999999996</v>
      </c>
      <c r="G121" s="11" t="s">
        <v>762</v>
      </c>
      <c r="H121" s="79"/>
      <c r="I121" s="15">
        <v>44.176062000000002</v>
      </c>
      <c r="J121" s="18">
        <v>7.3428610000000001</v>
      </c>
      <c r="K121" s="19">
        <v>1.2</v>
      </c>
      <c r="L121" s="11" t="s">
        <v>114</v>
      </c>
      <c r="M121" s="11"/>
      <c r="N121" s="18">
        <v>44.222800999999997</v>
      </c>
      <c r="O121" s="18">
        <v>7.3893139999999997</v>
      </c>
    </row>
    <row r="122" spans="1:15" x14ac:dyDescent="0.25">
      <c r="A122" s="11" t="s">
        <v>765</v>
      </c>
      <c r="B122" s="12" t="s">
        <v>77</v>
      </c>
      <c r="C122" s="11">
        <v>106</v>
      </c>
      <c r="D122" s="13" t="s">
        <v>778</v>
      </c>
      <c r="E122" s="15">
        <v>45.503785000000001</v>
      </c>
      <c r="F122" s="15">
        <v>6.9256219999999997</v>
      </c>
      <c r="G122" s="11" t="s">
        <v>688</v>
      </c>
      <c r="H122" s="11">
        <v>3398</v>
      </c>
      <c r="I122" s="15">
        <v>45.493203000000001</v>
      </c>
      <c r="J122" s="18">
        <v>6.9330059999999998</v>
      </c>
      <c r="K122" s="19">
        <v>230</v>
      </c>
      <c r="L122" s="11"/>
      <c r="M122" s="11"/>
      <c r="N122" s="18"/>
      <c r="O122" s="18"/>
    </row>
  </sheetData>
  <hyperlinks>
    <hyperlink ref="A26" r:id="rId1" tooltip="Sestrimo (page does not exist)" display="https://en.wikipedia.org/w/index.php?title=Sestrimo&amp;action=edit&amp;redlink=1"/>
    <hyperlink ref="A41" r:id="rId2" tooltip="Loučná nad Desnou" display="https://en.wikipedia.org/wiki/Lou%C4%8Dn%C3%A1_nad_Desnou"/>
    <hyperlink ref="A67" r:id="rId3" tooltip="Kramolín (Třebíč District)" display="https://en.wikipedia.org/wiki/Kramol%C3%ADn_(T%C5%99eb%C3%AD%C4%8D_District)"/>
    <hyperlink ref="A88" r:id="rId4" tooltip="Solenice" display="https://en.wikipedia.org/wiki/Solenice"/>
    <hyperlink ref="A16" r:id="rId5" tooltip="Maccagno" display="https://en.wikipedia.org/wiki/Maccagno"/>
    <hyperlink ref="A25" r:id="rId6" tooltip="Aizkraukle" display="https://en.wikipedia.org/wiki/Aizkraukle"/>
    <hyperlink ref="A79" r:id="rId7" tooltip="Salaspils" display="https://en.wikipedia.org/wiki/Salaspils"/>
    <hyperlink ref="A39" r:id="rId8" tooltip="Viana do Castelo District" display="https://en.wikipedia.org/wiki/Viana_do_Castelo_District"/>
    <hyperlink ref="A76" r:id="rId9" tooltip="Bragança District" display="https://en.wikipedia.org/wiki/Bragan%C3%A7a_District"/>
    <hyperlink ref="A33" r:id="rId10" tooltip="Carinthia (state)" display="https://en.wikipedia.org/wiki/Carinthia_(state)"/>
    <hyperlink ref="A81" r:id="rId11" tooltip="Kaunertal" display="https://en.wikipedia.org/wiki/Kaunertal"/>
    <hyperlink ref="A80" r:id="rId12" tooltip="Argyll and Bute" display="https://en.wikipedia.org/wiki/Argyll_and_Bute"/>
    <hyperlink ref="A32" r:id="rId13" tooltip="Carinthia (state)" display="https://en.wikipedia.org/wiki/Carinthia_(state)"/>
  </hyperlinks>
  <pageMargins left="0.7" right="0.7" top="0.75" bottom="0.75" header="0.3" footer="0.3"/>
  <legacy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22"/>
  <sheetViews>
    <sheetView topLeftCell="R100" workbookViewId="0">
      <selection activeCell="V2" sqref="V2:X122"/>
    </sheetView>
  </sheetViews>
  <sheetFormatPr defaultRowHeight="15" x14ac:dyDescent="0.25"/>
  <cols>
    <col min="1" max="2" width="19.28515625" customWidth="1"/>
    <col min="5" max="6" width="10" bestFit="1" customWidth="1"/>
    <col min="7" max="7" width="22.85546875" bestFit="1" customWidth="1"/>
    <col min="11" max="11" width="12.85546875" style="93" customWidth="1"/>
    <col min="12" max="13" width="19.5703125" style="97" customWidth="1"/>
    <col min="14" max="14" width="42.85546875" style="96" bestFit="1" customWidth="1"/>
    <col min="15" max="15" width="22.85546875" style="96" customWidth="1"/>
    <col min="16" max="16" width="10.140625" style="104" customWidth="1"/>
    <col min="17" max="17" width="12.5703125" style="100" customWidth="1"/>
    <col min="18" max="18" width="12.5703125" style="103" customWidth="1"/>
    <col min="24" max="24" width="12.85546875" style="93" customWidth="1"/>
    <col min="25" max="26" width="19.5703125" style="97" customWidth="1"/>
    <col min="27" max="27" width="42.85546875" style="96" bestFit="1" customWidth="1"/>
    <col min="28" max="28" width="22.85546875" style="96" customWidth="1"/>
    <col min="29" max="29" width="10.140625" style="104" customWidth="1"/>
    <col min="30" max="30" width="12.5703125" style="100" customWidth="1"/>
    <col min="31" max="31" width="12.5703125" style="103" customWidth="1"/>
  </cols>
  <sheetData>
    <row r="1" spans="1:31" ht="63.75" x14ac:dyDescent="0.25">
      <c r="A1" s="1" t="s">
        <v>0</v>
      </c>
      <c r="B1" s="1" t="s">
        <v>2</v>
      </c>
      <c r="C1" s="1" t="s">
        <v>3</v>
      </c>
      <c r="D1" s="2" t="s">
        <v>4</v>
      </c>
      <c r="E1" s="4" t="s">
        <v>9</v>
      </c>
      <c r="F1" s="4" t="s">
        <v>10</v>
      </c>
      <c r="G1" s="1" t="s">
        <v>26</v>
      </c>
      <c r="H1" s="1" t="s">
        <v>27</v>
      </c>
      <c r="I1" s="4" t="s">
        <v>28</v>
      </c>
      <c r="J1" s="7" t="s">
        <v>29</v>
      </c>
      <c r="K1" s="105" t="s">
        <v>810</v>
      </c>
      <c r="L1" s="94" t="s">
        <v>809</v>
      </c>
      <c r="M1" s="94" t="s">
        <v>808</v>
      </c>
      <c r="N1" s="105" t="s">
        <v>806</v>
      </c>
      <c r="O1" s="107" t="s">
        <v>807</v>
      </c>
      <c r="P1" s="94" t="s">
        <v>804</v>
      </c>
      <c r="Q1" s="98" t="s">
        <v>811</v>
      </c>
      <c r="R1" s="101" t="s">
        <v>805</v>
      </c>
      <c r="S1" s="8" t="s">
        <v>30</v>
      </c>
      <c r="T1" s="1" t="s">
        <v>31</v>
      </c>
      <c r="U1" s="1" t="s">
        <v>32</v>
      </c>
      <c r="V1" s="7" t="s">
        <v>33</v>
      </c>
      <c r="W1" s="7" t="s">
        <v>34</v>
      </c>
      <c r="X1" s="105" t="s">
        <v>810</v>
      </c>
      <c r="Y1" s="94" t="s">
        <v>809</v>
      </c>
      <c r="Z1" s="94" t="s">
        <v>808</v>
      </c>
      <c r="AA1" s="105" t="s">
        <v>806</v>
      </c>
      <c r="AB1" s="107" t="s">
        <v>807</v>
      </c>
      <c r="AC1" s="94" t="s">
        <v>804</v>
      </c>
      <c r="AD1" s="98" t="s">
        <v>811</v>
      </c>
      <c r="AE1" s="101" t="s">
        <v>805</v>
      </c>
    </row>
    <row r="2" spans="1:31" x14ac:dyDescent="0.25">
      <c r="A2" s="11" t="s">
        <v>43</v>
      </c>
      <c r="B2" s="12" t="s">
        <v>44</v>
      </c>
      <c r="C2" s="11">
        <v>1</v>
      </c>
      <c r="D2" s="13" t="s">
        <v>778</v>
      </c>
      <c r="E2" s="15">
        <v>45.145277999999998</v>
      </c>
      <c r="F2" s="15">
        <v>6.0508329999999999</v>
      </c>
      <c r="G2" s="11" t="s">
        <v>50</v>
      </c>
      <c r="H2" s="11">
        <v>3412</v>
      </c>
      <c r="I2" s="15">
        <v>45.210816999999999</v>
      </c>
      <c r="J2" s="18">
        <v>6.1326960000000001</v>
      </c>
      <c r="K2" s="106" t="str">
        <f>IF(I2="","",CONCATENATE(TEXT(Q2,"00"),"0",TEXT(R2,"00000")))</f>
        <v>10000001</v>
      </c>
      <c r="L2" s="95" t="str">
        <f>IF(I2="","",CONCATENATE(TEXT(P2,"000000"),"0",TEXT(Q2,"00"),"0",TEXT(R2,"00000")))</f>
        <v>170824010000001</v>
      </c>
      <c r="M2" s="95"/>
      <c r="N2" s="108" t="str">
        <f>IF(I2="","",CONCATENATE(O2,"_",L2,".txt"))</f>
        <v>Grand-Maison_170824010000001.txt</v>
      </c>
      <c r="O2" s="108" t="str">
        <f>SUBSTITUTE(SUBSTITUTE(SUBSTITUTE(SUBSTITUTE(G2," ","-"),",","-"),"_","-"),"'","-")</f>
        <v>Grand-Maison</v>
      </c>
      <c r="P2" s="95">
        <v>170824</v>
      </c>
      <c r="Q2" s="99">
        <v>10</v>
      </c>
      <c r="R2" s="102">
        <v>1</v>
      </c>
      <c r="S2" s="19">
        <v>132</v>
      </c>
      <c r="T2" s="11" t="s">
        <v>51</v>
      </c>
      <c r="U2" s="11">
        <v>3416</v>
      </c>
      <c r="V2" s="18">
        <v>45.129731999999997</v>
      </c>
      <c r="W2" s="18">
        <v>6.0435509999999999</v>
      </c>
      <c r="X2" s="106" t="str">
        <f>IF(V2="","",CONCATENATE(TEXT(AD2,"00"),"0",TEXT(AE2,"00000")))</f>
        <v>20000001</v>
      </c>
      <c r="Y2" s="95" t="str">
        <f>IF(V2="","",CONCATENATE(TEXT(AC2,"000000"),"0",TEXT(AD2,"00"),"0",TEXT(AE2,"00000")))</f>
        <v>170824020000001</v>
      </c>
      <c r="Z2" s="95"/>
      <c r="AA2" s="108" t="str">
        <f>IF(V2="","",CONCATENATE(AB2,"_",Y2,".txt"))</f>
        <v>Verney_170824020000001.txt</v>
      </c>
      <c r="AB2" s="108" t="str">
        <f>SUBSTITUTE(SUBSTITUTE(SUBSTITUTE(SUBSTITUTE(T2," ","-"),",","-"),"_","-"),"'","-")</f>
        <v>Verney</v>
      </c>
      <c r="AC2" s="95">
        <v>170824</v>
      </c>
      <c r="AD2" s="99">
        <v>20</v>
      </c>
      <c r="AE2" s="102">
        <v>1</v>
      </c>
    </row>
    <row r="3" spans="1:31" x14ac:dyDescent="0.25">
      <c r="A3" s="11" t="s">
        <v>57</v>
      </c>
      <c r="B3" s="12" t="s">
        <v>44</v>
      </c>
      <c r="C3" s="11">
        <v>2</v>
      </c>
      <c r="D3" s="76" t="s">
        <v>779</v>
      </c>
      <c r="E3" s="15">
        <v>53.118611000000001</v>
      </c>
      <c r="F3" s="15">
        <v>-4.1138890000000004</v>
      </c>
      <c r="G3" s="11" t="s">
        <v>62</v>
      </c>
      <c r="H3" s="79"/>
      <c r="I3" s="15">
        <v>53.136882</v>
      </c>
      <c r="J3" s="18">
        <v>-4.0700580000000004</v>
      </c>
      <c r="K3" s="106" t="str">
        <f t="shared" ref="K3:K66" si="0">IF(I3="","",CONCATENATE(TEXT(Q3,"00"),"0",TEXT(R3,"00000")))</f>
        <v>10000002</v>
      </c>
      <c r="L3" s="95" t="str">
        <f t="shared" ref="L3:L66" si="1">IF(I3="","",CONCATENATE(TEXT(P3,"000000"),"0",TEXT(Q3,"00"),"0",TEXT(R3,"00000")))</f>
        <v>170824010000002</v>
      </c>
      <c r="M3" s="95"/>
      <c r="N3" s="108" t="str">
        <f t="shared" ref="N3:N66" si="2">IF(I3="","",CONCATENATE(O3,"_",L3,".txt"))</f>
        <v>Marchlyn-Mawr_170824010000002.txt</v>
      </c>
      <c r="O3" s="108" t="str">
        <f t="shared" ref="O3:O66" si="3">SUBSTITUTE(SUBSTITUTE(SUBSTITUTE(SUBSTITUTE(G3," ","-"),",","-"),"_","-"),"'","-")</f>
        <v>Marchlyn-Mawr</v>
      </c>
      <c r="P3" s="95">
        <f>P2</f>
        <v>170824</v>
      </c>
      <c r="Q3" s="99">
        <f>Q2</f>
        <v>10</v>
      </c>
      <c r="R3" s="102">
        <v>2</v>
      </c>
      <c r="S3" s="19">
        <v>6.7</v>
      </c>
      <c r="T3" s="11" t="s">
        <v>63</v>
      </c>
      <c r="U3" s="11"/>
      <c r="V3" s="18">
        <v>53.117128999999998</v>
      </c>
      <c r="W3" s="18">
        <v>-4.1072829999999998</v>
      </c>
      <c r="X3" s="106" t="str">
        <f t="shared" ref="X3:X66" si="4">IF(V3="","",CONCATENATE(TEXT(AD3,"00"),"0",TEXT(AE3,"00000")))</f>
        <v>20000002</v>
      </c>
      <c r="Y3" s="95" t="str">
        <f t="shared" ref="Y3:Y66" si="5">IF(V3="","",CONCATENATE(TEXT(AC3,"000000"),"0",TEXT(AD3,"00"),"0",TEXT(AE3,"00000")))</f>
        <v>170824020000002</v>
      </c>
      <c r="Z3" s="95"/>
      <c r="AA3" s="108" t="str">
        <f t="shared" ref="AA3:AA66" si="6">IF(V3="","",CONCATENATE(AB3,"_",Y3,".txt"))</f>
        <v>Llyn-Peris_170824020000002.txt</v>
      </c>
      <c r="AB3" s="108" t="str">
        <f t="shared" ref="AB3:AB66" si="7">SUBSTITUTE(SUBSTITUTE(SUBSTITUTE(SUBSTITUTE(T3," ","-"),",","-"),"_","-"),"'","-")</f>
        <v>Llyn-Peris</v>
      </c>
      <c r="AC3" s="95">
        <f>AC2</f>
        <v>170824</v>
      </c>
      <c r="AD3" s="99">
        <f>AD2</f>
        <v>20</v>
      </c>
      <c r="AE3" s="102">
        <v>2</v>
      </c>
    </row>
    <row r="4" spans="1:31" x14ac:dyDescent="0.25">
      <c r="A4" s="11" t="s">
        <v>68</v>
      </c>
      <c r="B4" s="12" t="s">
        <v>44</v>
      </c>
      <c r="C4" s="11">
        <v>3</v>
      </c>
      <c r="D4" s="13" t="s">
        <v>780</v>
      </c>
      <c r="E4" s="15">
        <v>49.952221999999999</v>
      </c>
      <c r="F4" s="15">
        <v>6.1772220000000004</v>
      </c>
      <c r="G4" s="11" t="s">
        <v>72</v>
      </c>
      <c r="H4" s="79"/>
      <c r="I4" s="15">
        <v>49.945380999999998</v>
      </c>
      <c r="J4" s="18">
        <v>6.175834</v>
      </c>
      <c r="K4" s="106" t="str">
        <f t="shared" si="0"/>
        <v>10000003</v>
      </c>
      <c r="L4" s="95" t="str">
        <f t="shared" si="1"/>
        <v>170824010000003</v>
      </c>
      <c r="M4" s="95"/>
      <c r="N4" s="108" t="str">
        <f t="shared" si="2"/>
        <v>Vianden-upper_170824010000003.txt</v>
      </c>
      <c r="O4" s="108" t="str">
        <f t="shared" si="3"/>
        <v>Vianden-upper</v>
      </c>
      <c r="P4" s="95">
        <f t="shared" ref="P4:P67" si="8">P3</f>
        <v>170824</v>
      </c>
      <c r="Q4" s="99">
        <f t="shared" ref="Q4:Q67" si="9">Q3</f>
        <v>10</v>
      </c>
      <c r="R4" s="102">
        <v>3</v>
      </c>
      <c r="S4" s="19">
        <v>10.8</v>
      </c>
      <c r="T4" s="11" t="s">
        <v>73</v>
      </c>
      <c r="U4" s="11"/>
      <c r="V4" s="18">
        <v>49.952714999999998</v>
      </c>
      <c r="W4" s="18">
        <v>6.1795489999999997</v>
      </c>
      <c r="X4" s="106" t="str">
        <f t="shared" si="4"/>
        <v>20000003</v>
      </c>
      <c r="Y4" s="95" t="str">
        <f t="shared" si="5"/>
        <v>170824020000003</v>
      </c>
      <c r="Z4" s="95"/>
      <c r="AA4" s="108" t="str">
        <f t="shared" si="6"/>
        <v>Vianden-lower_170824020000003.txt</v>
      </c>
      <c r="AB4" s="108" t="str">
        <f t="shared" si="7"/>
        <v>Vianden-lower</v>
      </c>
      <c r="AC4" s="95">
        <f t="shared" ref="AC4:AC67" si="10">AC3</f>
        <v>170824</v>
      </c>
      <c r="AD4" s="99">
        <f t="shared" ref="AD4:AD67" si="11">AD3</f>
        <v>20</v>
      </c>
      <c r="AE4" s="102">
        <v>3</v>
      </c>
    </row>
    <row r="5" spans="1:31" x14ac:dyDescent="0.25">
      <c r="A5" s="11" t="s">
        <v>76</v>
      </c>
      <c r="B5" s="12" t="s">
        <v>77</v>
      </c>
      <c r="C5" s="11">
        <v>4</v>
      </c>
      <c r="D5" s="13" t="s">
        <v>781</v>
      </c>
      <c r="E5" s="15">
        <v>46.185296999999998</v>
      </c>
      <c r="F5" s="15">
        <v>7.2495609999999999</v>
      </c>
      <c r="G5" s="11" t="s">
        <v>83</v>
      </c>
      <c r="H5" s="11">
        <v>3371</v>
      </c>
      <c r="I5" s="15">
        <v>46.080326999999997</v>
      </c>
      <c r="J5" s="18">
        <v>7.4032600000000004</v>
      </c>
      <c r="K5" s="106" t="str">
        <f t="shared" si="0"/>
        <v>10000004</v>
      </c>
      <c r="L5" s="95" t="str">
        <f t="shared" si="1"/>
        <v>170824010000004</v>
      </c>
      <c r="M5" s="95"/>
      <c r="N5" s="108" t="str">
        <f t="shared" si="2"/>
        <v>Grand-Dixence-reservoir_170824010000004.txt</v>
      </c>
      <c r="O5" s="108" t="str">
        <f t="shared" si="3"/>
        <v>Grand-Dixence-reservoir</v>
      </c>
      <c r="P5" s="95">
        <f t="shared" si="8"/>
        <v>170824</v>
      </c>
      <c r="Q5" s="99">
        <f t="shared" si="9"/>
        <v>10</v>
      </c>
      <c r="R5" s="102">
        <v>4</v>
      </c>
      <c r="S5" s="19">
        <v>400</v>
      </c>
      <c r="T5" s="11" t="s">
        <v>81</v>
      </c>
      <c r="U5" s="11"/>
      <c r="V5" s="18"/>
      <c r="W5" s="18"/>
      <c r="X5" s="106" t="str">
        <f t="shared" si="4"/>
        <v/>
      </c>
      <c r="Y5" s="95" t="str">
        <f t="shared" si="5"/>
        <v/>
      </c>
      <c r="Z5" s="95"/>
      <c r="AA5" s="108" t="str">
        <f t="shared" si="6"/>
        <v/>
      </c>
      <c r="AB5" s="108" t="str">
        <f t="shared" si="7"/>
        <v>Rhone</v>
      </c>
      <c r="AC5" s="95">
        <f t="shared" si="10"/>
        <v>170824</v>
      </c>
      <c r="AD5" s="99">
        <f t="shared" si="11"/>
        <v>20</v>
      </c>
      <c r="AE5" s="102">
        <v>4</v>
      </c>
    </row>
    <row r="6" spans="1:31" x14ac:dyDescent="0.25">
      <c r="A6" s="11" t="s">
        <v>86</v>
      </c>
      <c r="B6" s="12" t="s">
        <v>44</v>
      </c>
      <c r="C6" s="11">
        <v>5</v>
      </c>
      <c r="D6" s="13" t="s">
        <v>782</v>
      </c>
      <c r="E6" s="15">
        <v>41.211669999999998</v>
      </c>
      <c r="F6" s="15">
        <v>-6.6855599999999997</v>
      </c>
      <c r="G6" s="80" t="s">
        <v>86</v>
      </c>
      <c r="H6" s="11">
        <v>2735</v>
      </c>
      <c r="I6" s="15">
        <v>41.214582999999998</v>
      </c>
      <c r="J6" s="18">
        <v>-6.6837499999999999</v>
      </c>
      <c r="K6" s="106" t="str">
        <f t="shared" si="0"/>
        <v>10000005</v>
      </c>
      <c r="L6" s="95" t="str">
        <f t="shared" si="1"/>
        <v>170824010000005</v>
      </c>
      <c r="M6" s="95"/>
      <c r="N6" s="108" t="str">
        <f t="shared" si="2"/>
        <v>Aldeadavila_170824010000005.txt</v>
      </c>
      <c r="O6" s="108" t="str">
        <f t="shared" si="3"/>
        <v>Aldeadavila</v>
      </c>
      <c r="P6" s="95">
        <f t="shared" si="8"/>
        <v>170824</v>
      </c>
      <c r="Q6" s="99">
        <f t="shared" si="9"/>
        <v>10</v>
      </c>
      <c r="R6" s="102">
        <v>5</v>
      </c>
      <c r="S6" s="19">
        <v>56.6</v>
      </c>
      <c r="T6" s="11" t="s">
        <v>799</v>
      </c>
      <c r="U6" s="11"/>
      <c r="V6" s="18"/>
      <c r="W6" s="18"/>
      <c r="X6" s="106" t="str">
        <f t="shared" si="4"/>
        <v/>
      </c>
      <c r="Y6" s="95" t="str">
        <f t="shared" si="5"/>
        <v/>
      </c>
      <c r="Z6" s="95"/>
      <c r="AA6" s="108" t="str">
        <f t="shared" si="6"/>
        <v/>
      </c>
      <c r="AB6" s="108" t="str">
        <f t="shared" si="7"/>
        <v>Dougo</v>
      </c>
      <c r="AC6" s="95">
        <f t="shared" si="10"/>
        <v>170824</v>
      </c>
      <c r="AD6" s="99">
        <f t="shared" si="11"/>
        <v>20</v>
      </c>
      <c r="AE6" s="102">
        <v>5</v>
      </c>
    </row>
    <row r="7" spans="1:31" x14ac:dyDescent="0.25">
      <c r="A7" s="11" t="s">
        <v>97</v>
      </c>
      <c r="B7" s="74" t="s">
        <v>77</v>
      </c>
      <c r="C7" s="11">
        <v>6</v>
      </c>
      <c r="D7" s="13" t="s">
        <v>783</v>
      </c>
      <c r="E7" s="15">
        <v>59.528779999999998</v>
      </c>
      <c r="F7" s="15">
        <v>6.6542000000000003</v>
      </c>
      <c r="G7" s="11" t="s">
        <v>104</v>
      </c>
      <c r="H7" s="11">
        <v>3162</v>
      </c>
      <c r="I7" s="15">
        <v>59.303750000000001</v>
      </c>
      <c r="J7" s="18">
        <v>6.9420830000000002</v>
      </c>
      <c r="K7" s="106" t="str">
        <f t="shared" si="0"/>
        <v>10000006</v>
      </c>
      <c r="L7" s="95" t="str">
        <f t="shared" si="1"/>
        <v>170824010000006</v>
      </c>
      <c r="M7" s="95"/>
      <c r="N7" s="108" t="str">
        <f t="shared" si="2"/>
        <v>Lake-Blasjo_170824010000006.txt</v>
      </c>
      <c r="O7" s="108" t="str">
        <f t="shared" si="3"/>
        <v>Lake-Blasjo</v>
      </c>
      <c r="P7" s="95">
        <f t="shared" si="8"/>
        <v>170824</v>
      </c>
      <c r="Q7" s="99">
        <f t="shared" si="9"/>
        <v>10</v>
      </c>
      <c r="R7" s="102">
        <v>6</v>
      </c>
      <c r="S7" s="19">
        <v>2325</v>
      </c>
      <c r="T7" s="11"/>
      <c r="U7" s="11"/>
      <c r="V7" s="18"/>
      <c r="W7" s="18"/>
      <c r="X7" s="106" t="str">
        <f t="shared" si="4"/>
        <v/>
      </c>
      <c r="Y7" s="95" t="str">
        <f t="shared" si="5"/>
        <v/>
      </c>
      <c r="Z7" s="95"/>
      <c r="AA7" s="108" t="str">
        <f t="shared" si="6"/>
        <v/>
      </c>
      <c r="AB7" s="108" t="str">
        <f t="shared" si="7"/>
        <v/>
      </c>
      <c r="AC7" s="95">
        <f t="shared" si="10"/>
        <v>170824</v>
      </c>
      <c r="AD7" s="99">
        <f t="shared" si="11"/>
        <v>20</v>
      </c>
      <c r="AE7" s="102">
        <v>6</v>
      </c>
    </row>
    <row r="8" spans="1:31" x14ac:dyDescent="0.25">
      <c r="A8" s="11" t="s">
        <v>109</v>
      </c>
      <c r="B8" s="12" t="s">
        <v>44</v>
      </c>
      <c r="C8" s="11">
        <v>7</v>
      </c>
      <c r="D8" s="13" t="s">
        <v>784</v>
      </c>
      <c r="E8" s="15">
        <v>44.224722</v>
      </c>
      <c r="F8" s="15">
        <v>7.3861109999999996</v>
      </c>
      <c r="G8" s="11" t="s">
        <v>113</v>
      </c>
      <c r="H8" s="79"/>
      <c r="I8" s="15">
        <v>44.166283999999997</v>
      </c>
      <c r="J8" s="18">
        <v>7.3317740000000002</v>
      </c>
      <c r="K8" s="106" t="str">
        <f t="shared" si="0"/>
        <v>10000007</v>
      </c>
      <c r="L8" s="95" t="str">
        <f t="shared" si="1"/>
        <v>170824010000007</v>
      </c>
      <c r="M8" s="95"/>
      <c r="N8" s="108" t="str">
        <f t="shared" si="2"/>
        <v>Lago-del-Chiotas_170824010000007.txt</v>
      </c>
      <c r="O8" s="108" t="str">
        <f t="shared" si="3"/>
        <v>Lago-del-Chiotas</v>
      </c>
      <c r="P8" s="95">
        <f t="shared" si="8"/>
        <v>170824</v>
      </c>
      <c r="Q8" s="99">
        <f t="shared" si="9"/>
        <v>10</v>
      </c>
      <c r="R8" s="102">
        <v>7</v>
      </c>
      <c r="S8" s="19">
        <v>27.3</v>
      </c>
      <c r="T8" s="11" t="s">
        <v>114</v>
      </c>
      <c r="U8" s="11"/>
      <c r="V8" s="18">
        <v>44.222800999999997</v>
      </c>
      <c r="W8" s="18">
        <v>7.3893139999999997</v>
      </c>
      <c r="X8" s="106" t="str">
        <f t="shared" si="4"/>
        <v>20000007</v>
      </c>
      <c r="Y8" s="95" t="str">
        <f t="shared" si="5"/>
        <v>170824020000007</v>
      </c>
      <c r="Z8" s="95"/>
      <c r="AA8" s="108" t="str">
        <f t="shared" si="6"/>
        <v>Lago-della-Piastra_170824020000007.txt</v>
      </c>
      <c r="AB8" s="108" t="str">
        <f t="shared" si="7"/>
        <v>Lago-della-Piastra</v>
      </c>
      <c r="AC8" s="95">
        <f t="shared" si="10"/>
        <v>170824</v>
      </c>
      <c r="AD8" s="99">
        <f t="shared" si="11"/>
        <v>20</v>
      </c>
      <c r="AE8" s="102">
        <v>7</v>
      </c>
    </row>
    <row r="9" spans="1:31" x14ac:dyDescent="0.25">
      <c r="A9" s="11" t="s">
        <v>118</v>
      </c>
      <c r="B9" s="74" t="s">
        <v>77</v>
      </c>
      <c r="C9" s="11">
        <v>8</v>
      </c>
      <c r="D9" s="13" t="s">
        <v>785</v>
      </c>
      <c r="E9" s="15">
        <v>44.673276600000001</v>
      </c>
      <c r="F9" s="15">
        <v>22.532036300000001</v>
      </c>
      <c r="G9" s="11" t="s">
        <v>124</v>
      </c>
      <c r="H9" s="11">
        <v>3880</v>
      </c>
      <c r="I9" s="15">
        <v>44.671871000000003</v>
      </c>
      <c r="J9" s="18">
        <v>22.527781000000001</v>
      </c>
      <c r="K9" s="106" t="str">
        <f t="shared" si="0"/>
        <v>10000008</v>
      </c>
      <c r="L9" s="95" t="str">
        <f t="shared" si="1"/>
        <v>170824010000008</v>
      </c>
      <c r="M9" s="95"/>
      <c r="N9" s="108" t="str">
        <f t="shared" si="2"/>
        <v>Iron-Gate-1_170824010000008.txt</v>
      </c>
      <c r="O9" s="108" t="str">
        <f t="shared" si="3"/>
        <v>Iron-Gate-1</v>
      </c>
      <c r="P9" s="95">
        <f t="shared" si="8"/>
        <v>170824</v>
      </c>
      <c r="Q9" s="99">
        <f t="shared" si="9"/>
        <v>10</v>
      </c>
      <c r="R9" s="102">
        <v>8</v>
      </c>
      <c r="S9" s="19">
        <v>2550</v>
      </c>
      <c r="T9" s="11"/>
      <c r="U9" s="11"/>
      <c r="V9" s="18"/>
      <c r="W9" s="18"/>
      <c r="X9" s="106" t="str">
        <f t="shared" si="4"/>
        <v/>
      </c>
      <c r="Y9" s="95" t="str">
        <f t="shared" si="5"/>
        <v/>
      </c>
      <c r="Z9" s="95"/>
      <c r="AA9" s="108" t="str">
        <f t="shared" si="6"/>
        <v/>
      </c>
      <c r="AB9" s="108" t="str">
        <f t="shared" si="7"/>
        <v/>
      </c>
      <c r="AC9" s="95">
        <f t="shared" si="10"/>
        <v>170824</v>
      </c>
      <c r="AD9" s="99">
        <f t="shared" si="11"/>
        <v>20</v>
      </c>
      <c r="AE9" s="102">
        <v>8</v>
      </c>
    </row>
    <row r="10" spans="1:31" x14ac:dyDescent="0.25">
      <c r="A10" s="11" t="s">
        <v>129</v>
      </c>
      <c r="B10" s="12" t="s">
        <v>44</v>
      </c>
      <c r="C10" s="11">
        <v>9</v>
      </c>
      <c r="D10" s="13" t="s">
        <v>786</v>
      </c>
      <c r="E10" s="15">
        <v>50.386713999999998</v>
      </c>
      <c r="F10" s="15">
        <v>5.8572579999999999</v>
      </c>
      <c r="G10" s="11" t="s">
        <v>134</v>
      </c>
      <c r="H10" s="79"/>
      <c r="I10" s="15">
        <v>50.383842000000001</v>
      </c>
      <c r="J10" s="18">
        <v>5.844163</v>
      </c>
      <c r="K10" s="106" t="str">
        <f t="shared" si="0"/>
        <v>10000009</v>
      </c>
      <c r="L10" s="95" t="str">
        <f t="shared" si="1"/>
        <v>170824010000009</v>
      </c>
      <c r="M10" s="95"/>
      <c r="N10" s="108" t="str">
        <f t="shared" si="2"/>
        <v>Coo-1--Coo-2_170824010000009.txt</v>
      </c>
      <c r="O10" s="108" t="str">
        <f t="shared" si="3"/>
        <v>Coo-1--Coo-2</v>
      </c>
      <c r="P10" s="95">
        <f t="shared" si="8"/>
        <v>170824</v>
      </c>
      <c r="Q10" s="99">
        <f t="shared" si="9"/>
        <v>10</v>
      </c>
      <c r="R10" s="102">
        <v>9</v>
      </c>
      <c r="S10" s="19">
        <v>8.5</v>
      </c>
      <c r="T10" s="11" t="s">
        <v>135</v>
      </c>
      <c r="U10" s="11"/>
      <c r="V10" s="18">
        <v>50.389707999999999</v>
      </c>
      <c r="W10" s="18">
        <v>5.8612000000000002</v>
      </c>
      <c r="X10" s="106" t="str">
        <f t="shared" si="4"/>
        <v>20000009</v>
      </c>
      <c r="Y10" s="95" t="str">
        <f t="shared" si="5"/>
        <v>170824020000009</v>
      </c>
      <c r="Z10" s="95"/>
      <c r="AA10" s="108" t="str">
        <f t="shared" si="6"/>
        <v>Coo-Beneden_170824020000009.txt</v>
      </c>
      <c r="AB10" s="108" t="str">
        <f t="shared" si="7"/>
        <v>Coo-Beneden</v>
      </c>
      <c r="AC10" s="95">
        <f t="shared" si="10"/>
        <v>170824</v>
      </c>
      <c r="AD10" s="99">
        <f t="shared" si="11"/>
        <v>20</v>
      </c>
      <c r="AE10" s="102">
        <v>9</v>
      </c>
    </row>
    <row r="11" spans="1:31" x14ac:dyDescent="0.25">
      <c r="A11" s="11" t="s">
        <v>141</v>
      </c>
      <c r="B11" s="74" t="s">
        <v>77</v>
      </c>
      <c r="C11" s="11">
        <v>10</v>
      </c>
      <c r="D11" s="13" t="s">
        <v>783</v>
      </c>
      <c r="E11" s="15">
        <v>60.499443999999997</v>
      </c>
      <c r="F11" s="15">
        <v>7.1419439999999996</v>
      </c>
      <c r="G11" s="11" t="s">
        <v>143</v>
      </c>
      <c r="H11" s="11">
        <v>3111</v>
      </c>
      <c r="I11" s="15">
        <v>60.552734999999998</v>
      </c>
      <c r="J11" s="18">
        <v>7.126417</v>
      </c>
      <c r="K11" s="106" t="str">
        <f t="shared" si="0"/>
        <v>10000010</v>
      </c>
      <c r="L11" s="95" t="str">
        <f t="shared" si="1"/>
        <v>170824010000010</v>
      </c>
      <c r="M11" s="95"/>
      <c r="N11" s="108" t="str">
        <f t="shared" si="2"/>
        <v>Langavatn_170824010000010.txt</v>
      </c>
      <c r="O11" s="108" t="str">
        <f t="shared" si="3"/>
        <v>Langavatn</v>
      </c>
      <c r="P11" s="95">
        <f t="shared" si="8"/>
        <v>170824</v>
      </c>
      <c r="Q11" s="99">
        <f t="shared" si="9"/>
        <v>10</v>
      </c>
      <c r="R11" s="102">
        <v>10</v>
      </c>
      <c r="S11" s="19">
        <v>142.30000000000001</v>
      </c>
      <c r="T11" s="11" t="s">
        <v>142</v>
      </c>
      <c r="U11" s="11"/>
      <c r="V11" s="18"/>
      <c r="W11" s="18"/>
      <c r="X11" s="106" t="str">
        <f t="shared" si="4"/>
        <v/>
      </c>
      <c r="Y11" s="95" t="str">
        <f t="shared" si="5"/>
        <v/>
      </c>
      <c r="Z11" s="95"/>
      <c r="AA11" s="108" t="str">
        <f t="shared" si="6"/>
        <v/>
      </c>
      <c r="AB11" s="108" t="str">
        <f t="shared" si="7"/>
        <v>Eidfjord</v>
      </c>
      <c r="AC11" s="95">
        <f t="shared" si="10"/>
        <v>170824</v>
      </c>
      <c r="AD11" s="99">
        <f t="shared" si="11"/>
        <v>20</v>
      </c>
      <c r="AE11" s="102">
        <v>10</v>
      </c>
    </row>
    <row r="12" spans="1:31" x14ac:dyDescent="0.25">
      <c r="A12" s="23" t="s">
        <v>766</v>
      </c>
      <c r="B12" s="25" t="s">
        <v>98</v>
      </c>
      <c r="C12" s="24">
        <v>10</v>
      </c>
      <c r="D12" s="13" t="s">
        <v>783</v>
      </c>
      <c r="E12" s="27"/>
      <c r="F12" s="27"/>
      <c r="G12" s="81" t="s">
        <v>150</v>
      </c>
      <c r="H12" s="24">
        <v>3112</v>
      </c>
      <c r="I12" s="27">
        <v>60.522041000000002</v>
      </c>
      <c r="J12" s="30">
        <v>7.2613979999999998</v>
      </c>
      <c r="K12" s="106" t="str">
        <f t="shared" si="0"/>
        <v>10000011</v>
      </c>
      <c r="L12" s="95" t="str">
        <f t="shared" si="1"/>
        <v>170824010000011</v>
      </c>
      <c r="M12" s="95"/>
      <c r="N12" s="108" t="str">
        <f t="shared" si="2"/>
        <v>Rembesdalsvatn_170824010000011.txt</v>
      </c>
      <c r="O12" s="108" t="str">
        <f t="shared" si="3"/>
        <v>Rembesdalsvatn</v>
      </c>
      <c r="P12" s="95">
        <f t="shared" si="8"/>
        <v>170824</v>
      </c>
      <c r="Q12" s="99">
        <f t="shared" si="9"/>
        <v>10</v>
      </c>
      <c r="R12" s="102">
        <v>11</v>
      </c>
      <c r="S12" s="31">
        <v>27.6</v>
      </c>
      <c r="T12" s="24"/>
      <c r="U12" s="24"/>
      <c r="V12" s="30"/>
      <c r="W12" s="30"/>
      <c r="X12" s="106" t="str">
        <f t="shared" si="4"/>
        <v/>
      </c>
      <c r="Y12" s="95" t="str">
        <f t="shared" si="5"/>
        <v/>
      </c>
      <c r="Z12" s="95"/>
      <c r="AA12" s="108" t="str">
        <f t="shared" si="6"/>
        <v/>
      </c>
      <c r="AB12" s="108" t="str">
        <f t="shared" si="7"/>
        <v/>
      </c>
      <c r="AC12" s="95">
        <f t="shared" si="10"/>
        <v>170824</v>
      </c>
      <c r="AD12" s="99">
        <f t="shared" si="11"/>
        <v>20</v>
      </c>
      <c r="AE12" s="102">
        <v>11</v>
      </c>
    </row>
    <row r="13" spans="1:31" x14ac:dyDescent="0.25">
      <c r="A13" s="23" t="s">
        <v>766</v>
      </c>
      <c r="B13" s="25" t="s">
        <v>98</v>
      </c>
      <c r="C13" s="24">
        <v>10</v>
      </c>
      <c r="D13" s="13" t="s">
        <v>783</v>
      </c>
      <c r="E13" s="27"/>
      <c r="F13" s="27"/>
      <c r="G13" s="81" t="s">
        <v>151</v>
      </c>
      <c r="H13" s="24">
        <v>3116</v>
      </c>
      <c r="I13" s="27">
        <v>60.423110999999999</v>
      </c>
      <c r="J13" s="30">
        <v>7.413678</v>
      </c>
      <c r="K13" s="106" t="str">
        <f t="shared" si="0"/>
        <v>10000012</v>
      </c>
      <c r="L13" s="95" t="str">
        <f t="shared" si="1"/>
        <v>170824010000012</v>
      </c>
      <c r="M13" s="95"/>
      <c r="N13" s="108" t="str">
        <f t="shared" si="2"/>
        <v>Sysenvatn_170824010000012.txt</v>
      </c>
      <c r="O13" s="108" t="str">
        <f t="shared" si="3"/>
        <v>Sysenvatn</v>
      </c>
      <c r="P13" s="95">
        <f t="shared" si="8"/>
        <v>170824</v>
      </c>
      <c r="Q13" s="99">
        <f t="shared" si="9"/>
        <v>10</v>
      </c>
      <c r="R13" s="102">
        <v>12</v>
      </c>
      <c r="S13" s="31">
        <v>427</v>
      </c>
      <c r="T13" s="24"/>
      <c r="U13" s="24"/>
      <c r="V13" s="30"/>
      <c r="W13" s="30"/>
      <c r="X13" s="106" t="str">
        <f t="shared" si="4"/>
        <v/>
      </c>
      <c r="Y13" s="95" t="str">
        <f t="shared" si="5"/>
        <v/>
      </c>
      <c r="Z13" s="95"/>
      <c r="AA13" s="108" t="str">
        <f t="shared" si="6"/>
        <v/>
      </c>
      <c r="AB13" s="108" t="str">
        <f t="shared" si="7"/>
        <v/>
      </c>
      <c r="AC13" s="95">
        <f t="shared" si="10"/>
        <v>170824</v>
      </c>
      <c r="AD13" s="99">
        <f t="shared" si="11"/>
        <v>20</v>
      </c>
      <c r="AE13" s="102">
        <v>12</v>
      </c>
    </row>
    <row r="14" spans="1:31" x14ac:dyDescent="0.25">
      <c r="A14" s="11" t="s">
        <v>152</v>
      </c>
      <c r="B14" s="12" t="s">
        <v>44</v>
      </c>
      <c r="C14" s="11">
        <v>11</v>
      </c>
      <c r="D14" s="13" t="s">
        <v>787</v>
      </c>
      <c r="E14" s="15">
        <v>50.508083999999997</v>
      </c>
      <c r="F14" s="15">
        <v>11.004471000000001</v>
      </c>
      <c r="G14" s="11" t="s">
        <v>157</v>
      </c>
      <c r="H14" s="79"/>
      <c r="I14" s="15">
        <v>50.509453000000001</v>
      </c>
      <c r="J14" s="18">
        <v>11.031798</v>
      </c>
      <c r="K14" s="106" t="str">
        <f t="shared" si="0"/>
        <v>10000013</v>
      </c>
      <c r="L14" s="95" t="str">
        <f t="shared" si="1"/>
        <v>170824010000013</v>
      </c>
      <c r="M14" s="95"/>
      <c r="N14" s="108" t="str">
        <f t="shared" si="2"/>
        <v>Goldisthal-oberbecken_170824010000013.txt</v>
      </c>
      <c r="O14" s="108" t="str">
        <f t="shared" si="3"/>
        <v>Goldisthal-oberbecken</v>
      </c>
      <c r="P14" s="95">
        <f t="shared" si="8"/>
        <v>170824</v>
      </c>
      <c r="Q14" s="99">
        <f t="shared" si="9"/>
        <v>10</v>
      </c>
      <c r="R14" s="102">
        <v>13</v>
      </c>
      <c r="S14" s="19">
        <v>12</v>
      </c>
      <c r="T14" s="11" t="s">
        <v>158</v>
      </c>
      <c r="U14" s="11"/>
      <c r="V14" s="18">
        <v>50.498187000000001</v>
      </c>
      <c r="W14" s="18">
        <v>11.007353999999999</v>
      </c>
      <c r="X14" s="106" t="str">
        <f t="shared" si="4"/>
        <v>20000013</v>
      </c>
      <c r="Y14" s="95" t="str">
        <f t="shared" si="5"/>
        <v>170824020000013</v>
      </c>
      <c r="Z14" s="95"/>
      <c r="AA14" s="108" t="str">
        <f t="shared" si="6"/>
        <v>Goldisthal-Oberes-S_170824020000013.txt</v>
      </c>
      <c r="AB14" s="108" t="str">
        <f t="shared" si="7"/>
        <v>Goldisthal-Oberes-S</v>
      </c>
      <c r="AC14" s="95">
        <f t="shared" si="10"/>
        <v>170824</v>
      </c>
      <c r="AD14" s="99">
        <f t="shared" si="11"/>
        <v>20</v>
      </c>
      <c r="AE14" s="102">
        <v>13</v>
      </c>
    </row>
    <row r="15" spans="1:31" x14ac:dyDescent="0.25">
      <c r="A15" s="11" t="s">
        <v>162</v>
      </c>
      <c r="B15" s="12" t="s">
        <v>44</v>
      </c>
      <c r="C15" s="11">
        <v>12</v>
      </c>
      <c r="D15" s="13" t="s">
        <v>787</v>
      </c>
      <c r="E15" s="15">
        <v>50.517527000000001</v>
      </c>
      <c r="F15" s="15">
        <v>12.880644</v>
      </c>
      <c r="G15" s="11" t="s">
        <v>165</v>
      </c>
      <c r="H15" s="79"/>
      <c r="I15" s="15">
        <v>50.506830999999998</v>
      </c>
      <c r="J15" s="18">
        <v>12.868891</v>
      </c>
      <c r="K15" s="106" t="str">
        <f t="shared" si="0"/>
        <v>10000014</v>
      </c>
      <c r="L15" s="95" t="str">
        <f t="shared" si="1"/>
        <v>170824010000014</v>
      </c>
      <c r="M15" s="95"/>
      <c r="N15" s="108" t="str">
        <f t="shared" si="2"/>
        <v>Markersbach-oberbecken_170824010000014.txt</v>
      </c>
      <c r="O15" s="108" t="str">
        <f t="shared" si="3"/>
        <v>Markersbach-oberbecken</v>
      </c>
      <c r="P15" s="95">
        <f t="shared" si="8"/>
        <v>170824</v>
      </c>
      <c r="Q15" s="99">
        <f t="shared" si="9"/>
        <v>10</v>
      </c>
      <c r="R15" s="102">
        <v>14</v>
      </c>
      <c r="S15" s="19">
        <v>6.3</v>
      </c>
      <c r="T15" s="11" t="s">
        <v>166</v>
      </c>
      <c r="U15" s="11"/>
      <c r="V15" s="18">
        <v>50.521552999999997</v>
      </c>
      <c r="W15" s="18">
        <v>12.882842</v>
      </c>
      <c r="X15" s="106" t="str">
        <f t="shared" si="4"/>
        <v>20000014</v>
      </c>
      <c r="Y15" s="95" t="str">
        <f t="shared" si="5"/>
        <v>170824020000014</v>
      </c>
      <c r="Z15" s="95"/>
      <c r="AA15" s="108" t="str">
        <f t="shared" si="6"/>
        <v>Markersbach-unterbecken_170824020000014.txt</v>
      </c>
      <c r="AB15" s="108" t="str">
        <f t="shared" si="7"/>
        <v>Markersbach-unterbecken</v>
      </c>
      <c r="AC15" s="95">
        <f t="shared" si="10"/>
        <v>170824</v>
      </c>
      <c r="AD15" s="99">
        <f t="shared" si="11"/>
        <v>20</v>
      </c>
      <c r="AE15" s="102">
        <v>14</v>
      </c>
    </row>
    <row r="16" spans="1:31" x14ac:dyDescent="0.25">
      <c r="A16" s="21" t="s">
        <v>169</v>
      </c>
      <c r="B16" s="12" t="s">
        <v>44</v>
      </c>
      <c r="C16" s="11">
        <v>13</v>
      </c>
      <c r="D16" s="13" t="s">
        <v>784</v>
      </c>
      <c r="E16" s="15">
        <v>46.069443999999997</v>
      </c>
      <c r="F16" s="15">
        <v>8.7319440000000004</v>
      </c>
      <c r="G16" s="11" t="s">
        <v>171</v>
      </c>
      <c r="H16" s="79"/>
      <c r="I16" s="15">
        <v>46.078660999999997</v>
      </c>
      <c r="J16" s="18">
        <v>8.7553889999999992</v>
      </c>
      <c r="K16" s="106" t="str">
        <f t="shared" si="0"/>
        <v>10000015</v>
      </c>
      <c r="L16" s="95" t="str">
        <f t="shared" si="1"/>
        <v>170824010000015</v>
      </c>
      <c r="M16" s="95"/>
      <c r="N16" s="108" t="str">
        <f t="shared" si="2"/>
        <v>Lago-Delio_170824010000015.txt</v>
      </c>
      <c r="O16" s="108" t="str">
        <f t="shared" si="3"/>
        <v>Lago-Delio</v>
      </c>
      <c r="P16" s="95">
        <f t="shared" si="8"/>
        <v>170824</v>
      </c>
      <c r="Q16" s="99">
        <f t="shared" si="9"/>
        <v>10</v>
      </c>
      <c r="R16" s="102">
        <v>15</v>
      </c>
      <c r="S16" s="19">
        <v>10</v>
      </c>
      <c r="T16" s="11" t="s">
        <v>172</v>
      </c>
      <c r="U16" s="11">
        <v>3395</v>
      </c>
      <c r="V16" s="18">
        <v>45.985128000000003</v>
      </c>
      <c r="W16" s="18">
        <v>8.6799269999999993</v>
      </c>
      <c r="X16" s="106" t="str">
        <f t="shared" si="4"/>
        <v>20000015</v>
      </c>
      <c r="Y16" s="95" t="str">
        <f t="shared" si="5"/>
        <v>170824020000015</v>
      </c>
      <c r="Z16" s="95"/>
      <c r="AA16" s="108" t="str">
        <f t="shared" si="6"/>
        <v>Lago-Maggiore_170824020000015.txt</v>
      </c>
      <c r="AB16" s="108" t="str">
        <f t="shared" si="7"/>
        <v>Lago-Maggiore</v>
      </c>
      <c r="AC16" s="95">
        <f t="shared" si="10"/>
        <v>170824</v>
      </c>
      <c r="AD16" s="99">
        <f t="shared" si="11"/>
        <v>20</v>
      </c>
      <c r="AE16" s="102">
        <v>15</v>
      </c>
    </row>
    <row r="17" spans="1:31" x14ac:dyDescent="0.25">
      <c r="A17" s="11" t="s">
        <v>175</v>
      </c>
      <c r="B17" s="12" t="s">
        <v>44</v>
      </c>
      <c r="C17" s="11">
        <v>14</v>
      </c>
      <c r="D17" s="13" t="s">
        <v>784</v>
      </c>
      <c r="E17" s="15">
        <v>46.170833000000002</v>
      </c>
      <c r="F17" s="15">
        <v>10.347778</v>
      </c>
      <c r="G17" s="11" t="s">
        <v>177</v>
      </c>
      <c r="H17" s="79"/>
      <c r="I17" s="15">
        <v>46.19361</v>
      </c>
      <c r="J17" s="18">
        <v>10.471518</v>
      </c>
      <c r="K17" s="106" t="str">
        <f t="shared" si="0"/>
        <v>10000016</v>
      </c>
      <c r="L17" s="95" t="str">
        <f t="shared" si="1"/>
        <v>170824010000016</v>
      </c>
      <c r="M17" s="95"/>
      <c r="N17" s="108" t="str">
        <f t="shared" si="2"/>
        <v>Avio--Benedetto_170824010000016.txt</v>
      </c>
      <c r="O17" s="108" t="str">
        <f t="shared" si="3"/>
        <v>Avio--Benedetto</v>
      </c>
      <c r="P17" s="95">
        <f t="shared" si="8"/>
        <v>170824</v>
      </c>
      <c r="Q17" s="99">
        <f t="shared" si="9"/>
        <v>10</v>
      </c>
      <c r="R17" s="102">
        <v>16</v>
      </c>
      <c r="S17" s="19">
        <v>17.04</v>
      </c>
      <c r="T17" s="11" t="s">
        <v>178</v>
      </c>
      <c r="U17" s="11"/>
      <c r="V17" s="18">
        <v>46.172052000000001</v>
      </c>
      <c r="W17" s="18">
        <v>10.336399</v>
      </c>
      <c r="X17" s="106" t="str">
        <f t="shared" si="4"/>
        <v>20000016</v>
      </c>
      <c r="Y17" s="95" t="str">
        <f t="shared" si="5"/>
        <v>170824020000016</v>
      </c>
      <c r="Z17" s="95"/>
      <c r="AA17" s="108" t="str">
        <f t="shared" si="6"/>
        <v>Lago-Edolo_170824020000016.txt</v>
      </c>
      <c r="AB17" s="108" t="str">
        <f t="shared" si="7"/>
        <v>Lago-Edolo</v>
      </c>
      <c r="AC17" s="95">
        <f t="shared" si="10"/>
        <v>170824</v>
      </c>
      <c r="AD17" s="99">
        <f t="shared" si="11"/>
        <v>20</v>
      </c>
      <c r="AE17" s="102">
        <v>16</v>
      </c>
    </row>
    <row r="18" spans="1:31" x14ac:dyDescent="0.25">
      <c r="A18" s="11" t="s">
        <v>181</v>
      </c>
      <c r="B18" s="12" t="s">
        <v>44</v>
      </c>
      <c r="C18" s="11">
        <v>15</v>
      </c>
      <c r="D18" s="13" t="s">
        <v>784</v>
      </c>
      <c r="E18" s="15">
        <v>41.381388999999999</v>
      </c>
      <c r="F18" s="15">
        <v>14.090278</v>
      </c>
      <c r="G18" s="11" t="s">
        <v>184</v>
      </c>
      <c r="H18" s="79"/>
      <c r="I18" s="15">
        <v>41.396042999999999</v>
      </c>
      <c r="J18" s="18">
        <v>14.049766</v>
      </c>
      <c r="K18" s="106" t="str">
        <f t="shared" si="0"/>
        <v>10000017</v>
      </c>
      <c r="L18" s="95" t="str">
        <f t="shared" si="1"/>
        <v>170824010000017</v>
      </c>
      <c r="M18" s="95"/>
      <c r="N18" s="108" t="str">
        <f t="shared" si="2"/>
        <v>Cesima_170824010000017.txt</v>
      </c>
      <c r="O18" s="108" t="str">
        <f t="shared" si="3"/>
        <v>Cesima</v>
      </c>
      <c r="P18" s="95">
        <f t="shared" si="8"/>
        <v>170824</v>
      </c>
      <c r="Q18" s="99">
        <f t="shared" si="9"/>
        <v>10</v>
      </c>
      <c r="R18" s="102">
        <v>17</v>
      </c>
      <c r="S18" s="19">
        <v>6</v>
      </c>
      <c r="T18" s="11" t="s">
        <v>185</v>
      </c>
      <c r="U18" s="11"/>
      <c r="V18" s="18">
        <v>41.377395</v>
      </c>
      <c r="W18" s="18">
        <v>14.09714</v>
      </c>
      <c r="X18" s="106" t="str">
        <f t="shared" si="4"/>
        <v>20000017</v>
      </c>
      <c r="Y18" s="95" t="str">
        <f t="shared" si="5"/>
        <v>170824020000017</v>
      </c>
      <c r="Z18" s="95"/>
      <c r="AA18" s="108" t="str">
        <f t="shared" si="6"/>
        <v>Presenzano-Lower_170824020000017.txt</v>
      </c>
      <c r="AB18" s="108" t="str">
        <f t="shared" si="7"/>
        <v>Presenzano-Lower</v>
      </c>
      <c r="AC18" s="95">
        <f t="shared" si="10"/>
        <v>170824</v>
      </c>
      <c r="AD18" s="99">
        <f t="shared" si="11"/>
        <v>20</v>
      </c>
      <c r="AE18" s="102">
        <v>17</v>
      </c>
    </row>
    <row r="19" spans="1:31" x14ac:dyDescent="0.25">
      <c r="A19" s="11" t="s">
        <v>188</v>
      </c>
      <c r="B19" s="12" t="s">
        <v>44</v>
      </c>
      <c r="C19" s="11">
        <v>16</v>
      </c>
      <c r="D19" s="13" t="s">
        <v>787</v>
      </c>
      <c r="E19" s="15">
        <v>47.652566</v>
      </c>
      <c r="F19" s="15">
        <v>7.9257770000000001</v>
      </c>
      <c r="G19" s="11" t="s">
        <v>192</v>
      </c>
      <c r="H19" s="79"/>
      <c r="I19" s="15">
        <v>47.660210999999997</v>
      </c>
      <c r="J19" s="18">
        <v>7.9609389999999998</v>
      </c>
      <c r="K19" s="106" t="str">
        <f t="shared" si="0"/>
        <v>10000018</v>
      </c>
      <c r="L19" s="95" t="str">
        <f t="shared" si="1"/>
        <v>170824010000018</v>
      </c>
      <c r="M19" s="95"/>
      <c r="N19" s="108" t="str">
        <f t="shared" si="2"/>
        <v>Hornbergbecken_170824010000018.txt</v>
      </c>
      <c r="O19" s="108" t="str">
        <f t="shared" si="3"/>
        <v>Hornbergbecken</v>
      </c>
      <c r="P19" s="95">
        <f t="shared" si="8"/>
        <v>170824</v>
      </c>
      <c r="Q19" s="99">
        <f t="shared" si="9"/>
        <v>10</v>
      </c>
      <c r="R19" s="102">
        <v>18</v>
      </c>
      <c r="S19" s="19">
        <v>4.4000000000000004</v>
      </c>
      <c r="T19" s="11" t="s">
        <v>193</v>
      </c>
      <c r="U19" s="11"/>
      <c r="V19" s="18">
        <v>47.646743999999998</v>
      </c>
      <c r="W19" s="18">
        <v>7.9197259999999998</v>
      </c>
      <c r="X19" s="106" t="str">
        <f t="shared" si="4"/>
        <v>20000018</v>
      </c>
      <c r="Y19" s="95" t="str">
        <f t="shared" si="5"/>
        <v>170824020000018</v>
      </c>
      <c r="Z19" s="95"/>
      <c r="AA19" s="108" t="str">
        <f t="shared" si="6"/>
        <v>Wehrabecken_170824020000018.txt</v>
      </c>
      <c r="AB19" s="108" t="str">
        <f t="shared" si="7"/>
        <v>Wehrabecken</v>
      </c>
      <c r="AC19" s="95">
        <f t="shared" si="10"/>
        <v>170824</v>
      </c>
      <c r="AD19" s="99">
        <f t="shared" si="11"/>
        <v>20</v>
      </c>
      <c r="AE19" s="102">
        <v>18</v>
      </c>
    </row>
    <row r="20" spans="1:31" x14ac:dyDescent="0.25">
      <c r="A20" s="11" t="s">
        <v>196</v>
      </c>
      <c r="B20" s="74" t="s">
        <v>77</v>
      </c>
      <c r="C20" s="11">
        <v>17</v>
      </c>
      <c r="D20" s="13" t="s">
        <v>788</v>
      </c>
      <c r="E20" s="15">
        <v>66.885000000000005</v>
      </c>
      <c r="F20" s="15">
        <v>19.814800000000002</v>
      </c>
      <c r="G20" s="11" t="s">
        <v>196</v>
      </c>
      <c r="H20" s="82">
        <v>3697</v>
      </c>
      <c r="I20" s="15">
        <v>66.886528999999996</v>
      </c>
      <c r="J20" s="18">
        <v>19.817778000000001</v>
      </c>
      <c r="K20" s="106" t="str">
        <f t="shared" si="0"/>
        <v>10000019</v>
      </c>
      <c r="L20" s="95" t="str">
        <f t="shared" si="1"/>
        <v>170824010000019</v>
      </c>
      <c r="M20" s="95"/>
      <c r="N20" s="108" t="str">
        <f t="shared" si="2"/>
        <v>Harspranget_170824010000019.txt</v>
      </c>
      <c r="O20" s="108" t="str">
        <f t="shared" si="3"/>
        <v>Harspranget</v>
      </c>
      <c r="P20" s="95">
        <f t="shared" si="8"/>
        <v>170824</v>
      </c>
      <c r="Q20" s="99">
        <f t="shared" si="9"/>
        <v>10</v>
      </c>
      <c r="R20" s="102">
        <v>19</v>
      </c>
      <c r="S20" s="19">
        <v>6.4</v>
      </c>
      <c r="T20" s="11" t="s">
        <v>198</v>
      </c>
      <c r="U20" s="11"/>
      <c r="V20" s="18"/>
      <c r="W20" s="18"/>
      <c r="X20" s="106" t="str">
        <f t="shared" si="4"/>
        <v/>
      </c>
      <c r="Y20" s="95" t="str">
        <f t="shared" si="5"/>
        <v/>
      </c>
      <c r="Z20" s="95"/>
      <c r="AA20" s="108" t="str">
        <f t="shared" si="6"/>
        <v/>
      </c>
      <c r="AB20" s="108" t="str">
        <f t="shared" si="7"/>
        <v>Lule</v>
      </c>
      <c r="AC20" s="95">
        <f t="shared" si="10"/>
        <v>170824</v>
      </c>
      <c r="AD20" s="99">
        <f t="shared" si="11"/>
        <v>20</v>
      </c>
      <c r="AE20" s="102">
        <v>19</v>
      </c>
    </row>
    <row r="21" spans="1:31" x14ac:dyDescent="0.25">
      <c r="A21" s="11" t="s">
        <v>767</v>
      </c>
      <c r="B21" s="74" t="s">
        <v>77</v>
      </c>
      <c r="C21" s="11">
        <v>18</v>
      </c>
      <c r="D21" s="13" t="s">
        <v>788</v>
      </c>
      <c r="E21" s="15">
        <v>58.659166999999997</v>
      </c>
      <c r="F21" s="15">
        <v>6.7169439999999998</v>
      </c>
      <c r="G21" s="11" t="s">
        <v>210</v>
      </c>
      <c r="H21" s="79"/>
      <c r="I21" s="15">
        <v>58.693491000000002</v>
      </c>
      <c r="J21" s="18">
        <v>8.0097649999999998</v>
      </c>
      <c r="K21" s="106" t="str">
        <f t="shared" si="0"/>
        <v>10000020</v>
      </c>
      <c r="L21" s="95" t="str">
        <f t="shared" si="1"/>
        <v>170824010000020</v>
      </c>
      <c r="M21" s="95"/>
      <c r="N21" s="108" t="str">
        <f t="shared" si="2"/>
        <v>Homstolvatnet_170824010000020.txt</v>
      </c>
      <c r="O21" s="108" t="str">
        <f t="shared" si="3"/>
        <v>Homstolvatnet</v>
      </c>
      <c r="P21" s="95">
        <f t="shared" si="8"/>
        <v>170824</v>
      </c>
      <c r="Q21" s="99">
        <f t="shared" si="9"/>
        <v>10</v>
      </c>
      <c r="R21" s="102">
        <v>20</v>
      </c>
      <c r="S21" s="19">
        <v>5.5</v>
      </c>
      <c r="T21" s="11" t="s">
        <v>208</v>
      </c>
      <c r="U21" s="11"/>
      <c r="V21" s="18"/>
      <c r="W21" s="18"/>
      <c r="X21" s="106" t="str">
        <f t="shared" si="4"/>
        <v/>
      </c>
      <c r="Y21" s="95" t="str">
        <f t="shared" si="5"/>
        <v/>
      </c>
      <c r="Z21" s="95"/>
      <c r="AA21" s="108" t="str">
        <f t="shared" si="6"/>
        <v/>
      </c>
      <c r="AB21" s="108" t="str">
        <f t="shared" si="7"/>
        <v>Kvina</v>
      </c>
      <c r="AC21" s="95">
        <f t="shared" si="10"/>
        <v>170824</v>
      </c>
      <c r="AD21" s="99">
        <f t="shared" si="11"/>
        <v>20</v>
      </c>
      <c r="AE21" s="102">
        <v>20</v>
      </c>
    </row>
    <row r="22" spans="1:31" x14ac:dyDescent="0.25">
      <c r="A22" s="11" t="s">
        <v>214</v>
      </c>
      <c r="B22" s="12" t="s">
        <v>77</v>
      </c>
      <c r="C22" s="11">
        <v>19</v>
      </c>
      <c r="D22" s="13" t="s">
        <v>782</v>
      </c>
      <c r="E22" s="15">
        <v>39.729999999999997</v>
      </c>
      <c r="F22" s="15">
        <v>-6.8847199999999997</v>
      </c>
      <c r="G22" s="11" t="s">
        <v>215</v>
      </c>
      <c r="H22" s="11">
        <v>2800</v>
      </c>
      <c r="I22" s="15">
        <v>39.732917</v>
      </c>
      <c r="J22" s="18">
        <v>-6.8854170000000003</v>
      </c>
      <c r="K22" s="106" t="str">
        <f t="shared" si="0"/>
        <v>10000021</v>
      </c>
      <c r="L22" s="95" t="str">
        <f t="shared" si="1"/>
        <v>170824010000021</v>
      </c>
      <c r="M22" s="95"/>
      <c r="N22" s="108" t="str">
        <f t="shared" si="2"/>
        <v>Alcantara_170824010000021.txt</v>
      </c>
      <c r="O22" s="108" t="str">
        <f t="shared" si="3"/>
        <v>Alcantara</v>
      </c>
      <c r="P22" s="95">
        <f t="shared" si="8"/>
        <v>170824</v>
      </c>
      <c r="Q22" s="99">
        <f t="shared" si="9"/>
        <v>10</v>
      </c>
      <c r="R22" s="102">
        <v>21</v>
      </c>
      <c r="S22" s="19">
        <v>3162</v>
      </c>
      <c r="T22" s="11" t="s">
        <v>216</v>
      </c>
      <c r="U22" s="11"/>
      <c r="V22" s="18"/>
      <c r="W22" s="18"/>
      <c r="X22" s="106" t="str">
        <f t="shared" si="4"/>
        <v/>
      </c>
      <c r="Y22" s="95" t="str">
        <f t="shared" si="5"/>
        <v/>
      </c>
      <c r="Z22" s="95"/>
      <c r="AA22" s="108" t="str">
        <f t="shared" si="6"/>
        <v/>
      </c>
      <c r="AB22" s="108" t="str">
        <f t="shared" si="7"/>
        <v>Tagus</v>
      </c>
      <c r="AC22" s="95">
        <f t="shared" si="10"/>
        <v>170824</v>
      </c>
      <c r="AD22" s="99">
        <f t="shared" si="11"/>
        <v>20</v>
      </c>
      <c r="AE22" s="102">
        <v>21</v>
      </c>
    </row>
    <row r="23" spans="1:31" x14ac:dyDescent="0.25">
      <c r="A23" s="11" t="s">
        <v>221</v>
      </c>
      <c r="B23" s="12" t="s">
        <v>44</v>
      </c>
      <c r="C23" s="11">
        <v>20</v>
      </c>
      <c r="D23" s="13" t="s">
        <v>778</v>
      </c>
      <c r="E23" s="15">
        <v>44.7258</v>
      </c>
      <c r="F23" s="15">
        <v>2.6488670000000001</v>
      </c>
      <c r="G23" s="11" t="s">
        <v>223</v>
      </c>
      <c r="H23" s="79"/>
      <c r="I23" s="15">
        <v>44.725065000000001</v>
      </c>
      <c r="J23" s="18">
        <v>2.6501169999999998</v>
      </c>
      <c r="K23" s="106" t="str">
        <f t="shared" si="0"/>
        <v>10000022</v>
      </c>
      <c r="L23" s="95" t="str">
        <f t="shared" si="1"/>
        <v>170824010000022</v>
      </c>
      <c r="M23" s="95"/>
      <c r="N23" s="108" t="str">
        <f t="shared" si="2"/>
        <v>Monnes-l-Etang_170824010000022.txt</v>
      </c>
      <c r="O23" s="108" t="str">
        <f t="shared" si="3"/>
        <v>Monnes-l-Etang</v>
      </c>
      <c r="P23" s="95">
        <f t="shared" si="8"/>
        <v>170824</v>
      </c>
      <c r="Q23" s="99">
        <f t="shared" si="9"/>
        <v>10</v>
      </c>
      <c r="R23" s="102">
        <v>22</v>
      </c>
      <c r="S23" s="19">
        <v>30</v>
      </c>
      <c r="T23" s="11" t="s">
        <v>224</v>
      </c>
      <c r="U23" s="11">
        <v>3429</v>
      </c>
      <c r="V23" s="18">
        <v>44.696368</v>
      </c>
      <c r="W23" s="18">
        <v>2.5857779999999999</v>
      </c>
      <c r="X23" s="106" t="str">
        <f t="shared" si="4"/>
        <v>20000022</v>
      </c>
      <c r="Y23" s="95" t="str">
        <f t="shared" si="5"/>
        <v>170824020000022</v>
      </c>
      <c r="Z23" s="95"/>
      <c r="AA23" s="108" t="str">
        <f t="shared" si="6"/>
        <v>Couesques_170824020000022.txt</v>
      </c>
      <c r="AB23" s="108" t="str">
        <f t="shared" si="7"/>
        <v>Couesques</v>
      </c>
      <c r="AC23" s="95">
        <f t="shared" si="10"/>
        <v>170824</v>
      </c>
      <c r="AD23" s="99">
        <f t="shared" si="11"/>
        <v>20</v>
      </c>
      <c r="AE23" s="102">
        <v>22</v>
      </c>
    </row>
    <row r="24" spans="1:31" x14ac:dyDescent="0.25">
      <c r="A24" s="11" t="s">
        <v>227</v>
      </c>
      <c r="B24" s="12" t="s">
        <v>44</v>
      </c>
      <c r="C24" s="11">
        <v>21</v>
      </c>
      <c r="D24" s="13" t="s">
        <v>789</v>
      </c>
      <c r="E24" s="15">
        <v>54.799076999999997</v>
      </c>
      <c r="F24" s="15">
        <v>24.247084000000001</v>
      </c>
      <c r="G24" s="11" t="s">
        <v>231</v>
      </c>
      <c r="H24" s="79"/>
      <c r="I24" s="15">
        <v>54.782794000000003</v>
      </c>
      <c r="J24" s="18">
        <v>24.270337999999999</v>
      </c>
      <c r="K24" s="106" t="str">
        <f t="shared" si="0"/>
        <v>10000023</v>
      </c>
      <c r="L24" s="95" t="str">
        <f t="shared" si="1"/>
        <v>170824010000023</v>
      </c>
      <c r="M24" s="95"/>
      <c r="N24" s="108" t="str">
        <f t="shared" si="2"/>
        <v>Kruonis-upper_170824010000023.txt</v>
      </c>
      <c r="O24" s="108" t="str">
        <f t="shared" si="3"/>
        <v>Kruonis-upper</v>
      </c>
      <c r="P24" s="95">
        <f t="shared" si="8"/>
        <v>170824</v>
      </c>
      <c r="Q24" s="99">
        <f t="shared" si="9"/>
        <v>10</v>
      </c>
      <c r="R24" s="102">
        <v>23</v>
      </c>
      <c r="S24" s="19">
        <v>41</v>
      </c>
      <c r="T24" s="11" t="s">
        <v>232</v>
      </c>
      <c r="U24" s="11">
        <v>3739</v>
      </c>
      <c r="V24" s="18">
        <v>54.873925999999997</v>
      </c>
      <c r="W24" s="18">
        <v>24.000015999999999</v>
      </c>
      <c r="X24" s="106" t="str">
        <f t="shared" si="4"/>
        <v>20000023</v>
      </c>
      <c r="Y24" s="95" t="str">
        <f t="shared" si="5"/>
        <v>170824020000023</v>
      </c>
      <c r="Z24" s="95"/>
      <c r="AA24" s="108" t="str">
        <f t="shared" si="6"/>
        <v>Kaunas-reservoir_170824020000023.txt</v>
      </c>
      <c r="AB24" s="108" t="str">
        <f t="shared" si="7"/>
        <v>Kaunas-reservoir</v>
      </c>
      <c r="AC24" s="95">
        <f t="shared" si="10"/>
        <v>170824</v>
      </c>
      <c r="AD24" s="99">
        <f t="shared" si="11"/>
        <v>20</v>
      </c>
      <c r="AE24" s="102">
        <v>23</v>
      </c>
    </row>
    <row r="25" spans="1:31" x14ac:dyDescent="0.25">
      <c r="A25" s="21" t="s">
        <v>236</v>
      </c>
      <c r="B25" s="74" t="s">
        <v>77</v>
      </c>
      <c r="C25" s="11">
        <v>22</v>
      </c>
      <c r="D25" s="13" t="s">
        <v>790</v>
      </c>
      <c r="E25" s="15">
        <v>56.582202700000003</v>
      </c>
      <c r="F25" s="15">
        <v>25.237312299999999</v>
      </c>
      <c r="G25" s="11" t="s">
        <v>241</v>
      </c>
      <c r="H25" s="11">
        <v>3737</v>
      </c>
      <c r="I25" s="15">
        <v>56.582202700000003</v>
      </c>
      <c r="J25" s="18">
        <v>25.237312299999999</v>
      </c>
      <c r="K25" s="106" t="str">
        <f t="shared" si="0"/>
        <v>10000024</v>
      </c>
      <c r="L25" s="95" t="str">
        <f t="shared" si="1"/>
        <v>170824010000024</v>
      </c>
      <c r="M25" s="95"/>
      <c r="N25" s="108" t="str">
        <f t="shared" si="2"/>
        <v>Plavinas-Reservoir_170824010000024.txt</v>
      </c>
      <c r="O25" s="108" t="str">
        <f t="shared" si="3"/>
        <v>Plavinas-Reservoir</v>
      </c>
      <c r="P25" s="95">
        <f t="shared" si="8"/>
        <v>170824</v>
      </c>
      <c r="Q25" s="99">
        <f t="shared" si="9"/>
        <v>10</v>
      </c>
      <c r="R25" s="102">
        <v>24</v>
      </c>
      <c r="S25" s="19">
        <v>500</v>
      </c>
      <c r="T25" s="11" t="s">
        <v>240</v>
      </c>
      <c r="U25" s="11"/>
      <c r="V25" s="18"/>
      <c r="W25" s="18"/>
      <c r="X25" s="106" t="str">
        <f t="shared" si="4"/>
        <v/>
      </c>
      <c r="Y25" s="95" t="str">
        <f t="shared" si="5"/>
        <v/>
      </c>
      <c r="Z25" s="95"/>
      <c r="AA25" s="108" t="str">
        <f t="shared" si="6"/>
        <v/>
      </c>
      <c r="AB25" s="108" t="str">
        <f t="shared" si="7"/>
        <v>Daugava</v>
      </c>
      <c r="AC25" s="95">
        <f t="shared" si="10"/>
        <v>170824</v>
      </c>
      <c r="AD25" s="99">
        <f t="shared" si="11"/>
        <v>20</v>
      </c>
      <c r="AE25" s="102">
        <v>24</v>
      </c>
    </row>
    <row r="26" spans="1:31" x14ac:dyDescent="0.25">
      <c r="A26" s="21" t="s">
        <v>247</v>
      </c>
      <c r="B26" s="12" t="s">
        <v>44</v>
      </c>
      <c r="C26" s="11">
        <v>23</v>
      </c>
      <c r="D26" s="13" t="s">
        <v>791</v>
      </c>
      <c r="E26" s="15">
        <v>42.158949999999997</v>
      </c>
      <c r="F26" s="15">
        <v>23.870844999999999</v>
      </c>
      <c r="G26" s="11" t="s">
        <v>253</v>
      </c>
      <c r="H26" s="11">
        <v>3964</v>
      </c>
      <c r="I26" s="15">
        <v>42.174582999999998</v>
      </c>
      <c r="J26" s="18">
        <v>23.80875</v>
      </c>
      <c r="K26" s="106" t="str">
        <f t="shared" si="0"/>
        <v>10000025</v>
      </c>
      <c r="L26" s="95" t="str">
        <f t="shared" si="1"/>
        <v>170824010000025</v>
      </c>
      <c r="M26" s="95"/>
      <c r="N26" s="108" t="str">
        <f t="shared" si="2"/>
        <v>Belmeken_170824010000025.txt</v>
      </c>
      <c r="O26" s="108" t="str">
        <f t="shared" si="3"/>
        <v>Belmeken</v>
      </c>
      <c r="P26" s="95">
        <f t="shared" si="8"/>
        <v>170824</v>
      </c>
      <c r="Q26" s="99">
        <f t="shared" si="9"/>
        <v>10</v>
      </c>
      <c r="R26" s="102">
        <v>25</v>
      </c>
      <c r="S26" s="19">
        <v>141.16</v>
      </c>
      <c r="T26" s="11" t="s">
        <v>247</v>
      </c>
      <c r="U26" s="11"/>
      <c r="V26" s="18">
        <v>42.158715999999998</v>
      </c>
      <c r="W26" s="18">
        <v>23.870958000000002</v>
      </c>
      <c r="X26" s="106" t="str">
        <f t="shared" si="4"/>
        <v>20000025</v>
      </c>
      <c r="Y26" s="95" t="str">
        <f t="shared" si="5"/>
        <v>170824020000025</v>
      </c>
      <c r="Z26" s="95"/>
      <c r="AA26" s="108" t="str">
        <f t="shared" si="6"/>
        <v>Chaira_170824020000025.txt</v>
      </c>
      <c r="AB26" s="108" t="str">
        <f t="shared" si="7"/>
        <v>Chaira</v>
      </c>
      <c r="AC26" s="95">
        <f t="shared" si="10"/>
        <v>170824</v>
      </c>
      <c r="AD26" s="99">
        <f t="shared" si="11"/>
        <v>20</v>
      </c>
      <c r="AE26" s="102">
        <v>25</v>
      </c>
    </row>
    <row r="27" spans="1:31" x14ac:dyDescent="0.25">
      <c r="A27" s="11" t="s">
        <v>258</v>
      </c>
      <c r="B27" s="12" t="s">
        <v>44</v>
      </c>
      <c r="C27" s="11">
        <v>24</v>
      </c>
      <c r="D27" s="13" t="s">
        <v>782</v>
      </c>
      <c r="E27" s="15">
        <v>39.260416999999997</v>
      </c>
      <c r="F27" s="15">
        <v>-0.91958300000000004</v>
      </c>
      <c r="G27" s="11" t="s">
        <v>260</v>
      </c>
      <c r="H27" s="11">
        <v>2819</v>
      </c>
      <c r="I27" s="15">
        <v>39.234811999999998</v>
      </c>
      <c r="J27" s="18">
        <v>-0.92837000000000003</v>
      </c>
      <c r="K27" s="106" t="str">
        <f t="shared" si="0"/>
        <v>10000026</v>
      </c>
      <c r="L27" s="95" t="str">
        <f t="shared" si="1"/>
        <v>170824010000026</v>
      </c>
      <c r="M27" s="95"/>
      <c r="N27" s="108" t="str">
        <f t="shared" si="2"/>
        <v>Muela-upper-reservoir_170824010000026.txt</v>
      </c>
      <c r="O27" s="108" t="str">
        <f t="shared" si="3"/>
        <v>Muela-upper-reservoir</v>
      </c>
      <c r="P27" s="95">
        <f t="shared" si="8"/>
        <v>170824</v>
      </c>
      <c r="Q27" s="99">
        <f t="shared" si="9"/>
        <v>10</v>
      </c>
      <c r="R27" s="102">
        <v>26</v>
      </c>
      <c r="S27" s="19">
        <v>20</v>
      </c>
      <c r="T27" s="11" t="s">
        <v>261</v>
      </c>
      <c r="U27" s="11">
        <v>2817</v>
      </c>
      <c r="V27" s="18">
        <v>39.261273000000003</v>
      </c>
      <c r="W27" s="18">
        <v>-0.91828500000000002</v>
      </c>
      <c r="X27" s="106" t="str">
        <f t="shared" si="4"/>
        <v>20000026</v>
      </c>
      <c r="Y27" s="95" t="str">
        <f t="shared" si="5"/>
        <v>170824020000026</v>
      </c>
      <c r="Z27" s="95"/>
      <c r="AA27" s="108" t="str">
        <f t="shared" si="6"/>
        <v>Cortes-de-Pallas_170824020000026.txt</v>
      </c>
      <c r="AB27" s="108" t="str">
        <f t="shared" si="7"/>
        <v>Cortes-de-Pallas</v>
      </c>
      <c r="AC27" s="95">
        <f t="shared" si="10"/>
        <v>170824</v>
      </c>
      <c r="AD27" s="99">
        <f t="shared" si="11"/>
        <v>20</v>
      </c>
      <c r="AE27" s="102">
        <v>26</v>
      </c>
    </row>
    <row r="28" spans="1:31" x14ac:dyDescent="0.25">
      <c r="A28" s="11" t="s">
        <v>264</v>
      </c>
      <c r="B28" s="74" t="s">
        <v>77</v>
      </c>
      <c r="C28" s="11">
        <v>25</v>
      </c>
      <c r="D28" s="13" t="s">
        <v>783</v>
      </c>
      <c r="E28" s="15">
        <v>60.861060000000002</v>
      </c>
      <c r="F28" s="15">
        <v>7.3044880000000001</v>
      </c>
      <c r="G28" s="11" t="s">
        <v>267</v>
      </c>
      <c r="H28" s="11">
        <v>3104</v>
      </c>
      <c r="I28" s="15">
        <v>60.817414999999997</v>
      </c>
      <c r="J28" s="18">
        <v>7.2543680000000004</v>
      </c>
      <c r="K28" s="106" t="str">
        <f t="shared" si="0"/>
        <v>10000027</v>
      </c>
      <c r="L28" s="95" t="str">
        <f t="shared" si="1"/>
        <v>170824010000027</v>
      </c>
      <c r="M28" s="95"/>
      <c r="N28" s="108" t="str">
        <f t="shared" si="2"/>
        <v>Viddalsvatn_170824010000027.txt</v>
      </c>
      <c r="O28" s="108" t="str">
        <f t="shared" si="3"/>
        <v>Viddalsvatn</v>
      </c>
      <c r="P28" s="95">
        <f t="shared" si="8"/>
        <v>170824</v>
      </c>
      <c r="Q28" s="99">
        <f t="shared" si="9"/>
        <v>10</v>
      </c>
      <c r="R28" s="102">
        <v>27</v>
      </c>
      <c r="S28" s="19">
        <v>196</v>
      </c>
      <c r="T28" s="11" t="s">
        <v>268</v>
      </c>
      <c r="U28" s="11"/>
      <c r="V28" s="18"/>
      <c r="W28" s="18"/>
      <c r="X28" s="106" t="str">
        <f t="shared" si="4"/>
        <v/>
      </c>
      <c r="Y28" s="95" t="str">
        <f t="shared" si="5"/>
        <v/>
      </c>
      <c r="Z28" s="95"/>
      <c r="AA28" s="108" t="str">
        <f t="shared" si="6"/>
        <v/>
      </c>
      <c r="AB28" s="108" t="str">
        <f t="shared" si="7"/>
        <v>Vassbygdivatn</v>
      </c>
      <c r="AC28" s="95">
        <f t="shared" si="10"/>
        <v>170824</v>
      </c>
      <c r="AD28" s="99">
        <f t="shared" si="11"/>
        <v>20</v>
      </c>
      <c r="AE28" s="102">
        <v>27</v>
      </c>
    </row>
    <row r="29" spans="1:31" x14ac:dyDescent="0.25">
      <c r="A29" s="11" t="s">
        <v>274</v>
      </c>
      <c r="B29" s="12" t="s">
        <v>44</v>
      </c>
      <c r="C29" s="11">
        <v>26</v>
      </c>
      <c r="D29" s="13" t="s">
        <v>782</v>
      </c>
      <c r="E29" s="15">
        <v>41.270159999999997</v>
      </c>
      <c r="F29" s="15">
        <v>-6.3208000000000002</v>
      </c>
      <c r="G29" s="11" t="s">
        <v>278</v>
      </c>
      <c r="H29" s="11">
        <v>2733</v>
      </c>
      <c r="I29" s="15">
        <v>41.274583</v>
      </c>
      <c r="J29" s="18">
        <v>-6.3237500000000004</v>
      </c>
      <c r="K29" s="106" t="str">
        <f t="shared" si="0"/>
        <v>10000028</v>
      </c>
      <c r="L29" s="95" t="str">
        <f t="shared" si="1"/>
        <v>170824010000028</v>
      </c>
      <c r="M29" s="95"/>
      <c r="N29" s="108" t="str">
        <f t="shared" si="2"/>
        <v>Almendra-dam-reservoir_170824010000028.txt</v>
      </c>
      <c r="O29" s="108" t="str">
        <f t="shared" si="3"/>
        <v>Almendra-dam-reservoir</v>
      </c>
      <c r="P29" s="95">
        <f t="shared" si="8"/>
        <v>170824</v>
      </c>
      <c r="Q29" s="99">
        <f t="shared" si="9"/>
        <v>10</v>
      </c>
      <c r="R29" s="102">
        <v>28</v>
      </c>
      <c r="S29" s="19">
        <v>2648.6</v>
      </c>
      <c r="T29" s="11" t="s">
        <v>277</v>
      </c>
      <c r="U29" s="11"/>
      <c r="V29" s="18"/>
      <c r="W29" s="18"/>
      <c r="X29" s="106" t="str">
        <f t="shared" si="4"/>
        <v/>
      </c>
      <c r="Y29" s="95" t="str">
        <f t="shared" si="5"/>
        <v/>
      </c>
      <c r="Z29" s="95"/>
      <c r="AA29" s="108" t="str">
        <f t="shared" si="6"/>
        <v/>
      </c>
      <c r="AB29" s="108" t="str">
        <f t="shared" si="7"/>
        <v>Tormes</v>
      </c>
      <c r="AC29" s="95">
        <f t="shared" si="10"/>
        <v>170824</v>
      </c>
      <c r="AD29" s="99">
        <f t="shared" si="11"/>
        <v>20</v>
      </c>
      <c r="AE29" s="102">
        <v>28</v>
      </c>
    </row>
    <row r="30" spans="1:31" x14ac:dyDescent="0.25">
      <c r="A30" s="11" t="s">
        <v>283</v>
      </c>
      <c r="B30" s="12" t="s">
        <v>44</v>
      </c>
      <c r="C30" s="11">
        <v>27</v>
      </c>
      <c r="D30" s="13" t="s">
        <v>778</v>
      </c>
      <c r="E30" s="15">
        <v>45.201999999999998</v>
      </c>
      <c r="F30" s="15">
        <v>6.5759999999999996</v>
      </c>
      <c r="G30" s="11" t="s">
        <v>287</v>
      </c>
      <c r="H30" s="11">
        <v>3413</v>
      </c>
      <c r="I30" s="15">
        <v>45.180416999999998</v>
      </c>
      <c r="J30" s="18">
        <v>6.5795830000000004</v>
      </c>
      <c r="K30" s="106" t="str">
        <f t="shared" si="0"/>
        <v>10000029</v>
      </c>
      <c r="L30" s="95" t="str">
        <f t="shared" si="1"/>
        <v>170824010000029</v>
      </c>
      <c r="M30" s="95"/>
      <c r="N30" s="108" t="str">
        <f t="shared" si="2"/>
        <v>Bissorte_170824010000029.txt</v>
      </c>
      <c r="O30" s="108" t="str">
        <f t="shared" si="3"/>
        <v>Bissorte</v>
      </c>
      <c r="P30" s="95">
        <f t="shared" si="8"/>
        <v>170824</v>
      </c>
      <c r="Q30" s="99">
        <f t="shared" si="9"/>
        <v>10</v>
      </c>
      <c r="R30" s="102">
        <v>29</v>
      </c>
      <c r="S30" s="19">
        <v>39.5</v>
      </c>
      <c r="T30" s="11" t="s">
        <v>288</v>
      </c>
      <c r="U30" s="11"/>
      <c r="V30" s="18">
        <v>45.207796999999999</v>
      </c>
      <c r="W30" s="18">
        <v>6.5662330000000004</v>
      </c>
      <c r="X30" s="106" t="str">
        <f t="shared" si="4"/>
        <v>20000029</v>
      </c>
      <c r="Y30" s="95" t="str">
        <f t="shared" si="5"/>
        <v>170824020000029</v>
      </c>
      <c r="Z30" s="95"/>
      <c r="AA30" s="108" t="str">
        <f t="shared" si="6"/>
        <v>Pont-des-Chevres_170824020000029.txt</v>
      </c>
      <c r="AB30" s="108" t="str">
        <f t="shared" si="7"/>
        <v>Pont-des-Chevres</v>
      </c>
      <c r="AC30" s="95">
        <f t="shared" si="10"/>
        <v>170824</v>
      </c>
      <c r="AD30" s="99">
        <f t="shared" si="11"/>
        <v>20</v>
      </c>
      <c r="AE30" s="102">
        <v>29</v>
      </c>
    </row>
    <row r="31" spans="1:31" x14ac:dyDescent="0.25">
      <c r="A31" s="11" t="s">
        <v>291</v>
      </c>
      <c r="B31" s="12" t="s">
        <v>44</v>
      </c>
      <c r="C31" s="11">
        <v>28</v>
      </c>
      <c r="D31" s="13" t="s">
        <v>792</v>
      </c>
      <c r="E31" s="15">
        <v>49.008789999999998</v>
      </c>
      <c r="F31" s="15">
        <v>19.912237000000001</v>
      </c>
      <c r="G31" s="11" t="s">
        <v>294</v>
      </c>
      <c r="H31" s="79"/>
      <c r="I31" s="15">
        <v>49.021445999999997</v>
      </c>
      <c r="J31" s="18">
        <v>19.909604000000002</v>
      </c>
      <c r="K31" s="106" t="str">
        <f t="shared" si="0"/>
        <v>10000030</v>
      </c>
      <c r="L31" s="95" t="str">
        <f t="shared" si="1"/>
        <v>170824010000030</v>
      </c>
      <c r="M31" s="95"/>
      <c r="N31" s="108" t="str">
        <f t="shared" si="2"/>
        <v>Cierny-Vah-upper-_170824010000030.txt</v>
      </c>
      <c r="O31" s="108" t="str">
        <f t="shared" si="3"/>
        <v>Cierny-Vah-upper-</v>
      </c>
      <c r="P31" s="95">
        <f t="shared" si="8"/>
        <v>170824</v>
      </c>
      <c r="Q31" s="99">
        <f t="shared" si="9"/>
        <v>10</v>
      </c>
      <c r="R31" s="102">
        <v>30</v>
      </c>
      <c r="S31" s="19">
        <v>3.7</v>
      </c>
      <c r="T31" s="11" t="s">
        <v>295</v>
      </c>
      <c r="U31" s="11"/>
      <c r="V31" s="18">
        <v>49.012467999999998</v>
      </c>
      <c r="W31" s="18">
        <v>19.931315000000001</v>
      </c>
      <c r="X31" s="106" t="str">
        <f t="shared" si="4"/>
        <v>20000030</v>
      </c>
      <c r="Y31" s="95" t="str">
        <f t="shared" si="5"/>
        <v>170824020000030</v>
      </c>
      <c r="Z31" s="95"/>
      <c r="AA31" s="108" t="str">
        <f t="shared" si="6"/>
        <v>Cierny-Vah-lower_170824020000030.txt</v>
      </c>
      <c r="AB31" s="108" t="str">
        <f t="shared" si="7"/>
        <v>Cierny-Vah-lower</v>
      </c>
      <c r="AC31" s="95">
        <f t="shared" si="10"/>
        <v>170824</v>
      </c>
      <c r="AD31" s="99">
        <f t="shared" si="11"/>
        <v>20</v>
      </c>
      <c r="AE31" s="102">
        <v>30</v>
      </c>
    </row>
    <row r="32" spans="1:31" x14ac:dyDescent="0.25">
      <c r="A32" s="21" t="s">
        <v>306</v>
      </c>
      <c r="B32" s="12" t="s">
        <v>44</v>
      </c>
      <c r="C32" s="11">
        <v>29</v>
      </c>
      <c r="D32" s="13" t="s">
        <v>793</v>
      </c>
      <c r="E32" s="15">
        <v>47.079379000000003</v>
      </c>
      <c r="F32" s="15">
        <v>13.339188</v>
      </c>
      <c r="G32" s="11" t="s">
        <v>763</v>
      </c>
      <c r="H32" s="11">
        <v>3305</v>
      </c>
      <c r="I32" s="15">
        <v>47.082917000000002</v>
      </c>
      <c r="J32" s="18">
        <v>13.33375</v>
      </c>
      <c r="K32" s="106" t="str">
        <f t="shared" si="0"/>
        <v>10000031</v>
      </c>
      <c r="L32" s="95" t="str">
        <f t="shared" si="1"/>
        <v>170824010000031</v>
      </c>
      <c r="M32" s="95"/>
      <c r="N32" s="108" t="str">
        <f t="shared" si="2"/>
        <v>Koelnbrein--_170824010000031.txt</v>
      </c>
      <c r="O32" s="108" t="str">
        <f t="shared" si="3"/>
        <v>Koelnbrein--</v>
      </c>
      <c r="P32" s="95">
        <f t="shared" si="8"/>
        <v>170824</v>
      </c>
      <c r="Q32" s="99">
        <f t="shared" si="9"/>
        <v>10</v>
      </c>
      <c r="R32" s="102">
        <v>31</v>
      </c>
      <c r="S32" s="19">
        <v>205</v>
      </c>
      <c r="T32" s="11" t="s">
        <v>306</v>
      </c>
      <c r="U32" s="11"/>
      <c r="V32" s="18">
        <v>47.067295999999999</v>
      </c>
      <c r="W32" s="18">
        <v>13.351609</v>
      </c>
      <c r="X32" s="106" t="str">
        <f t="shared" si="4"/>
        <v>20000031</v>
      </c>
      <c r="Y32" s="95" t="str">
        <f t="shared" si="5"/>
        <v>170824020000031</v>
      </c>
      <c r="Z32" s="95"/>
      <c r="AA32" s="108" t="str">
        <f t="shared" si="6"/>
        <v>Galgenbichl_170824020000031.txt</v>
      </c>
      <c r="AB32" s="108" t="str">
        <f t="shared" si="7"/>
        <v>Galgenbichl</v>
      </c>
      <c r="AC32" s="95">
        <f t="shared" si="10"/>
        <v>170824</v>
      </c>
      <c r="AD32" s="99">
        <f t="shared" si="11"/>
        <v>20</v>
      </c>
      <c r="AE32" s="102">
        <v>31</v>
      </c>
    </row>
    <row r="33" spans="1:31" x14ac:dyDescent="0.25">
      <c r="A33" s="72" t="s">
        <v>300</v>
      </c>
      <c r="B33" s="75" t="s">
        <v>44</v>
      </c>
      <c r="C33" s="11">
        <v>30</v>
      </c>
      <c r="D33" s="76" t="s">
        <v>793</v>
      </c>
      <c r="E33" s="77">
        <v>46.870327000000003</v>
      </c>
      <c r="F33" s="77">
        <v>13.329065999999999</v>
      </c>
      <c r="G33" s="73" t="s">
        <v>306</v>
      </c>
      <c r="H33" s="79"/>
      <c r="I33" s="83">
        <v>47.067295999999999</v>
      </c>
      <c r="J33" s="84">
        <v>13.351609</v>
      </c>
      <c r="K33" s="106" t="str">
        <f t="shared" si="0"/>
        <v>10000032</v>
      </c>
      <c r="L33" s="95" t="str">
        <f t="shared" si="1"/>
        <v>170824010000032</v>
      </c>
      <c r="M33" s="95"/>
      <c r="N33" s="108" t="str">
        <f t="shared" si="2"/>
        <v>Galgenbichl_170824010000032.txt</v>
      </c>
      <c r="O33" s="108" t="str">
        <f t="shared" si="3"/>
        <v>Galgenbichl</v>
      </c>
      <c r="P33" s="95">
        <f t="shared" si="8"/>
        <v>170824</v>
      </c>
      <c r="Q33" s="99">
        <f t="shared" si="9"/>
        <v>10</v>
      </c>
      <c r="R33" s="102">
        <v>32</v>
      </c>
      <c r="S33" s="85">
        <v>4.4000000000000004</v>
      </c>
      <c r="T33" s="73" t="s">
        <v>307</v>
      </c>
      <c r="U33" s="73"/>
      <c r="V33" s="86">
        <v>46.868788000000002</v>
      </c>
      <c r="W33" s="86">
        <v>13.328605</v>
      </c>
      <c r="X33" s="106" t="str">
        <f t="shared" si="4"/>
        <v>20000032</v>
      </c>
      <c r="Y33" s="95" t="str">
        <f t="shared" si="5"/>
        <v>170824020000032</v>
      </c>
      <c r="Z33" s="95"/>
      <c r="AA33" s="108" t="str">
        <f t="shared" si="6"/>
        <v>Moell_170824020000032.txt</v>
      </c>
      <c r="AB33" s="108" t="str">
        <f t="shared" si="7"/>
        <v>Moell</v>
      </c>
      <c r="AC33" s="95">
        <f t="shared" si="10"/>
        <v>170824</v>
      </c>
      <c r="AD33" s="99">
        <f t="shared" si="11"/>
        <v>20</v>
      </c>
      <c r="AE33" s="102">
        <v>32</v>
      </c>
    </row>
    <row r="34" spans="1:31" x14ac:dyDescent="0.25">
      <c r="A34" s="72" t="s">
        <v>768</v>
      </c>
      <c r="B34" s="75" t="s">
        <v>44</v>
      </c>
      <c r="C34" s="11">
        <v>31</v>
      </c>
      <c r="D34" s="76" t="s">
        <v>793</v>
      </c>
      <c r="E34" s="78">
        <v>46.870327000000003</v>
      </c>
      <c r="F34" s="78">
        <v>13.329065999999999</v>
      </c>
      <c r="G34" s="73" t="s">
        <v>800</v>
      </c>
      <c r="H34" s="79"/>
      <c r="I34" s="84">
        <v>46.917946000000001</v>
      </c>
      <c r="J34" s="87">
        <v>13.375251</v>
      </c>
      <c r="K34" s="106" t="str">
        <f t="shared" si="0"/>
        <v>10000033</v>
      </c>
      <c r="L34" s="95" t="str">
        <f t="shared" si="1"/>
        <v>170824010000033</v>
      </c>
      <c r="M34" s="95"/>
      <c r="N34" s="108" t="str">
        <f t="shared" si="2"/>
        <v>Grosser-Mühldorfer_170824010000033.txt</v>
      </c>
      <c r="O34" s="108" t="str">
        <f t="shared" si="3"/>
        <v>Grosser-Mühldorfer</v>
      </c>
      <c r="P34" s="95">
        <f t="shared" si="8"/>
        <v>170824</v>
      </c>
      <c r="Q34" s="99">
        <f t="shared" si="9"/>
        <v>10</v>
      </c>
      <c r="R34" s="102">
        <v>33</v>
      </c>
      <c r="S34" s="88">
        <v>7.8</v>
      </c>
      <c r="T34" s="73" t="s">
        <v>801</v>
      </c>
      <c r="U34" s="73"/>
      <c r="V34" s="86">
        <v>46.982748000000001</v>
      </c>
      <c r="W34" s="86">
        <v>13.328867000000001</v>
      </c>
      <c r="X34" s="106" t="str">
        <f t="shared" si="4"/>
        <v>20000033</v>
      </c>
      <c r="Y34" s="95" t="str">
        <f t="shared" si="5"/>
        <v>170824020000033</v>
      </c>
      <c r="Z34" s="95"/>
      <c r="AA34" s="108" t="str">
        <f t="shared" si="6"/>
        <v>Goesskarspeicher_170824020000033.txt</v>
      </c>
      <c r="AB34" s="108" t="str">
        <f t="shared" si="7"/>
        <v>Goesskarspeicher</v>
      </c>
      <c r="AC34" s="95">
        <f t="shared" si="10"/>
        <v>170824</v>
      </c>
      <c r="AD34" s="99">
        <f t="shared" si="11"/>
        <v>20</v>
      </c>
      <c r="AE34" s="102">
        <v>33</v>
      </c>
    </row>
    <row r="35" spans="1:31" x14ac:dyDescent="0.25">
      <c r="A35" s="11" t="s">
        <v>311</v>
      </c>
      <c r="B35" s="12" t="s">
        <v>44</v>
      </c>
      <c r="C35" s="11">
        <v>32</v>
      </c>
      <c r="D35" s="13" t="s">
        <v>778</v>
      </c>
      <c r="E35" s="15">
        <v>49.925556</v>
      </c>
      <c r="F35" s="15">
        <v>4.6133329999999999</v>
      </c>
      <c r="G35" s="11" t="s">
        <v>313</v>
      </c>
      <c r="H35" s="79"/>
      <c r="I35" s="15">
        <v>49.917399000000003</v>
      </c>
      <c r="J35" s="18">
        <v>4.6272080000000004</v>
      </c>
      <c r="K35" s="106" t="str">
        <f t="shared" si="0"/>
        <v>10000034</v>
      </c>
      <c r="L35" s="95" t="str">
        <f t="shared" si="1"/>
        <v>170824010000034</v>
      </c>
      <c r="M35" s="95"/>
      <c r="N35" s="108" t="str">
        <f t="shared" si="2"/>
        <v>Marquisades_170824010000034.txt</v>
      </c>
      <c r="O35" s="108" t="str">
        <f t="shared" si="3"/>
        <v>Marquisades</v>
      </c>
      <c r="P35" s="95">
        <f t="shared" si="8"/>
        <v>170824</v>
      </c>
      <c r="Q35" s="99">
        <f t="shared" si="9"/>
        <v>10</v>
      </c>
      <c r="R35" s="102">
        <v>34</v>
      </c>
      <c r="S35" s="19">
        <v>8.3000000000000007</v>
      </c>
      <c r="T35" s="11" t="s">
        <v>314</v>
      </c>
      <c r="U35" s="73"/>
      <c r="V35" s="18">
        <v>49.925015000000002</v>
      </c>
      <c r="W35" s="18">
        <v>4.607558</v>
      </c>
      <c r="X35" s="106" t="str">
        <f t="shared" si="4"/>
        <v>20000034</v>
      </c>
      <c r="Y35" s="95" t="str">
        <f t="shared" si="5"/>
        <v>170824020000034</v>
      </c>
      <c r="Z35" s="95"/>
      <c r="AA35" s="108" t="str">
        <f t="shared" si="6"/>
        <v>Whitaker_170824020000034.txt</v>
      </c>
      <c r="AB35" s="108" t="str">
        <f t="shared" si="7"/>
        <v>Whitaker</v>
      </c>
      <c r="AC35" s="95">
        <f t="shared" si="10"/>
        <v>170824</v>
      </c>
      <c r="AD35" s="99">
        <f t="shared" si="11"/>
        <v>20</v>
      </c>
      <c r="AE35" s="102">
        <v>34</v>
      </c>
    </row>
    <row r="36" spans="1:31" x14ac:dyDescent="0.25">
      <c r="A36" s="11" t="s">
        <v>318</v>
      </c>
      <c r="B36" s="74" t="s">
        <v>77</v>
      </c>
      <c r="C36" s="11">
        <v>33</v>
      </c>
      <c r="D36" s="13" t="s">
        <v>792</v>
      </c>
      <c r="E36" s="15">
        <v>47.880088600000001</v>
      </c>
      <c r="F36" s="15">
        <v>17.5385141</v>
      </c>
      <c r="G36" s="11" t="s">
        <v>322</v>
      </c>
      <c r="H36" s="89">
        <v>3806</v>
      </c>
      <c r="I36" s="15">
        <v>47.882354999999997</v>
      </c>
      <c r="J36" s="18">
        <v>17.535067000000002</v>
      </c>
      <c r="K36" s="106" t="str">
        <f t="shared" si="0"/>
        <v>10000035</v>
      </c>
      <c r="L36" s="95" t="str">
        <f t="shared" si="1"/>
        <v>170824010000035</v>
      </c>
      <c r="M36" s="95"/>
      <c r="N36" s="108" t="str">
        <f t="shared" si="2"/>
        <v>Gabcikovo_170824010000035.txt</v>
      </c>
      <c r="O36" s="108" t="str">
        <f t="shared" si="3"/>
        <v>Gabcikovo</v>
      </c>
      <c r="P36" s="95">
        <f t="shared" si="8"/>
        <v>170824</v>
      </c>
      <c r="Q36" s="99">
        <f t="shared" si="9"/>
        <v>10</v>
      </c>
      <c r="R36" s="102">
        <v>35</v>
      </c>
      <c r="S36" s="19">
        <v>197</v>
      </c>
      <c r="T36" s="11"/>
      <c r="U36" s="11"/>
      <c r="V36" s="18"/>
      <c r="W36" s="18"/>
      <c r="X36" s="106" t="str">
        <f t="shared" si="4"/>
        <v/>
      </c>
      <c r="Y36" s="95" t="str">
        <f t="shared" si="5"/>
        <v/>
      </c>
      <c r="Z36" s="95"/>
      <c r="AA36" s="108" t="str">
        <f t="shared" si="6"/>
        <v/>
      </c>
      <c r="AB36" s="108" t="str">
        <f t="shared" si="7"/>
        <v/>
      </c>
      <c r="AC36" s="95">
        <f t="shared" si="10"/>
        <v>170824</v>
      </c>
      <c r="AD36" s="99">
        <f t="shared" si="11"/>
        <v>20</v>
      </c>
      <c r="AE36" s="102">
        <v>35</v>
      </c>
    </row>
    <row r="37" spans="1:31" x14ac:dyDescent="0.25">
      <c r="A37" s="11" t="s">
        <v>326</v>
      </c>
      <c r="B37" s="12" t="s">
        <v>44</v>
      </c>
      <c r="C37" s="11">
        <v>34</v>
      </c>
      <c r="D37" s="13" t="s">
        <v>794</v>
      </c>
      <c r="E37" s="15">
        <v>54.722271999999997</v>
      </c>
      <c r="F37" s="15">
        <v>18.082356000000001</v>
      </c>
      <c r="G37" s="11" t="s">
        <v>328</v>
      </c>
      <c r="H37" s="79"/>
      <c r="I37" s="15">
        <v>54.712682000000001</v>
      </c>
      <c r="J37" s="18">
        <v>18.056424</v>
      </c>
      <c r="K37" s="106" t="str">
        <f t="shared" si="0"/>
        <v>10000036</v>
      </c>
      <c r="L37" s="95" t="str">
        <f t="shared" si="1"/>
        <v>170824010000036</v>
      </c>
      <c r="M37" s="95"/>
      <c r="N37" s="108" t="str">
        <f t="shared" si="2"/>
        <v>Czymanowo_170824010000036.txt</v>
      </c>
      <c r="O37" s="108" t="str">
        <f t="shared" si="3"/>
        <v>Czymanowo</v>
      </c>
      <c r="P37" s="95">
        <f t="shared" si="8"/>
        <v>170824</v>
      </c>
      <c r="Q37" s="99">
        <f t="shared" si="9"/>
        <v>10</v>
      </c>
      <c r="R37" s="102">
        <v>36</v>
      </c>
      <c r="S37" s="19">
        <v>13</v>
      </c>
      <c r="T37" s="11" t="s">
        <v>326</v>
      </c>
      <c r="U37" s="11"/>
      <c r="V37" s="18">
        <v>54.761884000000002</v>
      </c>
      <c r="W37" s="18">
        <v>18.058195000000001</v>
      </c>
      <c r="X37" s="106" t="str">
        <f t="shared" si="4"/>
        <v>20000036</v>
      </c>
      <c r="Y37" s="95" t="str">
        <f t="shared" si="5"/>
        <v>170824020000036</v>
      </c>
      <c r="Z37" s="95"/>
      <c r="AA37" s="108" t="str">
        <f t="shared" si="6"/>
        <v>Zarnowiec_170824020000036.txt</v>
      </c>
      <c r="AB37" s="108" t="str">
        <f t="shared" si="7"/>
        <v>Zarnowiec</v>
      </c>
      <c r="AC37" s="95">
        <f t="shared" si="10"/>
        <v>170824</v>
      </c>
      <c r="AD37" s="99">
        <f t="shared" si="11"/>
        <v>20</v>
      </c>
      <c r="AE37" s="102">
        <v>36</v>
      </c>
    </row>
    <row r="38" spans="1:31" x14ac:dyDescent="0.25">
      <c r="A38" s="11" t="s">
        <v>331</v>
      </c>
      <c r="B38" s="12" t="s">
        <v>44</v>
      </c>
      <c r="C38" s="11">
        <v>35</v>
      </c>
      <c r="D38" s="13" t="s">
        <v>783</v>
      </c>
      <c r="E38" s="15">
        <v>59.482770000000002</v>
      </c>
      <c r="F38" s="15">
        <v>6.67265</v>
      </c>
      <c r="G38" s="11" t="s">
        <v>104</v>
      </c>
      <c r="H38" s="11">
        <v>3162</v>
      </c>
      <c r="I38" s="15">
        <v>59.303750000000001</v>
      </c>
      <c r="J38" s="18">
        <v>6.9420830000000002</v>
      </c>
      <c r="K38" s="106" t="str">
        <f t="shared" si="0"/>
        <v>10000037</v>
      </c>
      <c r="L38" s="95" t="str">
        <f t="shared" si="1"/>
        <v>170824010000037</v>
      </c>
      <c r="M38" s="95"/>
      <c r="N38" s="108" t="str">
        <f t="shared" si="2"/>
        <v>Lake-Blasjo_170824010000037.txt</v>
      </c>
      <c r="O38" s="108" t="str">
        <f t="shared" si="3"/>
        <v>Lake-Blasjo</v>
      </c>
      <c r="P38" s="95">
        <f t="shared" si="8"/>
        <v>170824</v>
      </c>
      <c r="Q38" s="99">
        <f t="shared" si="9"/>
        <v>10</v>
      </c>
      <c r="R38" s="102">
        <v>37</v>
      </c>
      <c r="S38" s="19">
        <v>2325</v>
      </c>
      <c r="T38" s="11" t="s">
        <v>332</v>
      </c>
      <c r="U38" s="11"/>
      <c r="V38" s="18">
        <v>59.496032999999997</v>
      </c>
      <c r="W38" s="18">
        <v>6.5395159999999999</v>
      </c>
      <c r="X38" s="106" t="str">
        <f t="shared" si="4"/>
        <v>20000037</v>
      </c>
      <c r="Y38" s="95" t="str">
        <f t="shared" si="5"/>
        <v>170824020000037</v>
      </c>
      <c r="Z38" s="95"/>
      <c r="AA38" s="108" t="str">
        <f t="shared" si="6"/>
        <v>Suldalsvatnet_170824020000037.txt</v>
      </c>
      <c r="AB38" s="108" t="str">
        <f t="shared" si="7"/>
        <v>Suldalsvatnet</v>
      </c>
      <c r="AC38" s="95">
        <f t="shared" si="10"/>
        <v>170824</v>
      </c>
      <c r="AD38" s="99">
        <f t="shared" si="11"/>
        <v>20</v>
      </c>
      <c r="AE38" s="102">
        <v>37</v>
      </c>
    </row>
    <row r="39" spans="1:31" x14ac:dyDescent="0.25">
      <c r="A39" s="21" t="s">
        <v>336</v>
      </c>
      <c r="B39" s="12" t="s">
        <v>44</v>
      </c>
      <c r="C39" s="11">
        <v>36</v>
      </c>
      <c r="D39" s="13" t="s">
        <v>795</v>
      </c>
      <c r="E39" s="15">
        <v>41.872835000000002</v>
      </c>
      <c r="F39" s="15">
        <v>8.2040749999999996</v>
      </c>
      <c r="G39" s="11" t="s">
        <v>341</v>
      </c>
      <c r="H39" s="11">
        <v>2713</v>
      </c>
      <c r="I39" s="15">
        <v>41.872563999999997</v>
      </c>
      <c r="J39" s="18">
        <v>-8.2023650000000004</v>
      </c>
      <c r="K39" s="106" t="str">
        <f t="shared" si="0"/>
        <v>10000038</v>
      </c>
      <c r="L39" s="95" t="str">
        <f t="shared" si="1"/>
        <v>170824010000038</v>
      </c>
      <c r="M39" s="95"/>
      <c r="N39" s="108" t="str">
        <f t="shared" si="2"/>
        <v>Alto-Lindoso_170824010000038.txt</v>
      </c>
      <c r="O39" s="108" t="str">
        <f t="shared" si="3"/>
        <v>Alto-Lindoso</v>
      </c>
      <c r="P39" s="95">
        <f t="shared" si="8"/>
        <v>170824</v>
      </c>
      <c r="Q39" s="99">
        <f t="shared" si="9"/>
        <v>10</v>
      </c>
      <c r="R39" s="102">
        <v>38</v>
      </c>
      <c r="S39" s="19">
        <v>390</v>
      </c>
      <c r="T39" s="11" t="s">
        <v>342</v>
      </c>
      <c r="U39" s="11">
        <v>2714</v>
      </c>
      <c r="V39" s="18">
        <v>41.812573</v>
      </c>
      <c r="W39" s="18">
        <v>-8.3535959999999996</v>
      </c>
      <c r="X39" s="106" t="str">
        <f t="shared" si="4"/>
        <v>20000038</v>
      </c>
      <c r="Y39" s="95" t="str">
        <f t="shared" si="5"/>
        <v>170824020000038</v>
      </c>
      <c r="Z39" s="95"/>
      <c r="AA39" s="108" t="str">
        <f t="shared" si="6"/>
        <v>Touvedo_170824020000038.txt</v>
      </c>
      <c r="AB39" s="108" t="str">
        <f t="shared" si="7"/>
        <v>Touvedo</v>
      </c>
      <c r="AC39" s="95">
        <f t="shared" si="10"/>
        <v>170824</v>
      </c>
      <c r="AD39" s="99">
        <f t="shared" si="11"/>
        <v>20</v>
      </c>
      <c r="AE39" s="102">
        <v>38</v>
      </c>
    </row>
    <row r="40" spans="1:31" x14ac:dyDescent="0.25">
      <c r="A40" s="11" t="s">
        <v>345</v>
      </c>
      <c r="B40" s="12" t="s">
        <v>44</v>
      </c>
      <c r="C40" s="11">
        <v>37</v>
      </c>
      <c r="D40" s="13" t="s">
        <v>782</v>
      </c>
      <c r="E40" s="15">
        <v>39.260416999999997</v>
      </c>
      <c r="F40" s="15">
        <v>-0.91958300000000004</v>
      </c>
      <c r="G40" s="11" t="s">
        <v>260</v>
      </c>
      <c r="H40" s="11">
        <v>2819</v>
      </c>
      <c r="I40" s="15">
        <v>39.234811999999998</v>
      </c>
      <c r="J40" s="18">
        <v>-0.92837000000000003</v>
      </c>
      <c r="K40" s="106" t="str">
        <f t="shared" si="0"/>
        <v>10000039</v>
      </c>
      <c r="L40" s="95" t="str">
        <f t="shared" si="1"/>
        <v>170824010000039</v>
      </c>
      <c r="M40" s="95"/>
      <c r="N40" s="108" t="str">
        <f t="shared" si="2"/>
        <v>Muela-upper-reservoir_170824010000039.txt</v>
      </c>
      <c r="O40" s="108" t="str">
        <f t="shared" si="3"/>
        <v>Muela-upper-reservoir</v>
      </c>
      <c r="P40" s="95">
        <f t="shared" si="8"/>
        <v>170824</v>
      </c>
      <c r="Q40" s="99">
        <f t="shared" si="9"/>
        <v>10</v>
      </c>
      <c r="R40" s="102">
        <v>39</v>
      </c>
      <c r="S40" s="19">
        <v>20</v>
      </c>
      <c r="T40" s="11" t="s">
        <v>261</v>
      </c>
      <c r="U40" s="11">
        <v>2817</v>
      </c>
      <c r="V40" s="18">
        <v>39.261273000000003</v>
      </c>
      <c r="W40" s="18">
        <v>-0.91828500000000002</v>
      </c>
      <c r="X40" s="106" t="str">
        <f t="shared" si="4"/>
        <v>20000039</v>
      </c>
      <c r="Y40" s="95" t="str">
        <f t="shared" si="5"/>
        <v>170824020000039</v>
      </c>
      <c r="Z40" s="95"/>
      <c r="AA40" s="108" t="str">
        <f t="shared" si="6"/>
        <v>Cortes-de-Pallas_170824020000039.txt</v>
      </c>
      <c r="AB40" s="108" t="str">
        <f t="shared" si="7"/>
        <v>Cortes-de-Pallas</v>
      </c>
      <c r="AC40" s="95">
        <f t="shared" si="10"/>
        <v>170824</v>
      </c>
      <c r="AD40" s="99">
        <f t="shared" si="11"/>
        <v>20</v>
      </c>
      <c r="AE40" s="102">
        <v>39</v>
      </c>
    </row>
    <row r="41" spans="1:31" x14ac:dyDescent="0.25">
      <c r="A41" s="21" t="s">
        <v>347</v>
      </c>
      <c r="B41" s="74" t="s">
        <v>77</v>
      </c>
      <c r="C41" s="11">
        <v>38</v>
      </c>
      <c r="D41" s="13" t="s">
        <v>796</v>
      </c>
      <c r="E41" s="15">
        <v>50.084297999999997</v>
      </c>
      <c r="F41" s="15">
        <v>17.181028999999999</v>
      </c>
      <c r="G41" s="11" t="s">
        <v>352</v>
      </c>
      <c r="H41" s="79"/>
      <c r="I41" s="15">
        <v>50.075180000000003</v>
      </c>
      <c r="J41" s="18">
        <v>17.159209000000001</v>
      </c>
      <c r="K41" s="106" t="str">
        <f t="shared" si="0"/>
        <v>10000040</v>
      </c>
      <c r="L41" s="95" t="str">
        <f t="shared" si="1"/>
        <v>170824010000040</v>
      </c>
      <c r="M41" s="95"/>
      <c r="N41" s="108" t="str">
        <f t="shared" si="2"/>
        <v>Dlouhe-Strane-upper_170824010000040.txt</v>
      </c>
      <c r="O41" s="108" t="str">
        <f t="shared" si="3"/>
        <v>Dlouhe-Strane-upper</v>
      </c>
      <c r="P41" s="95">
        <f t="shared" si="8"/>
        <v>170824</v>
      </c>
      <c r="Q41" s="99">
        <f t="shared" si="9"/>
        <v>10</v>
      </c>
      <c r="R41" s="102">
        <v>40</v>
      </c>
      <c r="S41" s="19">
        <v>2.72</v>
      </c>
      <c r="T41" s="11" t="s">
        <v>353</v>
      </c>
      <c r="U41" s="11"/>
      <c r="V41" s="18">
        <v>50.082633000000001</v>
      </c>
      <c r="W41" s="18">
        <v>17.182297999999999</v>
      </c>
      <c r="X41" s="106" t="str">
        <f t="shared" si="4"/>
        <v>20000040</v>
      </c>
      <c r="Y41" s="95" t="str">
        <f t="shared" si="5"/>
        <v>170824020000040</v>
      </c>
      <c r="Z41" s="95"/>
      <c r="AA41" s="108" t="str">
        <f t="shared" si="6"/>
        <v>Dlouhe-Strane-lower_170824020000040.txt</v>
      </c>
      <c r="AB41" s="108" t="str">
        <f t="shared" si="7"/>
        <v>Dlouhe-Strane-lower</v>
      </c>
      <c r="AC41" s="95">
        <f t="shared" si="10"/>
        <v>170824</v>
      </c>
      <c r="AD41" s="99">
        <f t="shared" si="11"/>
        <v>20</v>
      </c>
      <c r="AE41" s="102">
        <v>40</v>
      </c>
    </row>
    <row r="42" spans="1:31" x14ac:dyDescent="0.25">
      <c r="A42" s="11" t="s">
        <v>356</v>
      </c>
      <c r="B42" s="74" t="s">
        <v>77</v>
      </c>
      <c r="C42" s="11">
        <v>39</v>
      </c>
      <c r="D42" s="13" t="s">
        <v>783</v>
      </c>
      <c r="E42" s="15">
        <v>66.728333000000006</v>
      </c>
      <c r="F42" s="15">
        <v>13.913611</v>
      </c>
      <c r="G42" s="11" t="s">
        <v>358</v>
      </c>
      <c r="H42" s="11">
        <v>3052</v>
      </c>
      <c r="I42" s="15">
        <v>66.701481999999999</v>
      </c>
      <c r="J42" s="18">
        <v>14.175053999999999</v>
      </c>
      <c r="K42" s="106" t="str">
        <f t="shared" si="0"/>
        <v>10000041</v>
      </c>
      <c r="L42" s="95" t="str">
        <f t="shared" si="1"/>
        <v>170824010000041</v>
      </c>
      <c r="M42" s="95"/>
      <c r="N42" s="108" t="str">
        <f t="shared" si="2"/>
        <v>Storglomvatn_170824010000041.txt</v>
      </c>
      <c r="O42" s="108" t="str">
        <f t="shared" si="3"/>
        <v>Storglomvatn</v>
      </c>
      <c r="P42" s="95">
        <f t="shared" si="8"/>
        <v>170824</v>
      </c>
      <c r="Q42" s="99">
        <f t="shared" si="9"/>
        <v>10</v>
      </c>
      <c r="R42" s="102">
        <v>41</v>
      </c>
      <c r="S42" s="19">
        <v>3468</v>
      </c>
      <c r="T42" s="11"/>
      <c r="U42" s="11"/>
      <c r="V42" s="18"/>
      <c r="W42" s="18"/>
      <c r="X42" s="106" t="str">
        <f t="shared" si="4"/>
        <v/>
      </c>
      <c r="Y42" s="95" t="str">
        <f t="shared" si="5"/>
        <v/>
      </c>
      <c r="Z42" s="95"/>
      <c r="AA42" s="108" t="str">
        <f t="shared" si="6"/>
        <v/>
      </c>
      <c r="AB42" s="108" t="str">
        <f t="shared" si="7"/>
        <v/>
      </c>
      <c r="AC42" s="95">
        <f t="shared" si="10"/>
        <v>170824</v>
      </c>
      <c r="AD42" s="99">
        <f t="shared" si="11"/>
        <v>20</v>
      </c>
      <c r="AE42" s="102">
        <v>41</v>
      </c>
    </row>
    <row r="43" spans="1:31" x14ac:dyDescent="0.25">
      <c r="A43" s="11" t="s">
        <v>361</v>
      </c>
      <c r="B43" s="74" t="s">
        <v>77</v>
      </c>
      <c r="C43" s="11">
        <v>40</v>
      </c>
      <c r="D43" s="13" t="s">
        <v>788</v>
      </c>
      <c r="E43" s="15">
        <v>63.518999999999998</v>
      </c>
      <c r="F43" s="15">
        <v>20.36</v>
      </c>
      <c r="G43" s="11" t="s">
        <v>364</v>
      </c>
      <c r="H43" s="79"/>
      <c r="I43" s="15">
        <v>63.870435999999998</v>
      </c>
      <c r="J43" s="18">
        <v>20.015263000000001</v>
      </c>
      <c r="K43" s="106" t="str">
        <f t="shared" si="0"/>
        <v>10000042</v>
      </c>
      <c r="L43" s="95" t="str">
        <f t="shared" si="1"/>
        <v>170824010000042</v>
      </c>
      <c r="M43" s="95"/>
      <c r="N43" s="108" t="str">
        <f t="shared" si="2"/>
        <v>Stornorrfors-dam_170824010000042.txt</v>
      </c>
      <c r="O43" s="108" t="str">
        <f t="shared" si="3"/>
        <v>Stornorrfors-dam</v>
      </c>
      <c r="P43" s="95">
        <f t="shared" si="8"/>
        <v>170824</v>
      </c>
      <c r="Q43" s="99">
        <f t="shared" si="9"/>
        <v>10</v>
      </c>
      <c r="R43" s="102">
        <v>42</v>
      </c>
      <c r="S43" s="19">
        <v>0</v>
      </c>
      <c r="T43" s="11"/>
      <c r="U43" s="11"/>
      <c r="V43" s="18"/>
      <c r="W43" s="18"/>
      <c r="X43" s="106" t="str">
        <f t="shared" si="4"/>
        <v/>
      </c>
      <c r="Y43" s="95" t="str">
        <f t="shared" si="5"/>
        <v/>
      </c>
      <c r="Z43" s="95"/>
      <c r="AA43" s="108" t="str">
        <f t="shared" si="6"/>
        <v/>
      </c>
      <c r="AB43" s="108" t="str">
        <f t="shared" si="7"/>
        <v/>
      </c>
      <c r="AC43" s="95">
        <f t="shared" si="10"/>
        <v>170824</v>
      </c>
      <c r="AD43" s="99">
        <f t="shared" si="11"/>
        <v>20</v>
      </c>
      <c r="AE43" s="102">
        <v>42</v>
      </c>
    </row>
    <row r="44" spans="1:31" x14ac:dyDescent="0.25">
      <c r="A44" s="11" t="s">
        <v>369</v>
      </c>
      <c r="B44" s="12" t="s">
        <v>44</v>
      </c>
      <c r="C44" s="11">
        <v>41</v>
      </c>
      <c r="D44" s="13" t="s">
        <v>793</v>
      </c>
      <c r="E44" s="15">
        <v>47.196722000000001</v>
      </c>
      <c r="F44" s="15">
        <v>12.720815999999999</v>
      </c>
      <c r="G44" s="11" t="s">
        <v>370</v>
      </c>
      <c r="H44" s="11">
        <v>3295</v>
      </c>
      <c r="I44" s="15">
        <v>47.197916999999997</v>
      </c>
      <c r="J44" s="18">
        <v>11.02125</v>
      </c>
      <c r="K44" s="106" t="str">
        <f t="shared" si="0"/>
        <v>10000043</v>
      </c>
      <c r="L44" s="95" t="str">
        <f t="shared" si="1"/>
        <v>170824010000043</v>
      </c>
      <c r="M44" s="95"/>
      <c r="N44" s="108" t="str">
        <f t="shared" si="2"/>
        <v>Mooserboden_170824010000043.txt</v>
      </c>
      <c r="O44" s="108" t="str">
        <f t="shared" si="3"/>
        <v>Mooserboden</v>
      </c>
      <c r="P44" s="95">
        <f t="shared" si="8"/>
        <v>170824</v>
      </c>
      <c r="Q44" s="99">
        <f t="shared" si="9"/>
        <v>10</v>
      </c>
      <c r="R44" s="102">
        <v>43</v>
      </c>
      <c r="S44" s="19">
        <v>85.4</v>
      </c>
      <c r="T44" s="11" t="s">
        <v>371</v>
      </c>
      <c r="U44" s="11"/>
      <c r="V44" s="18">
        <v>47.189686999999999</v>
      </c>
      <c r="W44" s="18">
        <v>12.718928</v>
      </c>
      <c r="X44" s="106" t="str">
        <f t="shared" si="4"/>
        <v>20000043</v>
      </c>
      <c r="Y44" s="95" t="str">
        <f t="shared" si="5"/>
        <v>170824020000043</v>
      </c>
      <c r="Z44" s="95"/>
      <c r="AA44" s="108" t="str">
        <f t="shared" si="6"/>
        <v>Wasserfallboden_170824020000043.txt</v>
      </c>
      <c r="AB44" s="108" t="str">
        <f t="shared" si="7"/>
        <v>Wasserfallboden</v>
      </c>
      <c r="AC44" s="95">
        <f t="shared" si="10"/>
        <v>170824</v>
      </c>
      <c r="AD44" s="99">
        <f t="shared" si="11"/>
        <v>20</v>
      </c>
      <c r="AE44" s="102">
        <v>43</v>
      </c>
    </row>
    <row r="45" spans="1:31" x14ac:dyDescent="0.25">
      <c r="A45" s="11" t="s">
        <v>374</v>
      </c>
      <c r="B45" s="12" t="s">
        <v>44</v>
      </c>
      <c r="C45" s="11">
        <v>42</v>
      </c>
      <c r="D45" s="13" t="s">
        <v>784</v>
      </c>
      <c r="E45" s="15">
        <v>46.044199999999996</v>
      </c>
      <c r="F45" s="15">
        <v>10.3521</v>
      </c>
      <c r="G45" s="11" t="s">
        <v>376</v>
      </c>
      <c r="H45" s="11">
        <v>3377</v>
      </c>
      <c r="I45" s="15">
        <v>46.046804999999999</v>
      </c>
      <c r="J45" s="18">
        <v>10.430052</v>
      </c>
      <c r="K45" s="106" t="str">
        <f t="shared" si="0"/>
        <v>10000044</v>
      </c>
      <c r="L45" s="95" t="str">
        <f t="shared" si="1"/>
        <v>170824010000044</v>
      </c>
      <c r="M45" s="95"/>
      <c r="N45" s="108" t="str">
        <f t="shared" si="2"/>
        <v>Lago-d-Arno_170824010000044.txt</v>
      </c>
      <c r="O45" s="108" t="str">
        <f t="shared" si="3"/>
        <v>Lago-d-Arno</v>
      </c>
      <c r="P45" s="95">
        <f t="shared" si="8"/>
        <v>170824</v>
      </c>
      <c r="Q45" s="99">
        <f t="shared" si="9"/>
        <v>10</v>
      </c>
      <c r="R45" s="102">
        <v>44</v>
      </c>
      <c r="S45" s="19">
        <v>38.799999999999997</v>
      </c>
      <c r="T45" s="11" t="s">
        <v>375</v>
      </c>
      <c r="U45" s="11"/>
      <c r="V45" s="18">
        <v>46.047947999999998</v>
      </c>
      <c r="W45" s="18">
        <v>10.350704</v>
      </c>
      <c r="X45" s="106" t="str">
        <f t="shared" si="4"/>
        <v>20000044</v>
      </c>
      <c r="Y45" s="95" t="str">
        <f t="shared" si="5"/>
        <v>170824020000044</v>
      </c>
      <c r="Z45" s="95"/>
      <c r="AA45" s="108" t="str">
        <f t="shared" si="6"/>
        <v>Sellero_170824020000044.txt</v>
      </c>
      <c r="AB45" s="108" t="str">
        <f t="shared" si="7"/>
        <v>Sellero</v>
      </c>
      <c r="AC45" s="95">
        <f t="shared" si="10"/>
        <v>170824</v>
      </c>
      <c r="AD45" s="99">
        <f t="shared" si="11"/>
        <v>20</v>
      </c>
      <c r="AE45" s="102">
        <v>44</v>
      </c>
    </row>
    <row r="46" spans="1:31" x14ac:dyDescent="0.25">
      <c r="A46" s="11" t="s">
        <v>381</v>
      </c>
      <c r="B46" s="12" t="s">
        <v>77</v>
      </c>
      <c r="C46" s="11">
        <v>43</v>
      </c>
      <c r="D46" s="13" t="s">
        <v>778</v>
      </c>
      <c r="E46" s="15">
        <v>45.685437</v>
      </c>
      <c r="F46" s="15">
        <v>6.6224970000000001</v>
      </c>
      <c r="G46" s="11" t="s">
        <v>383</v>
      </c>
      <c r="H46" s="11">
        <v>3394</v>
      </c>
      <c r="I46" s="15">
        <v>45.686250000000001</v>
      </c>
      <c r="J46" s="18">
        <v>6.6245830000000003</v>
      </c>
      <c r="K46" s="106" t="str">
        <f t="shared" si="0"/>
        <v>10000045</v>
      </c>
      <c r="L46" s="95" t="str">
        <f t="shared" si="1"/>
        <v>170824010000045</v>
      </c>
      <c r="M46" s="95"/>
      <c r="N46" s="108" t="str">
        <f t="shared" si="2"/>
        <v>Roselend_170824010000045.txt</v>
      </c>
      <c r="O46" s="108" t="str">
        <f t="shared" si="3"/>
        <v>Roselend</v>
      </c>
      <c r="P46" s="95">
        <f t="shared" si="8"/>
        <v>170824</v>
      </c>
      <c r="Q46" s="99">
        <f t="shared" si="9"/>
        <v>10</v>
      </c>
      <c r="R46" s="102">
        <v>45</v>
      </c>
      <c r="S46" s="19">
        <v>187</v>
      </c>
      <c r="T46" s="11"/>
      <c r="U46" s="11"/>
      <c r="V46" s="18"/>
      <c r="W46" s="18"/>
      <c r="X46" s="106" t="str">
        <f t="shared" si="4"/>
        <v/>
      </c>
      <c r="Y46" s="95" t="str">
        <f t="shared" si="5"/>
        <v/>
      </c>
      <c r="Z46" s="95"/>
      <c r="AA46" s="108" t="str">
        <f t="shared" si="6"/>
        <v/>
      </c>
      <c r="AB46" s="108" t="str">
        <f t="shared" si="7"/>
        <v/>
      </c>
      <c r="AC46" s="95">
        <f t="shared" si="10"/>
        <v>170824</v>
      </c>
      <c r="AD46" s="99">
        <f t="shared" si="11"/>
        <v>20</v>
      </c>
      <c r="AE46" s="102">
        <v>45</v>
      </c>
    </row>
    <row r="47" spans="1:31" x14ac:dyDescent="0.25">
      <c r="A47" s="11" t="s">
        <v>387</v>
      </c>
      <c r="B47" s="12" t="s">
        <v>44</v>
      </c>
      <c r="C47" s="11">
        <v>44</v>
      </c>
      <c r="D47" s="13" t="s">
        <v>793</v>
      </c>
      <c r="E47" s="15">
        <v>46.975805000000001</v>
      </c>
      <c r="F47" s="15">
        <v>10.043101999999999</v>
      </c>
      <c r="G47" s="11" t="s">
        <v>392</v>
      </c>
      <c r="H47" s="79"/>
      <c r="I47" s="15">
        <v>46.970536000000003</v>
      </c>
      <c r="J47" s="18">
        <v>10.125780000000001</v>
      </c>
      <c r="K47" s="106" t="str">
        <f t="shared" si="0"/>
        <v>10000046</v>
      </c>
      <c r="L47" s="95" t="str">
        <f t="shared" si="1"/>
        <v>170824010000046</v>
      </c>
      <c r="M47" s="95"/>
      <c r="N47" s="108" t="str">
        <f t="shared" si="2"/>
        <v>Kops_170824010000046.txt</v>
      </c>
      <c r="O47" s="108" t="str">
        <f t="shared" si="3"/>
        <v>Kops</v>
      </c>
      <c r="P47" s="95">
        <f t="shared" si="8"/>
        <v>170824</v>
      </c>
      <c r="Q47" s="99">
        <f t="shared" si="9"/>
        <v>10</v>
      </c>
      <c r="R47" s="102">
        <v>46</v>
      </c>
      <c r="S47" s="19">
        <v>42</v>
      </c>
      <c r="T47" s="11" t="s">
        <v>393</v>
      </c>
      <c r="U47" s="11"/>
      <c r="V47" s="18">
        <v>46.975220999999998</v>
      </c>
      <c r="W47" s="18">
        <v>10.039701000000001</v>
      </c>
      <c r="X47" s="106" t="str">
        <f t="shared" si="4"/>
        <v>20000046</v>
      </c>
      <c r="Y47" s="95" t="str">
        <f t="shared" si="5"/>
        <v>170824020000046</v>
      </c>
      <c r="Z47" s="95"/>
      <c r="AA47" s="108" t="str">
        <f t="shared" si="6"/>
        <v>Rifa_170824020000046.txt</v>
      </c>
      <c r="AB47" s="108" t="str">
        <f t="shared" si="7"/>
        <v>Rifa</v>
      </c>
      <c r="AC47" s="95">
        <f t="shared" si="10"/>
        <v>170824</v>
      </c>
      <c r="AD47" s="99">
        <f t="shared" si="11"/>
        <v>20</v>
      </c>
      <c r="AE47" s="102">
        <v>46</v>
      </c>
    </row>
    <row r="48" spans="1:31" x14ac:dyDescent="0.25">
      <c r="A48" s="11" t="s">
        <v>397</v>
      </c>
      <c r="B48" s="12" t="s">
        <v>398</v>
      </c>
      <c r="C48" s="11">
        <v>45</v>
      </c>
      <c r="D48" s="13" t="s">
        <v>782</v>
      </c>
      <c r="E48" s="15">
        <v>41.047618999999997</v>
      </c>
      <c r="F48" s="15">
        <v>-6.8040250000000002</v>
      </c>
      <c r="G48" s="11" t="s">
        <v>397</v>
      </c>
      <c r="H48" s="11">
        <v>2744</v>
      </c>
      <c r="I48" s="15">
        <v>41.047424999999997</v>
      </c>
      <c r="J48" s="18">
        <v>-6.8039610000000001</v>
      </c>
      <c r="K48" s="106" t="str">
        <f t="shared" si="0"/>
        <v>10000047</v>
      </c>
      <c r="L48" s="95" t="str">
        <f t="shared" si="1"/>
        <v>170824010000047</v>
      </c>
      <c r="M48" s="95"/>
      <c r="N48" s="108" t="str">
        <f t="shared" si="2"/>
        <v>Saucelle_170824010000047.txt</v>
      </c>
      <c r="O48" s="108" t="str">
        <f t="shared" si="3"/>
        <v>Saucelle</v>
      </c>
      <c r="P48" s="95">
        <f t="shared" si="8"/>
        <v>170824</v>
      </c>
      <c r="Q48" s="99">
        <f t="shared" si="9"/>
        <v>10</v>
      </c>
      <c r="R48" s="102">
        <v>47</v>
      </c>
      <c r="S48" s="19">
        <v>181.5</v>
      </c>
      <c r="T48" s="11"/>
      <c r="U48" s="11"/>
      <c r="V48" s="18"/>
      <c r="W48" s="18"/>
      <c r="X48" s="106" t="str">
        <f t="shared" si="4"/>
        <v/>
      </c>
      <c r="Y48" s="95" t="str">
        <f t="shared" si="5"/>
        <v/>
      </c>
      <c r="Z48" s="95"/>
      <c r="AA48" s="108" t="str">
        <f t="shared" si="6"/>
        <v/>
      </c>
      <c r="AB48" s="108" t="str">
        <f t="shared" si="7"/>
        <v/>
      </c>
      <c r="AC48" s="95">
        <f t="shared" si="10"/>
        <v>170824</v>
      </c>
      <c r="AD48" s="99">
        <f t="shared" si="11"/>
        <v>20</v>
      </c>
      <c r="AE48" s="102">
        <v>47</v>
      </c>
    </row>
    <row r="49" spans="1:31" x14ac:dyDescent="0.25">
      <c r="A49" s="11" t="s">
        <v>401</v>
      </c>
      <c r="B49" s="12" t="s">
        <v>44</v>
      </c>
      <c r="C49" s="11">
        <v>46</v>
      </c>
      <c r="D49" s="13" t="s">
        <v>795</v>
      </c>
      <c r="E49" s="15">
        <v>38.195562000000002</v>
      </c>
      <c r="F49" s="15">
        <v>-7.4977080000000003</v>
      </c>
      <c r="G49" s="11" t="s">
        <v>404</v>
      </c>
      <c r="H49" s="11">
        <v>2857</v>
      </c>
      <c r="I49" s="15">
        <v>38.195416999999999</v>
      </c>
      <c r="J49" s="18">
        <v>-7.4954169999999998</v>
      </c>
      <c r="K49" s="106" t="str">
        <f t="shared" si="0"/>
        <v>10000048</v>
      </c>
      <c r="L49" s="95" t="str">
        <f t="shared" si="1"/>
        <v>170824010000048</v>
      </c>
      <c r="M49" s="95"/>
      <c r="N49" s="108" t="str">
        <f t="shared" si="2"/>
        <v>Alqueva_170824010000048.txt</v>
      </c>
      <c r="O49" s="108" t="str">
        <f t="shared" si="3"/>
        <v>Alqueva</v>
      </c>
      <c r="P49" s="95">
        <f t="shared" si="8"/>
        <v>170824</v>
      </c>
      <c r="Q49" s="99">
        <f t="shared" si="9"/>
        <v>10</v>
      </c>
      <c r="R49" s="102">
        <v>48</v>
      </c>
      <c r="S49" s="19">
        <v>3150</v>
      </c>
      <c r="T49" s="11" t="s">
        <v>405</v>
      </c>
      <c r="U49" s="11"/>
      <c r="V49" s="18">
        <v>38.110595000000004</v>
      </c>
      <c r="W49" s="18">
        <v>-7.6291570000000002</v>
      </c>
      <c r="X49" s="106" t="str">
        <f t="shared" si="4"/>
        <v>20000048</v>
      </c>
      <c r="Y49" s="95" t="str">
        <f t="shared" si="5"/>
        <v>170824020000048</v>
      </c>
      <c r="Z49" s="95"/>
      <c r="AA49" s="108" t="str">
        <f t="shared" si="6"/>
        <v>Pedrogao_170824020000048.txt</v>
      </c>
      <c r="AB49" s="108" t="str">
        <f t="shared" si="7"/>
        <v>Pedrogao</v>
      </c>
      <c r="AC49" s="95">
        <f t="shared" si="10"/>
        <v>170824</v>
      </c>
      <c r="AD49" s="99">
        <f t="shared" si="11"/>
        <v>20</v>
      </c>
      <c r="AE49" s="102">
        <v>48</v>
      </c>
    </row>
    <row r="50" spans="1:31" x14ac:dyDescent="0.25">
      <c r="A50" s="11" t="s">
        <v>408</v>
      </c>
      <c r="B50" s="74" t="s">
        <v>77</v>
      </c>
      <c r="C50" s="11">
        <v>47</v>
      </c>
      <c r="D50" s="13" t="s">
        <v>785</v>
      </c>
      <c r="E50" s="15">
        <v>45.447004999999997</v>
      </c>
      <c r="F50" s="15">
        <v>23.768191000000002</v>
      </c>
      <c r="G50" s="11" t="s">
        <v>412</v>
      </c>
      <c r="H50" s="11">
        <v>3856</v>
      </c>
      <c r="I50" s="15">
        <v>45.430556000000003</v>
      </c>
      <c r="J50" s="18">
        <v>23.733332999999998</v>
      </c>
      <c r="K50" s="106" t="str">
        <f t="shared" si="0"/>
        <v>10000049</v>
      </c>
      <c r="L50" s="95" t="str">
        <f t="shared" si="1"/>
        <v>170824010000049</v>
      </c>
      <c r="M50" s="95"/>
      <c r="N50" s="108" t="str">
        <f t="shared" si="2"/>
        <v>Vidra-_170824010000049.txt</v>
      </c>
      <c r="O50" s="108" t="str">
        <f t="shared" si="3"/>
        <v>Vidra-</v>
      </c>
      <c r="P50" s="95">
        <f t="shared" si="8"/>
        <v>170824</v>
      </c>
      <c r="Q50" s="99">
        <f t="shared" si="9"/>
        <v>10</v>
      </c>
      <c r="R50" s="102">
        <v>49</v>
      </c>
      <c r="S50" s="19">
        <v>340</v>
      </c>
      <c r="T50" s="11"/>
      <c r="U50" s="11"/>
      <c r="V50" s="18"/>
      <c r="W50" s="18"/>
      <c r="X50" s="106" t="str">
        <f t="shared" si="4"/>
        <v/>
      </c>
      <c r="Y50" s="95" t="str">
        <f t="shared" si="5"/>
        <v/>
      </c>
      <c r="Z50" s="95"/>
      <c r="AA50" s="108" t="str">
        <f t="shared" si="6"/>
        <v/>
      </c>
      <c r="AB50" s="108" t="str">
        <f t="shared" si="7"/>
        <v/>
      </c>
      <c r="AC50" s="95">
        <f t="shared" si="10"/>
        <v>170824</v>
      </c>
      <c r="AD50" s="99">
        <f t="shared" si="11"/>
        <v>20</v>
      </c>
      <c r="AE50" s="102">
        <v>49</v>
      </c>
    </row>
    <row r="51" spans="1:31" x14ac:dyDescent="0.25">
      <c r="A51" s="11" t="s">
        <v>417</v>
      </c>
      <c r="B51" s="12" t="s">
        <v>77</v>
      </c>
      <c r="C51" s="11">
        <v>48</v>
      </c>
      <c r="D51" s="13" t="s">
        <v>793</v>
      </c>
      <c r="E51" s="15">
        <v>47.269798000000002</v>
      </c>
      <c r="F51" s="15">
        <v>10.967834</v>
      </c>
      <c r="G51" s="11" t="s">
        <v>420</v>
      </c>
      <c r="H51" s="79"/>
      <c r="I51" s="15">
        <v>47.212035</v>
      </c>
      <c r="J51" s="18">
        <v>11.000964</v>
      </c>
      <c r="K51" s="106" t="str">
        <f t="shared" si="0"/>
        <v>10000050</v>
      </c>
      <c r="L51" s="95" t="str">
        <f t="shared" si="1"/>
        <v>170824010000050</v>
      </c>
      <c r="M51" s="95"/>
      <c r="N51" s="108" t="str">
        <f t="shared" si="2"/>
        <v>Laengental_170824010000050.txt</v>
      </c>
      <c r="O51" s="108" t="str">
        <f t="shared" si="3"/>
        <v>Laengental</v>
      </c>
      <c r="P51" s="95">
        <f t="shared" si="8"/>
        <v>170824</v>
      </c>
      <c r="Q51" s="99">
        <f t="shared" si="9"/>
        <v>10</v>
      </c>
      <c r="R51" s="102">
        <v>50</v>
      </c>
      <c r="S51" s="19">
        <v>3</v>
      </c>
      <c r="T51" s="11"/>
      <c r="U51" s="11"/>
      <c r="V51" s="18"/>
      <c r="W51" s="18"/>
      <c r="X51" s="106" t="str">
        <f t="shared" si="4"/>
        <v/>
      </c>
      <c r="Y51" s="95" t="str">
        <f t="shared" si="5"/>
        <v/>
      </c>
      <c r="Z51" s="95"/>
      <c r="AA51" s="108" t="str">
        <f t="shared" si="6"/>
        <v/>
      </c>
      <c r="AB51" s="108" t="str">
        <f t="shared" si="7"/>
        <v/>
      </c>
      <c r="AC51" s="95">
        <f t="shared" si="10"/>
        <v>170824</v>
      </c>
      <c r="AD51" s="99">
        <f t="shared" si="11"/>
        <v>20</v>
      </c>
      <c r="AE51" s="102">
        <v>50</v>
      </c>
    </row>
    <row r="52" spans="1:31" x14ac:dyDescent="0.25">
      <c r="A52" s="11" t="s">
        <v>424</v>
      </c>
      <c r="B52" s="12" t="s">
        <v>44</v>
      </c>
      <c r="C52" s="11">
        <v>49</v>
      </c>
      <c r="D52" s="13" t="s">
        <v>784</v>
      </c>
      <c r="E52" s="15">
        <v>37.118299999999998</v>
      </c>
      <c r="F52" s="15">
        <v>15.1394</v>
      </c>
      <c r="G52" s="11" t="s">
        <v>426</v>
      </c>
      <c r="H52" s="79"/>
      <c r="I52" s="15">
        <v>37.129075999999998</v>
      </c>
      <c r="J52" s="18">
        <v>15.139324999999999</v>
      </c>
      <c r="K52" s="106" t="str">
        <f t="shared" si="0"/>
        <v>10000051</v>
      </c>
      <c r="L52" s="95" t="str">
        <f t="shared" si="1"/>
        <v>170824010000051</v>
      </c>
      <c r="M52" s="95"/>
      <c r="N52" s="108" t="str">
        <f t="shared" si="2"/>
        <v>Anapo-upper-reservoir_170824010000051.txt</v>
      </c>
      <c r="O52" s="108" t="str">
        <f t="shared" si="3"/>
        <v>Anapo-upper-reservoir</v>
      </c>
      <c r="P52" s="95">
        <f t="shared" si="8"/>
        <v>170824</v>
      </c>
      <c r="Q52" s="99">
        <f t="shared" si="9"/>
        <v>10</v>
      </c>
      <c r="R52" s="102">
        <v>51</v>
      </c>
      <c r="S52" s="19">
        <v>5.6</v>
      </c>
      <c r="T52" s="11" t="s">
        <v>427</v>
      </c>
      <c r="U52" s="11"/>
      <c r="V52" s="18">
        <v>37.111313000000003</v>
      </c>
      <c r="W52" s="18">
        <v>15.142173</v>
      </c>
      <c r="X52" s="106" t="str">
        <f t="shared" si="4"/>
        <v>20000051</v>
      </c>
      <c r="Y52" s="95" t="str">
        <f t="shared" si="5"/>
        <v>170824020000051</v>
      </c>
      <c r="Z52" s="95"/>
      <c r="AA52" s="108" t="str">
        <f t="shared" si="6"/>
        <v>Anapo-lower-reservoir_170824020000051.txt</v>
      </c>
      <c r="AB52" s="108" t="str">
        <f t="shared" si="7"/>
        <v>Anapo-lower-reservoir</v>
      </c>
      <c r="AC52" s="95">
        <f t="shared" si="10"/>
        <v>170824</v>
      </c>
      <c r="AD52" s="99">
        <f t="shared" si="11"/>
        <v>20</v>
      </c>
      <c r="AE52" s="102">
        <v>51</v>
      </c>
    </row>
    <row r="53" spans="1:31" x14ac:dyDescent="0.25">
      <c r="A53" s="11" t="s">
        <v>429</v>
      </c>
      <c r="B53" s="12" t="s">
        <v>44</v>
      </c>
      <c r="C53" s="11">
        <v>50</v>
      </c>
      <c r="D53" s="13" t="s">
        <v>794</v>
      </c>
      <c r="E53" s="15">
        <v>49.780391000000002</v>
      </c>
      <c r="F53" s="15">
        <v>19.211573000000001</v>
      </c>
      <c r="G53" s="11" t="s">
        <v>431</v>
      </c>
      <c r="H53" s="79"/>
      <c r="I53" s="15">
        <v>49.787309999999998</v>
      </c>
      <c r="J53" s="18">
        <v>19.229977000000002</v>
      </c>
      <c r="K53" s="106" t="str">
        <f t="shared" si="0"/>
        <v>10000052</v>
      </c>
      <c r="L53" s="95" t="str">
        <f t="shared" si="1"/>
        <v>170824010000052</v>
      </c>
      <c r="M53" s="95"/>
      <c r="N53" s="108" t="str">
        <f t="shared" si="2"/>
        <v>Zar_170824010000052.txt</v>
      </c>
      <c r="O53" s="108" t="str">
        <f t="shared" si="3"/>
        <v>Zar</v>
      </c>
      <c r="P53" s="95">
        <f t="shared" si="8"/>
        <v>170824</v>
      </c>
      <c r="Q53" s="99">
        <f t="shared" si="9"/>
        <v>10</v>
      </c>
      <c r="R53" s="102">
        <v>52</v>
      </c>
      <c r="S53" s="19">
        <v>2</v>
      </c>
      <c r="T53" s="11" t="s">
        <v>432</v>
      </c>
      <c r="U53" s="11">
        <v>3768</v>
      </c>
      <c r="V53" s="18">
        <v>49.807045000000002</v>
      </c>
      <c r="W53" s="18">
        <v>19.201388000000001</v>
      </c>
      <c r="X53" s="106" t="str">
        <f t="shared" si="4"/>
        <v>20000052</v>
      </c>
      <c r="Y53" s="95" t="str">
        <f t="shared" si="5"/>
        <v>170824020000052</v>
      </c>
      <c r="Z53" s="95"/>
      <c r="AA53" s="108" t="str">
        <f t="shared" si="6"/>
        <v>Miedzybrodzie_170824020000052.txt</v>
      </c>
      <c r="AB53" s="108" t="str">
        <f t="shared" si="7"/>
        <v>Miedzybrodzie</v>
      </c>
      <c r="AC53" s="95">
        <f t="shared" si="10"/>
        <v>170824</v>
      </c>
      <c r="AD53" s="99">
        <f t="shared" si="11"/>
        <v>20</v>
      </c>
      <c r="AE53" s="102">
        <v>52</v>
      </c>
    </row>
    <row r="54" spans="1:31" x14ac:dyDescent="0.25">
      <c r="A54" s="11" t="s">
        <v>434</v>
      </c>
      <c r="B54" s="12" t="s">
        <v>44</v>
      </c>
      <c r="C54" s="11">
        <v>51</v>
      </c>
      <c r="D54" s="13" t="s">
        <v>793</v>
      </c>
      <c r="E54" s="15">
        <v>47.085109000000003</v>
      </c>
      <c r="F54" s="15">
        <v>9.8812890000000007</v>
      </c>
      <c r="G54" s="11" t="s">
        <v>437</v>
      </c>
      <c r="H54" s="79"/>
      <c r="I54" s="15">
        <v>47.076025000000001</v>
      </c>
      <c r="J54" s="18">
        <v>9.8745429999999992</v>
      </c>
      <c r="K54" s="106" t="str">
        <f t="shared" si="0"/>
        <v>10000053</v>
      </c>
      <c r="L54" s="95" t="str">
        <f t="shared" si="1"/>
        <v>170824010000053</v>
      </c>
      <c r="M54" s="95"/>
      <c r="N54" s="108" t="str">
        <f t="shared" si="2"/>
        <v>Latschau_170824010000053.txt</v>
      </c>
      <c r="O54" s="108" t="str">
        <f t="shared" si="3"/>
        <v>Latschau</v>
      </c>
      <c r="P54" s="95">
        <f t="shared" si="8"/>
        <v>170824</v>
      </c>
      <c r="Q54" s="99">
        <f t="shared" si="9"/>
        <v>10</v>
      </c>
      <c r="R54" s="102">
        <v>53</v>
      </c>
      <c r="S54" s="19">
        <v>2.2400000000000002</v>
      </c>
      <c r="T54" s="11" t="s">
        <v>438</v>
      </c>
      <c r="U54" s="11"/>
      <c r="V54" s="18">
        <v>47.085935999999997</v>
      </c>
      <c r="W54" s="18">
        <v>9.8764800000000008</v>
      </c>
      <c r="X54" s="106" t="str">
        <f t="shared" si="4"/>
        <v>20000053</v>
      </c>
      <c r="Y54" s="95" t="str">
        <f t="shared" si="5"/>
        <v>170824020000053</v>
      </c>
      <c r="Z54" s="95"/>
      <c r="AA54" s="108" t="str">
        <f t="shared" si="6"/>
        <v>Rodund_170824020000053.txt</v>
      </c>
      <c r="AB54" s="108" t="str">
        <f t="shared" si="7"/>
        <v>Rodund</v>
      </c>
      <c r="AC54" s="95">
        <f t="shared" si="10"/>
        <v>170824</v>
      </c>
      <c r="AD54" s="99">
        <f t="shared" si="11"/>
        <v>20</v>
      </c>
      <c r="AE54" s="102">
        <v>53</v>
      </c>
    </row>
    <row r="55" spans="1:31" x14ac:dyDescent="0.25">
      <c r="A55" s="11" t="s">
        <v>441</v>
      </c>
      <c r="B55" s="74" t="s">
        <v>77</v>
      </c>
      <c r="C55" s="11">
        <v>52</v>
      </c>
      <c r="D55" s="13" t="s">
        <v>797</v>
      </c>
      <c r="E55" s="15">
        <v>43.458100000000002</v>
      </c>
      <c r="F55" s="15">
        <v>16.7027</v>
      </c>
      <c r="G55" s="11" t="s">
        <v>444</v>
      </c>
      <c r="H55" s="79"/>
      <c r="I55" s="15">
        <v>43.546056</v>
      </c>
      <c r="J55" s="18">
        <v>16.736651999999999</v>
      </c>
      <c r="K55" s="106" t="str">
        <f t="shared" si="0"/>
        <v>10000054</v>
      </c>
      <c r="L55" s="95" t="str">
        <f t="shared" si="1"/>
        <v>170824010000054</v>
      </c>
      <c r="M55" s="95"/>
      <c r="N55" s="108" t="str">
        <f t="shared" si="2"/>
        <v>Zakucac_170824010000054.txt</v>
      </c>
      <c r="O55" s="108" t="str">
        <f t="shared" si="3"/>
        <v>Zakucac</v>
      </c>
      <c r="P55" s="95">
        <f t="shared" si="8"/>
        <v>170824</v>
      </c>
      <c r="Q55" s="99">
        <f t="shared" si="9"/>
        <v>10</v>
      </c>
      <c r="R55" s="102">
        <v>54</v>
      </c>
      <c r="S55" s="19">
        <v>0</v>
      </c>
      <c r="T55" s="11"/>
      <c r="U55" s="11"/>
      <c r="V55" s="18"/>
      <c r="W55" s="18"/>
      <c r="X55" s="106" t="str">
        <f t="shared" si="4"/>
        <v/>
      </c>
      <c r="Y55" s="95" t="str">
        <f t="shared" si="5"/>
        <v/>
      </c>
      <c r="Z55" s="95"/>
      <c r="AA55" s="108" t="str">
        <f t="shared" si="6"/>
        <v/>
      </c>
      <c r="AB55" s="108" t="str">
        <f t="shared" si="7"/>
        <v/>
      </c>
      <c r="AC55" s="95">
        <f t="shared" si="10"/>
        <v>170824</v>
      </c>
      <c r="AD55" s="99">
        <f t="shared" si="11"/>
        <v>20</v>
      </c>
      <c r="AE55" s="102">
        <v>54</v>
      </c>
    </row>
    <row r="56" spans="1:31" x14ac:dyDescent="0.25">
      <c r="A56" s="11" t="s">
        <v>451</v>
      </c>
      <c r="B56" s="74" t="s">
        <v>77</v>
      </c>
      <c r="C56" s="11">
        <v>53</v>
      </c>
      <c r="D56" s="13" t="s">
        <v>783</v>
      </c>
      <c r="E56" s="15">
        <v>66.302778000000004</v>
      </c>
      <c r="F56" s="15">
        <v>14.260278</v>
      </c>
      <c r="G56" s="11" t="s">
        <v>452</v>
      </c>
      <c r="H56" s="11">
        <v>3054</v>
      </c>
      <c r="I56" s="15">
        <v>66.179582999999994</v>
      </c>
      <c r="J56" s="18">
        <v>14.450417</v>
      </c>
      <c r="K56" s="106" t="str">
        <f t="shared" si="0"/>
        <v>10000055</v>
      </c>
      <c r="L56" s="95" t="str">
        <f t="shared" si="1"/>
        <v>170824010000055</v>
      </c>
      <c r="M56" s="95"/>
      <c r="N56" s="108" t="str">
        <f t="shared" si="2"/>
        <v>Akersvatnet_170824010000055.txt</v>
      </c>
      <c r="O56" s="108" t="str">
        <f t="shared" si="3"/>
        <v>Akersvatnet</v>
      </c>
      <c r="P56" s="95">
        <f t="shared" si="8"/>
        <v>170824</v>
      </c>
      <c r="Q56" s="99">
        <f t="shared" si="9"/>
        <v>10</v>
      </c>
      <c r="R56" s="102">
        <v>55</v>
      </c>
      <c r="S56" s="19">
        <v>1244.7</v>
      </c>
      <c r="T56" s="11"/>
      <c r="U56" s="11"/>
      <c r="V56" s="18"/>
      <c r="W56" s="18"/>
      <c r="X56" s="106" t="str">
        <f t="shared" si="4"/>
        <v/>
      </c>
      <c r="Y56" s="95" t="str">
        <f t="shared" si="5"/>
        <v/>
      </c>
      <c r="Z56" s="95"/>
      <c r="AA56" s="108" t="str">
        <f t="shared" si="6"/>
        <v/>
      </c>
      <c r="AB56" s="108" t="str">
        <f t="shared" si="7"/>
        <v/>
      </c>
      <c r="AC56" s="95">
        <f t="shared" si="10"/>
        <v>170824</v>
      </c>
      <c r="AD56" s="99">
        <f t="shared" si="11"/>
        <v>20</v>
      </c>
      <c r="AE56" s="102">
        <v>55</v>
      </c>
    </row>
    <row r="57" spans="1:31" x14ac:dyDescent="0.25">
      <c r="A57" s="36" t="s">
        <v>769</v>
      </c>
      <c r="B57" s="38" t="s">
        <v>98</v>
      </c>
      <c r="C57" s="37">
        <v>53</v>
      </c>
      <c r="D57" s="13" t="s">
        <v>783</v>
      </c>
      <c r="E57" s="40"/>
      <c r="F57" s="40"/>
      <c r="G57" s="81" t="s">
        <v>454</v>
      </c>
      <c r="H57" s="90">
        <v>3053</v>
      </c>
      <c r="I57" s="40">
        <v>66.236999999999995</v>
      </c>
      <c r="J57" s="43">
        <v>14.932</v>
      </c>
      <c r="K57" s="106" t="str">
        <f t="shared" si="0"/>
        <v>10000056</v>
      </c>
      <c r="L57" s="95" t="str">
        <f t="shared" si="1"/>
        <v>170824010000056</v>
      </c>
      <c r="M57" s="95"/>
      <c r="N57" s="108" t="str">
        <f t="shared" si="2"/>
        <v>Kallvatnet_170824010000056.txt</v>
      </c>
      <c r="O57" s="108" t="str">
        <f t="shared" si="3"/>
        <v>Kallvatnet</v>
      </c>
      <c r="P57" s="95">
        <f t="shared" si="8"/>
        <v>170824</v>
      </c>
      <c r="Q57" s="99">
        <f t="shared" si="9"/>
        <v>10</v>
      </c>
      <c r="R57" s="102">
        <v>56</v>
      </c>
      <c r="S57" s="44">
        <v>706</v>
      </c>
      <c r="T57" s="37"/>
      <c r="U57" s="37"/>
      <c r="V57" s="43"/>
      <c r="W57" s="43"/>
      <c r="X57" s="106" t="str">
        <f t="shared" si="4"/>
        <v/>
      </c>
      <c r="Y57" s="95" t="str">
        <f t="shared" si="5"/>
        <v/>
      </c>
      <c r="Z57" s="95"/>
      <c r="AA57" s="108" t="str">
        <f t="shared" si="6"/>
        <v/>
      </c>
      <c r="AB57" s="108" t="str">
        <f t="shared" si="7"/>
        <v/>
      </c>
      <c r="AC57" s="95">
        <f t="shared" si="10"/>
        <v>170824</v>
      </c>
      <c r="AD57" s="99">
        <f t="shared" si="11"/>
        <v>20</v>
      </c>
      <c r="AE57" s="102">
        <v>56</v>
      </c>
    </row>
    <row r="58" spans="1:31" x14ac:dyDescent="0.25">
      <c r="A58" s="36" t="s">
        <v>769</v>
      </c>
      <c r="B58" s="38" t="s">
        <v>98</v>
      </c>
      <c r="C58" s="37">
        <v>53</v>
      </c>
      <c r="D58" s="13" t="s">
        <v>783</v>
      </c>
      <c r="E58" s="40"/>
      <c r="F58" s="40"/>
      <c r="G58" s="81" t="s">
        <v>456</v>
      </c>
      <c r="H58" s="90">
        <v>3055</v>
      </c>
      <c r="I58" s="40">
        <v>66.06</v>
      </c>
      <c r="J58" s="43">
        <v>14.46</v>
      </c>
      <c r="K58" s="106" t="str">
        <f t="shared" si="0"/>
        <v>10000057</v>
      </c>
      <c r="L58" s="95" t="str">
        <f t="shared" si="1"/>
        <v>170824010000057</v>
      </c>
      <c r="M58" s="95"/>
      <c r="N58" s="108" t="str">
        <f t="shared" si="2"/>
        <v>Gresvatnet_170824010000057.txt</v>
      </c>
      <c r="O58" s="108" t="str">
        <f t="shared" si="3"/>
        <v>Gresvatnet</v>
      </c>
      <c r="P58" s="95">
        <f t="shared" si="8"/>
        <v>170824</v>
      </c>
      <c r="Q58" s="99">
        <f t="shared" si="9"/>
        <v>10</v>
      </c>
      <c r="R58" s="102">
        <v>57</v>
      </c>
      <c r="S58" s="44">
        <v>314</v>
      </c>
      <c r="T58" s="37"/>
      <c r="U58" s="37"/>
      <c r="V58" s="43"/>
      <c r="W58" s="43"/>
      <c r="X58" s="106" t="str">
        <f t="shared" si="4"/>
        <v/>
      </c>
      <c r="Y58" s="95" t="str">
        <f t="shared" si="5"/>
        <v/>
      </c>
      <c r="Z58" s="95"/>
      <c r="AA58" s="108" t="str">
        <f t="shared" si="6"/>
        <v/>
      </c>
      <c r="AB58" s="108" t="str">
        <f t="shared" si="7"/>
        <v/>
      </c>
      <c r="AC58" s="95">
        <f t="shared" si="10"/>
        <v>170824</v>
      </c>
      <c r="AD58" s="99">
        <f t="shared" si="11"/>
        <v>20</v>
      </c>
      <c r="AE58" s="102">
        <v>57</v>
      </c>
    </row>
    <row r="59" spans="1:31" x14ac:dyDescent="0.25">
      <c r="A59" s="36" t="s">
        <v>769</v>
      </c>
      <c r="B59" s="38" t="s">
        <v>98</v>
      </c>
      <c r="C59" s="37">
        <v>53</v>
      </c>
      <c r="D59" s="13" t="s">
        <v>783</v>
      </c>
      <c r="E59" s="40"/>
      <c r="F59" s="40"/>
      <c r="G59" s="81" t="s">
        <v>458</v>
      </c>
      <c r="H59" s="79"/>
      <c r="I59" s="40">
        <v>66.069721999999999</v>
      </c>
      <c r="J59" s="43">
        <v>14.253333</v>
      </c>
      <c r="K59" s="106" t="str">
        <f t="shared" si="0"/>
        <v>10000058</v>
      </c>
      <c r="L59" s="95" t="str">
        <f t="shared" si="1"/>
        <v>170824010000058</v>
      </c>
      <c r="M59" s="95"/>
      <c r="N59" s="108" t="str">
        <f t="shared" si="2"/>
        <v>Kjensvat_170824010000058.txt</v>
      </c>
      <c r="O59" s="108" t="str">
        <f t="shared" si="3"/>
        <v>Kjensvat</v>
      </c>
      <c r="P59" s="95">
        <f t="shared" si="8"/>
        <v>170824</v>
      </c>
      <c r="Q59" s="99">
        <f t="shared" si="9"/>
        <v>10</v>
      </c>
      <c r="R59" s="102">
        <v>58</v>
      </c>
      <c r="S59" s="44">
        <v>28</v>
      </c>
      <c r="T59" s="37"/>
      <c r="U59" s="37"/>
      <c r="V59" s="43"/>
      <c r="W59" s="43"/>
      <c r="X59" s="106" t="str">
        <f t="shared" si="4"/>
        <v/>
      </c>
      <c r="Y59" s="95" t="str">
        <f t="shared" si="5"/>
        <v/>
      </c>
      <c r="Z59" s="95"/>
      <c r="AA59" s="108" t="str">
        <f t="shared" si="6"/>
        <v/>
      </c>
      <c r="AB59" s="108" t="str">
        <f t="shared" si="7"/>
        <v/>
      </c>
      <c r="AC59" s="95">
        <f t="shared" si="10"/>
        <v>170824</v>
      </c>
      <c r="AD59" s="99">
        <f t="shared" si="11"/>
        <v>20</v>
      </c>
      <c r="AE59" s="102">
        <v>58</v>
      </c>
    </row>
    <row r="60" spans="1:31" x14ac:dyDescent="0.25">
      <c r="A60" s="11" t="s">
        <v>460</v>
      </c>
      <c r="B60" s="12" t="s">
        <v>44</v>
      </c>
      <c r="C60" s="11">
        <v>54</v>
      </c>
      <c r="D60" s="13" t="s">
        <v>787</v>
      </c>
      <c r="E60" s="15">
        <v>51.166548800000001</v>
      </c>
      <c r="F60" s="15">
        <v>9.0465868</v>
      </c>
      <c r="G60" s="11" t="s">
        <v>462</v>
      </c>
      <c r="H60" s="79"/>
      <c r="I60" s="15">
        <v>51.158332999999999</v>
      </c>
      <c r="J60" s="18">
        <v>9.0250000000000004</v>
      </c>
      <c r="K60" s="106" t="str">
        <f t="shared" si="0"/>
        <v>10000059</v>
      </c>
      <c r="L60" s="95" t="str">
        <f t="shared" si="1"/>
        <v>170824010000059</v>
      </c>
      <c r="M60" s="95"/>
      <c r="N60" s="108" t="str">
        <f t="shared" si="2"/>
        <v>Oberbecken-Waldeck-II_170824010000059.txt</v>
      </c>
      <c r="O60" s="108" t="str">
        <f t="shared" si="3"/>
        <v>Oberbecken-Waldeck-II</v>
      </c>
      <c r="P60" s="95">
        <f t="shared" si="8"/>
        <v>170824</v>
      </c>
      <c r="Q60" s="99">
        <f t="shared" si="9"/>
        <v>10</v>
      </c>
      <c r="R60" s="102">
        <v>59</v>
      </c>
      <c r="S60" s="19">
        <v>4.4000000000000004</v>
      </c>
      <c r="T60" s="11" t="s">
        <v>463</v>
      </c>
      <c r="U60" s="11">
        <v>3212</v>
      </c>
      <c r="V60" s="18">
        <v>51.182806999999997</v>
      </c>
      <c r="W60" s="18">
        <v>9.0590779999999995</v>
      </c>
      <c r="X60" s="106" t="str">
        <f t="shared" si="4"/>
        <v>20000059</v>
      </c>
      <c r="Y60" s="95" t="str">
        <f t="shared" si="5"/>
        <v>170824020000059</v>
      </c>
      <c r="Z60" s="95"/>
      <c r="AA60" s="108" t="str">
        <f t="shared" si="6"/>
        <v>Affoldener-See_170824020000059.txt</v>
      </c>
      <c r="AB60" s="108" t="str">
        <f t="shared" si="7"/>
        <v>Affoldener-See</v>
      </c>
      <c r="AC60" s="95">
        <f t="shared" si="10"/>
        <v>170824</v>
      </c>
      <c r="AD60" s="99">
        <f t="shared" si="11"/>
        <v>20</v>
      </c>
      <c r="AE60" s="102">
        <v>59</v>
      </c>
    </row>
    <row r="61" spans="1:31" x14ac:dyDescent="0.25">
      <c r="A61" s="11" t="s">
        <v>466</v>
      </c>
      <c r="B61" s="12" t="s">
        <v>398</v>
      </c>
      <c r="C61" s="11">
        <v>55</v>
      </c>
      <c r="D61" s="13" t="s">
        <v>782</v>
      </c>
      <c r="E61" s="15">
        <v>39.665284</v>
      </c>
      <c r="F61" s="15">
        <v>-7.5402310000000003</v>
      </c>
      <c r="G61" s="11" t="s">
        <v>466</v>
      </c>
      <c r="H61" s="11">
        <v>2803</v>
      </c>
      <c r="I61" s="15">
        <v>39.664855000000003</v>
      </c>
      <c r="J61" s="18">
        <v>-7.5399630000000002</v>
      </c>
      <c r="K61" s="106" t="str">
        <f t="shared" si="0"/>
        <v>10000060</v>
      </c>
      <c r="L61" s="95" t="str">
        <f t="shared" si="1"/>
        <v>170824010000060</v>
      </c>
      <c r="M61" s="95"/>
      <c r="N61" s="108" t="str">
        <f t="shared" si="2"/>
        <v>Cedillo_170824010000060.txt</v>
      </c>
      <c r="O61" s="108" t="str">
        <f t="shared" si="3"/>
        <v>Cedillo</v>
      </c>
      <c r="P61" s="95">
        <f t="shared" si="8"/>
        <v>170824</v>
      </c>
      <c r="Q61" s="99">
        <f t="shared" si="9"/>
        <v>10</v>
      </c>
      <c r="R61" s="102">
        <v>60</v>
      </c>
      <c r="S61" s="19">
        <v>260</v>
      </c>
      <c r="T61" s="11"/>
      <c r="U61" s="11"/>
      <c r="V61" s="18"/>
      <c r="W61" s="18"/>
      <c r="X61" s="106" t="str">
        <f t="shared" si="4"/>
        <v/>
      </c>
      <c r="Y61" s="95" t="str">
        <f t="shared" si="5"/>
        <v/>
      </c>
      <c r="Z61" s="95"/>
      <c r="AA61" s="108" t="str">
        <f t="shared" si="6"/>
        <v/>
      </c>
      <c r="AB61" s="108" t="str">
        <f t="shared" si="7"/>
        <v/>
      </c>
      <c r="AC61" s="95">
        <f t="shared" si="10"/>
        <v>170824</v>
      </c>
      <c r="AD61" s="99">
        <f t="shared" si="11"/>
        <v>20</v>
      </c>
      <c r="AE61" s="102">
        <v>60</v>
      </c>
    </row>
    <row r="62" spans="1:31" x14ac:dyDescent="0.25">
      <c r="A62" s="11" t="s">
        <v>199</v>
      </c>
      <c r="B62" s="74" t="s">
        <v>77</v>
      </c>
      <c r="C62" s="11">
        <v>56</v>
      </c>
      <c r="D62" s="13" t="s">
        <v>788</v>
      </c>
      <c r="E62" s="15">
        <v>66.954280999999995</v>
      </c>
      <c r="F62" s="15">
        <v>19.796075999999999</v>
      </c>
      <c r="G62" s="11" t="s">
        <v>199</v>
      </c>
      <c r="H62" s="11">
        <v>3696</v>
      </c>
      <c r="I62" s="15">
        <v>66.959011000000004</v>
      </c>
      <c r="J62" s="18">
        <v>19.805440000000001</v>
      </c>
      <c r="K62" s="106" t="str">
        <f t="shared" si="0"/>
        <v>10000061</v>
      </c>
      <c r="L62" s="95" t="str">
        <f t="shared" si="1"/>
        <v>170824010000061</v>
      </c>
      <c r="M62" s="95"/>
      <c r="N62" s="108" t="str">
        <f t="shared" si="2"/>
        <v>Porjus_170824010000061.txt</v>
      </c>
      <c r="O62" s="108" t="str">
        <f t="shared" si="3"/>
        <v>Porjus</v>
      </c>
      <c r="P62" s="95">
        <f t="shared" si="8"/>
        <v>170824</v>
      </c>
      <c r="Q62" s="99">
        <f t="shared" si="9"/>
        <v>10</v>
      </c>
      <c r="R62" s="102">
        <v>61</v>
      </c>
      <c r="S62" s="19">
        <v>610</v>
      </c>
      <c r="T62" s="11"/>
      <c r="U62" s="11"/>
      <c r="V62" s="18"/>
      <c r="W62" s="18"/>
      <c r="X62" s="106" t="str">
        <f t="shared" si="4"/>
        <v/>
      </c>
      <c r="Y62" s="95" t="str">
        <f t="shared" si="5"/>
        <v/>
      </c>
      <c r="Z62" s="95"/>
      <c r="AA62" s="108" t="str">
        <f t="shared" si="6"/>
        <v/>
      </c>
      <c r="AB62" s="108" t="str">
        <f t="shared" si="7"/>
        <v/>
      </c>
      <c r="AC62" s="95">
        <f t="shared" si="10"/>
        <v>170824</v>
      </c>
      <c r="AD62" s="99">
        <f t="shared" si="11"/>
        <v>20</v>
      </c>
      <c r="AE62" s="102">
        <v>61</v>
      </c>
    </row>
    <row r="63" spans="1:31" x14ac:dyDescent="0.25">
      <c r="A63" s="11" t="s">
        <v>474</v>
      </c>
      <c r="B63" s="74" t="s">
        <v>77</v>
      </c>
      <c r="C63" s="11">
        <v>57</v>
      </c>
      <c r="D63" s="13" t="s">
        <v>788</v>
      </c>
      <c r="E63" s="15">
        <v>66.691102000000001</v>
      </c>
      <c r="F63" s="15">
        <v>20.343575999999999</v>
      </c>
      <c r="G63" s="11" t="s">
        <v>475</v>
      </c>
      <c r="H63" s="11">
        <v>3700</v>
      </c>
      <c r="I63" s="15">
        <v>66.686993999999999</v>
      </c>
      <c r="J63" s="18">
        <v>20.334741000000001</v>
      </c>
      <c r="K63" s="106" t="str">
        <f t="shared" si="0"/>
        <v>10000062</v>
      </c>
      <c r="L63" s="95" t="str">
        <f t="shared" si="1"/>
        <v>170824010000062</v>
      </c>
      <c r="M63" s="95"/>
      <c r="N63" s="108" t="str">
        <f t="shared" si="2"/>
        <v>Messaure-dam_170824010000062.txt</v>
      </c>
      <c r="O63" s="108" t="str">
        <f t="shared" si="3"/>
        <v>Messaure-dam</v>
      </c>
      <c r="P63" s="95">
        <f t="shared" si="8"/>
        <v>170824</v>
      </c>
      <c r="Q63" s="99">
        <f t="shared" si="9"/>
        <v>10</v>
      </c>
      <c r="R63" s="102">
        <v>62</v>
      </c>
      <c r="S63" s="19">
        <v>54</v>
      </c>
      <c r="T63" s="11"/>
      <c r="U63" s="11"/>
      <c r="V63" s="18"/>
      <c r="W63" s="18"/>
      <c r="X63" s="106" t="str">
        <f t="shared" si="4"/>
        <v/>
      </c>
      <c r="Y63" s="95" t="str">
        <f t="shared" si="5"/>
        <v/>
      </c>
      <c r="Z63" s="95"/>
      <c r="AA63" s="108" t="str">
        <f t="shared" si="6"/>
        <v/>
      </c>
      <c r="AB63" s="108" t="str">
        <f t="shared" si="7"/>
        <v/>
      </c>
      <c r="AC63" s="95">
        <f t="shared" si="10"/>
        <v>170824</v>
      </c>
      <c r="AD63" s="99">
        <f t="shared" si="11"/>
        <v>20</v>
      </c>
      <c r="AE63" s="102">
        <v>62</v>
      </c>
    </row>
    <row r="64" spans="1:31" x14ac:dyDescent="0.25">
      <c r="A64" s="11" t="s">
        <v>481</v>
      </c>
      <c r="B64" s="12" t="s">
        <v>44</v>
      </c>
      <c r="C64" s="11">
        <v>58</v>
      </c>
      <c r="D64" s="13" t="s">
        <v>778</v>
      </c>
      <c r="E64" s="15">
        <v>45.384999999999998</v>
      </c>
      <c r="F64" s="15">
        <v>5.9989999999999997</v>
      </c>
      <c r="G64" s="11" t="s">
        <v>480</v>
      </c>
      <c r="H64" s="79"/>
      <c r="I64" s="15">
        <v>45.382336000000002</v>
      </c>
      <c r="J64" s="18">
        <v>6.0593180000000002</v>
      </c>
      <c r="K64" s="106" t="str">
        <f t="shared" si="0"/>
        <v>10000063</v>
      </c>
      <c r="L64" s="95" t="str">
        <f t="shared" si="1"/>
        <v>170824010000063</v>
      </c>
      <c r="M64" s="95"/>
      <c r="N64" s="108" t="str">
        <f t="shared" si="2"/>
        <v>Flumet_170824010000063.txt</v>
      </c>
      <c r="O64" s="108" t="str">
        <f t="shared" si="3"/>
        <v>Flumet</v>
      </c>
      <c r="P64" s="95">
        <f t="shared" si="8"/>
        <v>170824</v>
      </c>
      <c r="Q64" s="99">
        <f t="shared" si="9"/>
        <v>10</v>
      </c>
      <c r="R64" s="102">
        <v>63</v>
      </c>
      <c r="S64" s="19">
        <v>4.7</v>
      </c>
      <c r="T64" s="11" t="s">
        <v>481</v>
      </c>
      <c r="U64" s="11"/>
      <c r="V64" s="18">
        <v>45.383141000000002</v>
      </c>
      <c r="W64" s="18">
        <v>5.9879980000000002</v>
      </c>
      <c r="X64" s="106" t="str">
        <f t="shared" si="4"/>
        <v>20000063</v>
      </c>
      <c r="Y64" s="95" t="str">
        <f t="shared" si="5"/>
        <v>170824020000063</v>
      </c>
      <c r="Z64" s="95"/>
      <c r="AA64" s="108" t="str">
        <f t="shared" si="6"/>
        <v>Cheylas_170824020000063.txt</v>
      </c>
      <c r="AB64" s="108" t="str">
        <f t="shared" si="7"/>
        <v>Cheylas</v>
      </c>
      <c r="AC64" s="95">
        <f t="shared" si="10"/>
        <v>170824</v>
      </c>
      <c r="AD64" s="99">
        <f t="shared" si="11"/>
        <v>20</v>
      </c>
      <c r="AE64" s="102">
        <v>63</v>
      </c>
    </row>
    <row r="65" spans="1:31" x14ac:dyDescent="0.25">
      <c r="A65" s="36" t="s">
        <v>770</v>
      </c>
      <c r="B65" s="38" t="s">
        <v>398</v>
      </c>
      <c r="C65" s="37">
        <v>58</v>
      </c>
      <c r="D65" s="13" t="s">
        <v>778</v>
      </c>
      <c r="E65" s="40"/>
      <c r="F65" s="40"/>
      <c r="G65" s="81" t="s">
        <v>486</v>
      </c>
      <c r="H65" s="79"/>
      <c r="I65" s="40">
        <v>45.287565999999998</v>
      </c>
      <c r="J65" s="43">
        <v>6.358784</v>
      </c>
      <c r="K65" s="106" t="str">
        <f t="shared" si="0"/>
        <v>10000064</v>
      </c>
      <c r="L65" s="95" t="str">
        <f t="shared" si="1"/>
        <v>170824010000064</v>
      </c>
      <c r="M65" s="95"/>
      <c r="N65" s="108" t="str">
        <f t="shared" si="2"/>
        <v>Longefan_170824010000064.txt</v>
      </c>
      <c r="O65" s="108" t="str">
        <f t="shared" si="3"/>
        <v>Longefan</v>
      </c>
      <c r="P65" s="95">
        <f t="shared" si="8"/>
        <v>170824</v>
      </c>
      <c r="Q65" s="99">
        <f t="shared" si="9"/>
        <v>10</v>
      </c>
      <c r="R65" s="102">
        <v>64</v>
      </c>
      <c r="S65" s="44">
        <v>1.7</v>
      </c>
      <c r="T65" s="37"/>
      <c r="U65" s="37"/>
      <c r="V65" s="43"/>
      <c r="W65" s="43"/>
      <c r="X65" s="106" t="str">
        <f t="shared" si="4"/>
        <v/>
      </c>
      <c r="Y65" s="95" t="str">
        <f t="shared" si="5"/>
        <v/>
      </c>
      <c r="Z65" s="95"/>
      <c r="AA65" s="108" t="str">
        <f t="shared" si="6"/>
        <v/>
      </c>
      <c r="AB65" s="108" t="str">
        <f t="shared" si="7"/>
        <v/>
      </c>
      <c r="AC65" s="95">
        <f t="shared" si="10"/>
        <v>170824</v>
      </c>
      <c r="AD65" s="99">
        <f t="shared" si="11"/>
        <v>20</v>
      </c>
      <c r="AE65" s="102">
        <v>64</v>
      </c>
    </row>
    <row r="66" spans="1:31" x14ac:dyDescent="0.25">
      <c r="A66" s="11" t="s">
        <v>487</v>
      </c>
      <c r="B66" s="74" t="s">
        <v>77</v>
      </c>
      <c r="C66" s="11">
        <v>59</v>
      </c>
      <c r="D66" s="13" t="s">
        <v>788</v>
      </c>
      <c r="E66" s="15">
        <v>66.499583000000001</v>
      </c>
      <c r="F66" s="15">
        <v>20.354583000000002</v>
      </c>
      <c r="G66" s="11" t="s">
        <v>487</v>
      </c>
      <c r="H66" s="11">
        <v>3703</v>
      </c>
      <c r="I66" s="15">
        <v>66.502426</v>
      </c>
      <c r="J66" s="18">
        <v>20.374414999999999</v>
      </c>
      <c r="K66" s="106" t="str">
        <f t="shared" si="0"/>
        <v>10000065</v>
      </c>
      <c r="L66" s="95" t="str">
        <f t="shared" si="1"/>
        <v>170824010000065</v>
      </c>
      <c r="M66" s="95"/>
      <c r="N66" s="108" t="str">
        <f t="shared" si="2"/>
        <v>Letsi_170824010000065.txt</v>
      </c>
      <c r="O66" s="108" t="str">
        <f t="shared" si="3"/>
        <v>Letsi</v>
      </c>
      <c r="P66" s="95">
        <f t="shared" si="8"/>
        <v>170824</v>
      </c>
      <c r="Q66" s="99">
        <f t="shared" si="9"/>
        <v>10</v>
      </c>
      <c r="R66" s="102">
        <v>65</v>
      </c>
      <c r="S66" s="19">
        <v>68</v>
      </c>
      <c r="T66" s="11"/>
      <c r="U66" s="11"/>
      <c r="V66" s="18"/>
      <c r="W66" s="18"/>
      <c r="X66" s="106" t="str">
        <f t="shared" si="4"/>
        <v/>
      </c>
      <c r="Y66" s="95" t="str">
        <f t="shared" si="5"/>
        <v/>
      </c>
      <c r="Z66" s="95"/>
      <c r="AA66" s="108" t="str">
        <f t="shared" si="6"/>
        <v/>
      </c>
      <c r="AB66" s="108" t="str">
        <f t="shared" si="7"/>
        <v/>
      </c>
      <c r="AC66" s="95">
        <f t="shared" si="10"/>
        <v>170824</v>
      </c>
      <c r="AD66" s="99">
        <f t="shared" si="11"/>
        <v>20</v>
      </c>
      <c r="AE66" s="102">
        <v>65</v>
      </c>
    </row>
    <row r="67" spans="1:31" x14ac:dyDescent="0.25">
      <c r="A67" s="21" t="s">
        <v>492</v>
      </c>
      <c r="B67" s="12" t="s">
        <v>44</v>
      </c>
      <c r="C67" s="11">
        <v>60</v>
      </c>
      <c r="D67" s="13" t="s">
        <v>796</v>
      </c>
      <c r="E67" s="15">
        <v>49.124429999999997</v>
      </c>
      <c r="F67" s="15">
        <v>16.124206999999998</v>
      </c>
      <c r="G67" s="11" t="s">
        <v>492</v>
      </c>
      <c r="H67" s="11">
        <v>3786</v>
      </c>
      <c r="I67" s="15">
        <v>49.128749999999997</v>
      </c>
      <c r="J67" s="18">
        <v>16.117083000000001</v>
      </c>
      <c r="K67" s="106" t="str">
        <f t="shared" ref="K67:K122" si="12">IF(I67="","",CONCATENATE(TEXT(Q67,"00"),"0",TEXT(R67,"00000")))</f>
        <v>10000066</v>
      </c>
      <c r="L67" s="95" t="str">
        <f t="shared" ref="L67:L122" si="13">IF(I67="","",CONCATENATE(TEXT(P67,"000000"),"0",TEXT(Q67,"00"),"0",TEXT(R67,"00000")))</f>
        <v>170824010000066</v>
      </c>
      <c r="M67" s="95"/>
      <c r="N67" s="108" t="str">
        <f t="shared" ref="N67:N122" si="14">IF(I67="","",CONCATENATE(O67,"_",L67,".txt"))</f>
        <v>Dalesice_170824010000066.txt</v>
      </c>
      <c r="O67" s="108" t="str">
        <f t="shared" ref="O67:O122" si="15">SUBSTITUTE(SUBSTITUTE(SUBSTITUTE(SUBSTITUTE(G67," ","-"),",","-"),"_","-"),"'","-")</f>
        <v>Dalesice</v>
      </c>
      <c r="P67" s="95">
        <f t="shared" si="8"/>
        <v>170824</v>
      </c>
      <c r="Q67" s="99">
        <f t="shared" si="9"/>
        <v>10</v>
      </c>
      <c r="R67" s="102">
        <v>66</v>
      </c>
      <c r="S67" s="19">
        <v>127.3</v>
      </c>
      <c r="T67" s="11" t="s">
        <v>496</v>
      </c>
      <c r="U67" s="11">
        <v>3788</v>
      </c>
      <c r="V67" s="18"/>
      <c r="W67" s="18"/>
      <c r="X67" s="106" t="str">
        <f t="shared" ref="X67:X122" si="16">IF(V67="","",CONCATENATE(TEXT(AD67,"00"),"0",TEXT(AE67,"00000")))</f>
        <v/>
      </c>
      <c r="Y67" s="95" t="str">
        <f t="shared" ref="Y67:Y122" si="17">IF(V67="","",CONCATENATE(TEXT(AC67,"000000"),"0",TEXT(AD67,"00"),"0",TEXT(AE67,"00000")))</f>
        <v/>
      </c>
      <c r="Z67" s="95"/>
      <c r="AA67" s="108" t="str">
        <f t="shared" ref="AA67:AA122" si="18">IF(V67="","",CONCATENATE(AB67,"_",Y67,".txt"))</f>
        <v/>
      </c>
      <c r="AB67" s="108" t="str">
        <f t="shared" ref="AB67:AB122" si="19">SUBSTITUTE(SUBSTITUTE(SUBSTITUTE(SUBSTITUTE(T67," ","-"),",","-"),"_","-"),"'","-")</f>
        <v>Mohelno</v>
      </c>
      <c r="AC67" s="95">
        <f t="shared" si="10"/>
        <v>170824</v>
      </c>
      <c r="AD67" s="99">
        <f t="shared" si="11"/>
        <v>20</v>
      </c>
      <c r="AE67" s="102">
        <v>66</v>
      </c>
    </row>
    <row r="68" spans="1:31" x14ac:dyDescent="0.25">
      <c r="A68" s="11" t="s">
        <v>499</v>
      </c>
      <c r="B68" s="12" t="s">
        <v>44</v>
      </c>
      <c r="C68" s="11">
        <v>61</v>
      </c>
      <c r="D68" s="13" t="s">
        <v>784</v>
      </c>
      <c r="E68" s="15"/>
      <c r="F68" s="15"/>
      <c r="G68" s="11" t="s">
        <v>502</v>
      </c>
      <c r="H68" s="79"/>
      <c r="I68" s="15">
        <v>42.507601999999999</v>
      </c>
      <c r="J68" s="18">
        <v>13.405393</v>
      </c>
      <c r="K68" s="106" t="str">
        <f t="shared" si="12"/>
        <v>10000067</v>
      </c>
      <c r="L68" s="95" t="str">
        <f t="shared" si="13"/>
        <v>170824010000067</v>
      </c>
      <c r="M68" s="95"/>
      <c r="N68" s="108" t="str">
        <f t="shared" si="14"/>
        <v>Provvidenza_170824010000067.txt</v>
      </c>
      <c r="O68" s="108" t="str">
        <f t="shared" si="15"/>
        <v>Provvidenza</v>
      </c>
      <c r="P68" s="95">
        <f t="shared" ref="P68:P122" si="20">P67</f>
        <v>170824</v>
      </c>
      <c r="Q68" s="99">
        <f t="shared" ref="Q68:Q122" si="21">Q67</f>
        <v>10</v>
      </c>
      <c r="R68" s="102">
        <v>67</v>
      </c>
      <c r="S68" s="19">
        <v>1.69</v>
      </c>
      <c r="T68" s="11" t="s">
        <v>503</v>
      </c>
      <c r="U68" s="11"/>
      <c r="V68" s="18">
        <v>42.560955</v>
      </c>
      <c r="W68" s="18">
        <v>13.563338999999999</v>
      </c>
      <c r="X68" s="106" t="str">
        <f t="shared" si="16"/>
        <v>20000067</v>
      </c>
      <c r="Y68" s="95" t="str">
        <f t="shared" si="17"/>
        <v>170824020000067</v>
      </c>
      <c r="Z68" s="95"/>
      <c r="AA68" s="108" t="str">
        <f t="shared" si="18"/>
        <v>Piaganini_170824020000067.txt</v>
      </c>
      <c r="AB68" s="108" t="str">
        <f t="shared" si="19"/>
        <v>Piaganini</v>
      </c>
      <c r="AC68" s="95">
        <f t="shared" ref="AC68:AC122" si="22">AC67</f>
        <v>170824</v>
      </c>
      <c r="AD68" s="99">
        <f t="shared" ref="AD68:AD122" si="23">AD67</f>
        <v>20</v>
      </c>
      <c r="AE68" s="102">
        <v>67</v>
      </c>
    </row>
    <row r="69" spans="1:31" x14ac:dyDescent="0.25">
      <c r="A69" s="11" t="s">
        <v>507</v>
      </c>
      <c r="B69" s="12" t="s">
        <v>44</v>
      </c>
      <c r="C69" s="11">
        <v>62</v>
      </c>
      <c r="D69" s="13" t="s">
        <v>782</v>
      </c>
      <c r="E69" s="15">
        <v>42.500363999999998</v>
      </c>
      <c r="F69" s="15">
        <v>0.99148899999999995</v>
      </c>
      <c r="G69" s="11" t="s">
        <v>508</v>
      </c>
      <c r="H69" s="79"/>
      <c r="I69" s="15">
        <v>42.503464000000001</v>
      </c>
      <c r="J69" s="18">
        <v>0.99068599999999996</v>
      </c>
      <c r="K69" s="106" t="str">
        <f t="shared" si="12"/>
        <v>10000068</v>
      </c>
      <c r="L69" s="95" t="str">
        <f t="shared" si="13"/>
        <v>170824010000068</v>
      </c>
      <c r="M69" s="95"/>
      <c r="N69" s="108" t="str">
        <f t="shared" si="14"/>
        <v>Gento_170824010000068.txt</v>
      </c>
      <c r="O69" s="108" t="str">
        <f t="shared" si="15"/>
        <v>Gento</v>
      </c>
      <c r="P69" s="95">
        <f t="shared" si="20"/>
        <v>170824</v>
      </c>
      <c r="Q69" s="99">
        <f t="shared" si="21"/>
        <v>10</v>
      </c>
      <c r="R69" s="102">
        <v>68</v>
      </c>
      <c r="S69" s="19">
        <v>3</v>
      </c>
      <c r="T69" s="11" t="s">
        <v>509</v>
      </c>
      <c r="U69" s="46"/>
      <c r="V69" s="18">
        <v>42.504322000000002</v>
      </c>
      <c r="W69" s="18">
        <v>0.99031100000000005</v>
      </c>
      <c r="X69" s="106" t="str">
        <f t="shared" si="16"/>
        <v>20000068</v>
      </c>
      <c r="Y69" s="95" t="str">
        <f t="shared" si="17"/>
        <v>170824020000068</v>
      </c>
      <c r="Z69" s="95"/>
      <c r="AA69" s="108" t="str">
        <f t="shared" si="18"/>
        <v>Sallente_170824020000068.txt</v>
      </c>
      <c r="AB69" s="108" t="str">
        <f t="shared" si="19"/>
        <v>Sallente</v>
      </c>
      <c r="AC69" s="95">
        <f t="shared" si="22"/>
        <v>170824</v>
      </c>
      <c r="AD69" s="99">
        <f t="shared" si="23"/>
        <v>20</v>
      </c>
      <c r="AE69" s="102">
        <v>68</v>
      </c>
    </row>
    <row r="70" spans="1:31" x14ac:dyDescent="0.25">
      <c r="A70" s="11" t="s">
        <v>513</v>
      </c>
      <c r="B70" s="12" t="s">
        <v>398</v>
      </c>
      <c r="C70" s="11">
        <v>63</v>
      </c>
      <c r="D70" s="13" t="s">
        <v>795</v>
      </c>
      <c r="E70" s="15">
        <v>41.378306000000002</v>
      </c>
      <c r="F70" s="15">
        <v>-6.3515829999999998</v>
      </c>
      <c r="G70" s="11" t="s">
        <v>515</v>
      </c>
      <c r="H70" s="11">
        <v>2730</v>
      </c>
      <c r="I70" s="15">
        <v>41.379297000000001</v>
      </c>
      <c r="J70" s="18">
        <v>-6.3516560000000002</v>
      </c>
      <c r="K70" s="106" t="str">
        <f t="shared" si="12"/>
        <v>10000069</v>
      </c>
      <c r="L70" s="95" t="str">
        <f t="shared" si="13"/>
        <v>170824010000069</v>
      </c>
      <c r="M70" s="95"/>
      <c r="N70" s="108" t="str">
        <f t="shared" si="14"/>
        <v>Picote_170824010000069.txt</v>
      </c>
      <c r="O70" s="108" t="str">
        <f t="shared" si="15"/>
        <v>Picote</v>
      </c>
      <c r="P70" s="95">
        <f t="shared" si="20"/>
        <v>170824</v>
      </c>
      <c r="Q70" s="99">
        <f t="shared" si="21"/>
        <v>10</v>
      </c>
      <c r="R70" s="102">
        <v>69</v>
      </c>
      <c r="S70" s="19">
        <v>13.43</v>
      </c>
      <c r="T70" s="11"/>
      <c r="U70" s="11"/>
      <c r="V70" s="18"/>
      <c r="W70" s="18"/>
      <c r="X70" s="106" t="str">
        <f t="shared" si="16"/>
        <v/>
      </c>
      <c r="Y70" s="95" t="str">
        <f t="shared" si="17"/>
        <v/>
      </c>
      <c r="Z70" s="95"/>
      <c r="AA70" s="108" t="str">
        <f t="shared" si="18"/>
        <v/>
      </c>
      <c r="AB70" s="108" t="str">
        <f t="shared" si="19"/>
        <v/>
      </c>
      <c r="AC70" s="95">
        <f t="shared" si="22"/>
        <v>170824</v>
      </c>
      <c r="AD70" s="99">
        <f t="shared" si="23"/>
        <v>20</v>
      </c>
      <c r="AE70" s="102">
        <v>69</v>
      </c>
    </row>
    <row r="71" spans="1:31" x14ac:dyDescent="0.25">
      <c r="A71" s="11" t="s">
        <v>520</v>
      </c>
      <c r="B71" s="12" t="s">
        <v>44</v>
      </c>
      <c r="C71" s="11">
        <v>64</v>
      </c>
      <c r="D71" s="13" t="s">
        <v>781</v>
      </c>
      <c r="E71" s="15">
        <v>46.85</v>
      </c>
      <c r="F71" s="15">
        <v>9.0008330000000001</v>
      </c>
      <c r="G71" s="11" t="s">
        <v>525</v>
      </c>
      <c r="H71" s="11">
        <v>3311</v>
      </c>
      <c r="I71" s="15">
        <v>46.845416999999998</v>
      </c>
      <c r="J71" s="18">
        <v>9.0104170000000003</v>
      </c>
      <c r="K71" s="106" t="str">
        <f t="shared" si="12"/>
        <v>10000070</v>
      </c>
      <c r="L71" s="95" t="str">
        <f t="shared" si="13"/>
        <v>170824010000070</v>
      </c>
      <c r="M71" s="95"/>
      <c r="N71" s="108" t="str">
        <f t="shared" si="14"/>
        <v>Limmern_170824010000070.txt</v>
      </c>
      <c r="O71" s="108" t="str">
        <f t="shared" si="15"/>
        <v>Limmern</v>
      </c>
      <c r="P71" s="95">
        <f t="shared" si="20"/>
        <v>170824</v>
      </c>
      <c r="Q71" s="99">
        <f t="shared" si="21"/>
        <v>10</v>
      </c>
      <c r="R71" s="102">
        <v>70</v>
      </c>
      <c r="S71" s="19">
        <v>92</v>
      </c>
      <c r="T71" s="11" t="s">
        <v>520</v>
      </c>
      <c r="U71" s="11"/>
      <c r="V71" s="18"/>
      <c r="W71" s="18"/>
      <c r="X71" s="106" t="str">
        <f t="shared" si="16"/>
        <v/>
      </c>
      <c r="Y71" s="95" t="str">
        <f t="shared" si="17"/>
        <v/>
      </c>
      <c r="Z71" s="95"/>
      <c r="AA71" s="108" t="str">
        <f t="shared" si="18"/>
        <v/>
      </c>
      <c r="AB71" s="108" t="str">
        <f t="shared" si="19"/>
        <v>Tierfehd</v>
      </c>
      <c r="AC71" s="95">
        <f t="shared" si="22"/>
        <v>170824</v>
      </c>
      <c r="AD71" s="99">
        <f t="shared" si="23"/>
        <v>20</v>
      </c>
      <c r="AE71" s="102">
        <v>70</v>
      </c>
    </row>
    <row r="72" spans="1:31" x14ac:dyDescent="0.25">
      <c r="A72" s="11" t="s">
        <v>771</v>
      </c>
      <c r="B72" s="12" t="s">
        <v>44</v>
      </c>
      <c r="C72" s="11">
        <v>65</v>
      </c>
      <c r="D72" s="13" t="s">
        <v>778</v>
      </c>
      <c r="E72" s="15">
        <v>44.059699999999999</v>
      </c>
      <c r="F72" s="15">
        <v>2.77</v>
      </c>
      <c r="G72" s="11" t="s">
        <v>533</v>
      </c>
      <c r="H72" s="11">
        <v>3438</v>
      </c>
      <c r="I72" s="15">
        <v>44.092185000000001</v>
      </c>
      <c r="J72" s="18">
        <v>2.7022810000000002</v>
      </c>
      <c r="K72" s="106" t="str">
        <f t="shared" si="12"/>
        <v>10000071</v>
      </c>
      <c r="L72" s="95" t="str">
        <f t="shared" si="13"/>
        <v>170824010000071</v>
      </c>
      <c r="M72" s="95"/>
      <c r="N72" s="108" t="str">
        <f t="shared" si="14"/>
        <v>Villefranche-de-Panat_170824010000071.txt</v>
      </c>
      <c r="O72" s="108" t="str">
        <f t="shared" si="15"/>
        <v>Villefranche-de-Panat</v>
      </c>
      <c r="P72" s="95">
        <f t="shared" si="20"/>
        <v>170824</v>
      </c>
      <c r="Q72" s="99">
        <f t="shared" si="21"/>
        <v>10</v>
      </c>
      <c r="R72" s="102">
        <v>71</v>
      </c>
      <c r="S72" s="19">
        <v>10.9</v>
      </c>
      <c r="T72" s="11"/>
      <c r="U72" s="11"/>
      <c r="V72" s="18"/>
      <c r="W72" s="18"/>
      <c r="X72" s="106" t="str">
        <f t="shared" si="16"/>
        <v/>
      </c>
      <c r="Y72" s="95" t="str">
        <f t="shared" si="17"/>
        <v/>
      </c>
      <c r="Z72" s="95"/>
      <c r="AA72" s="108" t="str">
        <f t="shared" si="18"/>
        <v/>
      </c>
      <c r="AB72" s="108" t="str">
        <f t="shared" si="19"/>
        <v/>
      </c>
      <c r="AC72" s="95">
        <f t="shared" si="22"/>
        <v>170824</v>
      </c>
      <c r="AD72" s="99">
        <f t="shared" si="23"/>
        <v>20</v>
      </c>
      <c r="AE72" s="102">
        <v>71</v>
      </c>
    </row>
    <row r="73" spans="1:31" x14ac:dyDescent="0.25">
      <c r="A73" s="36" t="s">
        <v>772</v>
      </c>
      <c r="B73" s="38" t="s">
        <v>77</v>
      </c>
      <c r="C73" s="37">
        <v>65</v>
      </c>
      <c r="D73" s="13" t="s">
        <v>778</v>
      </c>
      <c r="E73" s="40"/>
      <c r="F73" s="40"/>
      <c r="G73" s="81" t="s">
        <v>536</v>
      </c>
      <c r="H73" s="90">
        <v>3436</v>
      </c>
      <c r="I73" s="40">
        <v>44.199409000000003</v>
      </c>
      <c r="J73" s="43">
        <v>2.7393529999999999</v>
      </c>
      <c r="K73" s="106" t="str">
        <f t="shared" si="12"/>
        <v>10000072</v>
      </c>
      <c r="L73" s="95" t="str">
        <f t="shared" si="13"/>
        <v>170824010000072</v>
      </c>
      <c r="M73" s="95"/>
      <c r="N73" s="108" t="str">
        <f t="shared" si="14"/>
        <v>Pareloup_170824010000072.txt</v>
      </c>
      <c r="O73" s="108" t="str">
        <f t="shared" si="15"/>
        <v>Pareloup</v>
      </c>
      <c r="P73" s="95">
        <f t="shared" si="20"/>
        <v>170824</v>
      </c>
      <c r="Q73" s="99">
        <f t="shared" si="21"/>
        <v>10</v>
      </c>
      <c r="R73" s="102">
        <v>72</v>
      </c>
      <c r="S73" s="44">
        <v>167</v>
      </c>
      <c r="T73" s="37"/>
      <c r="U73" s="37"/>
      <c r="V73" s="43"/>
      <c r="W73" s="43"/>
      <c r="X73" s="106" t="str">
        <f t="shared" si="16"/>
        <v/>
      </c>
      <c r="Y73" s="95" t="str">
        <f t="shared" si="17"/>
        <v/>
      </c>
      <c r="Z73" s="95"/>
      <c r="AA73" s="108" t="str">
        <f t="shared" si="18"/>
        <v/>
      </c>
      <c r="AB73" s="108" t="str">
        <f t="shared" si="19"/>
        <v/>
      </c>
      <c r="AC73" s="95">
        <f t="shared" si="22"/>
        <v>170824</v>
      </c>
      <c r="AD73" s="99">
        <f t="shared" si="23"/>
        <v>20</v>
      </c>
      <c r="AE73" s="102">
        <v>72</v>
      </c>
    </row>
    <row r="74" spans="1:31" x14ac:dyDescent="0.25">
      <c r="A74" s="11" t="s">
        <v>538</v>
      </c>
      <c r="B74" s="74" t="s">
        <v>77</v>
      </c>
      <c r="C74" s="11">
        <v>66</v>
      </c>
      <c r="D74" s="13" t="s">
        <v>798</v>
      </c>
      <c r="E74" s="15">
        <v>38.883951099999997</v>
      </c>
      <c r="F74" s="15">
        <v>21.493796100000001</v>
      </c>
      <c r="G74" s="11" t="s">
        <v>538</v>
      </c>
      <c r="H74" s="11">
        <v>4026</v>
      </c>
      <c r="I74" s="15">
        <v>38.887233999999999</v>
      </c>
      <c r="J74" s="18">
        <v>21.495304000000001</v>
      </c>
      <c r="K74" s="106" t="str">
        <f t="shared" si="12"/>
        <v>10000073</v>
      </c>
      <c r="L74" s="95" t="str">
        <f t="shared" si="13"/>
        <v>170824010000073</v>
      </c>
      <c r="M74" s="95"/>
      <c r="N74" s="108" t="str">
        <f t="shared" si="14"/>
        <v>Kremasta_170824010000073.txt</v>
      </c>
      <c r="O74" s="108" t="str">
        <f t="shared" si="15"/>
        <v>Kremasta</v>
      </c>
      <c r="P74" s="95">
        <f t="shared" si="20"/>
        <v>170824</v>
      </c>
      <c r="Q74" s="99">
        <f t="shared" si="21"/>
        <v>10</v>
      </c>
      <c r="R74" s="102">
        <v>73</v>
      </c>
      <c r="S74" s="19">
        <v>4750</v>
      </c>
      <c r="T74" s="11"/>
      <c r="U74" s="11"/>
      <c r="V74" s="18"/>
      <c r="W74" s="18"/>
      <c r="X74" s="106" t="str">
        <f t="shared" si="16"/>
        <v/>
      </c>
      <c r="Y74" s="95" t="str">
        <f t="shared" si="17"/>
        <v/>
      </c>
      <c r="Z74" s="95"/>
      <c r="AA74" s="108" t="str">
        <f t="shared" si="18"/>
        <v/>
      </c>
      <c r="AB74" s="108" t="str">
        <f t="shared" si="19"/>
        <v/>
      </c>
      <c r="AC74" s="95">
        <f t="shared" si="22"/>
        <v>170824</v>
      </c>
      <c r="AD74" s="99">
        <f t="shared" si="23"/>
        <v>20</v>
      </c>
      <c r="AE74" s="102">
        <v>73</v>
      </c>
    </row>
    <row r="75" spans="1:31" x14ac:dyDescent="0.25">
      <c r="A75" s="11" t="s">
        <v>546</v>
      </c>
      <c r="B75" s="74" t="s">
        <v>77</v>
      </c>
      <c r="C75" s="11">
        <v>67</v>
      </c>
      <c r="D75" s="13" t="s">
        <v>783</v>
      </c>
      <c r="E75" s="15">
        <v>59.444355000000002</v>
      </c>
      <c r="F75" s="15">
        <v>8.038259</v>
      </c>
      <c r="G75" s="11" t="s">
        <v>547</v>
      </c>
      <c r="H75" s="79"/>
      <c r="I75" s="15">
        <v>59.609687000000001</v>
      </c>
      <c r="J75" s="18">
        <v>7.8543219999999998</v>
      </c>
      <c r="K75" s="106" t="str">
        <f t="shared" si="12"/>
        <v>10000074</v>
      </c>
      <c r="L75" s="95" t="str">
        <f t="shared" si="13"/>
        <v>170824010000074</v>
      </c>
      <c r="M75" s="95"/>
      <c r="N75" s="108" t="str">
        <f t="shared" si="14"/>
        <v>Vinjevatn_170824010000074.txt</v>
      </c>
      <c r="O75" s="108" t="str">
        <f t="shared" si="15"/>
        <v>Vinjevatn</v>
      </c>
      <c r="P75" s="95">
        <f t="shared" si="20"/>
        <v>170824</v>
      </c>
      <c r="Q75" s="99">
        <f t="shared" si="21"/>
        <v>10</v>
      </c>
      <c r="R75" s="102">
        <v>74</v>
      </c>
      <c r="S75" s="19">
        <v>11.2</v>
      </c>
      <c r="T75" s="11" t="s">
        <v>548</v>
      </c>
      <c r="U75" s="11"/>
      <c r="V75" s="18">
        <v>59.441267000000003</v>
      </c>
      <c r="W75" s="18">
        <v>8.0354530000000004</v>
      </c>
      <c r="X75" s="106" t="str">
        <f t="shared" si="16"/>
        <v>20000074</v>
      </c>
      <c r="Y75" s="95" t="str">
        <f t="shared" si="17"/>
        <v>170824020000074</v>
      </c>
      <c r="Z75" s="95"/>
      <c r="AA75" s="108" t="str">
        <f t="shared" si="18"/>
        <v>Bandak_170824020000074.txt</v>
      </c>
      <c r="AB75" s="108" t="str">
        <f t="shared" si="19"/>
        <v>Bandak</v>
      </c>
      <c r="AC75" s="95">
        <f t="shared" si="22"/>
        <v>170824</v>
      </c>
      <c r="AD75" s="99">
        <f t="shared" si="23"/>
        <v>20</v>
      </c>
      <c r="AE75" s="102">
        <v>74</v>
      </c>
    </row>
    <row r="76" spans="1:31" x14ac:dyDescent="0.25">
      <c r="A76" s="21" t="s">
        <v>92</v>
      </c>
      <c r="B76" s="12" t="s">
        <v>398</v>
      </c>
      <c r="C76" s="11">
        <v>68</v>
      </c>
      <c r="D76" s="13" t="s">
        <v>795</v>
      </c>
      <c r="E76" s="15">
        <v>41.301692000000003</v>
      </c>
      <c r="F76" s="15">
        <v>-6.4697089999999999</v>
      </c>
      <c r="G76" s="91" t="s">
        <v>92</v>
      </c>
      <c r="H76" s="11">
        <v>2732</v>
      </c>
      <c r="I76" s="15">
        <v>41.300930000000001</v>
      </c>
      <c r="J76" s="18">
        <v>-6.4694010000000004</v>
      </c>
      <c r="K76" s="106" t="str">
        <f t="shared" si="12"/>
        <v>10000075</v>
      </c>
      <c r="L76" s="95" t="str">
        <f t="shared" si="13"/>
        <v>170824010000075</v>
      </c>
      <c r="M76" s="95"/>
      <c r="N76" s="108" t="str">
        <f t="shared" si="14"/>
        <v>Bemposta_170824010000075.txt</v>
      </c>
      <c r="O76" s="108" t="str">
        <f t="shared" si="15"/>
        <v>Bemposta</v>
      </c>
      <c r="P76" s="95">
        <f t="shared" si="20"/>
        <v>170824</v>
      </c>
      <c r="Q76" s="99">
        <f t="shared" si="21"/>
        <v>10</v>
      </c>
      <c r="R76" s="102">
        <v>75</v>
      </c>
      <c r="S76" s="19">
        <v>14.43</v>
      </c>
      <c r="T76" s="11"/>
      <c r="U76" s="11"/>
      <c r="V76" s="18"/>
      <c r="W76" s="18"/>
      <c r="X76" s="106" t="str">
        <f t="shared" si="16"/>
        <v/>
      </c>
      <c r="Y76" s="95" t="str">
        <f t="shared" si="17"/>
        <v/>
      </c>
      <c r="Z76" s="95"/>
      <c r="AA76" s="108" t="str">
        <f t="shared" si="18"/>
        <v/>
      </c>
      <c r="AB76" s="108" t="str">
        <f t="shared" si="19"/>
        <v/>
      </c>
      <c r="AC76" s="95">
        <f t="shared" si="22"/>
        <v>170824</v>
      </c>
      <c r="AD76" s="99">
        <f t="shared" si="23"/>
        <v>20</v>
      </c>
      <c r="AE76" s="102">
        <v>75</v>
      </c>
    </row>
    <row r="77" spans="1:31" x14ac:dyDescent="0.25">
      <c r="A77" s="11" t="s">
        <v>555</v>
      </c>
      <c r="B77" s="12" t="s">
        <v>398</v>
      </c>
      <c r="C77" s="11">
        <v>69</v>
      </c>
      <c r="D77" s="13" t="s">
        <v>784</v>
      </c>
      <c r="E77" s="15">
        <v>46.291753</v>
      </c>
      <c r="F77" s="15">
        <v>10.266454</v>
      </c>
      <c r="G77" s="11" t="s">
        <v>558</v>
      </c>
      <c r="H77" s="79"/>
      <c r="I77" s="15">
        <v>46.328836000000003</v>
      </c>
      <c r="J77" s="18">
        <v>10.24729</v>
      </c>
      <c r="K77" s="106" t="str">
        <f t="shared" si="12"/>
        <v>10000076</v>
      </c>
      <c r="L77" s="95" t="str">
        <f t="shared" si="13"/>
        <v>170824010000076</v>
      </c>
      <c r="M77" s="95"/>
      <c r="N77" s="108" t="str">
        <f t="shared" si="14"/>
        <v>Val-Grosina_170824010000076.txt</v>
      </c>
      <c r="O77" s="108" t="str">
        <f t="shared" si="15"/>
        <v>Val-Grosina</v>
      </c>
      <c r="P77" s="95">
        <f t="shared" si="20"/>
        <v>170824</v>
      </c>
      <c r="Q77" s="99">
        <f t="shared" si="21"/>
        <v>10</v>
      </c>
      <c r="R77" s="102">
        <v>76</v>
      </c>
      <c r="S77" s="19">
        <v>1.2</v>
      </c>
      <c r="T77" s="11"/>
      <c r="U77" s="11"/>
      <c r="V77" s="18"/>
      <c r="W77" s="18"/>
      <c r="X77" s="106" t="str">
        <f t="shared" si="16"/>
        <v/>
      </c>
      <c r="Y77" s="95" t="str">
        <f t="shared" si="17"/>
        <v/>
      </c>
      <c r="Z77" s="95"/>
      <c r="AA77" s="108" t="str">
        <f t="shared" si="18"/>
        <v/>
      </c>
      <c r="AB77" s="108" t="str">
        <f t="shared" si="19"/>
        <v/>
      </c>
      <c r="AC77" s="95">
        <f t="shared" si="22"/>
        <v>170824</v>
      </c>
      <c r="AD77" s="99">
        <f t="shared" si="23"/>
        <v>20</v>
      </c>
      <c r="AE77" s="102">
        <v>76</v>
      </c>
    </row>
    <row r="78" spans="1:31" x14ac:dyDescent="0.25">
      <c r="A78" s="11" t="s">
        <v>564</v>
      </c>
      <c r="B78" s="12" t="s">
        <v>398</v>
      </c>
      <c r="C78" s="11">
        <v>70</v>
      </c>
      <c r="D78" s="13" t="s">
        <v>778</v>
      </c>
      <c r="E78" s="15">
        <v>46.052714000000002</v>
      </c>
      <c r="F78" s="15">
        <v>5.812862</v>
      </c>
      <c r="G78" s="11" t="s">
        <v>564</v>
      </c>
      <c r="H78" s="11">
        <v>3373</v>
      </c>
      <c r="I78" s="15">
        <v>46.053750000000001</v>
      </c>
      <c r="J78" s="18">
        <v>5.8129169999999997</v>
      </c>
      <c r="K78" s="106" t="str">
        <f t="shared" si="12"/>
        <v>10000077</v>
      </c>
      <c r="L78" s="95" t="str">
        <f t="shared" si="13"/>
        <v>170824010000077</v>
      </c>
      <c r="M78" s="95"/>
      <c r="N78" s="108" t="str">
        <f t="shared" si="14"/>
        <v>Genissiat_170824010000077.txt</v>
      </c>
      <c r="O78" s="108" t="str">
        <f t="shared" si="15"/>
        <v>Genissiat</v>
      </c>
      <c r="P78" s="95">
        <f t="shared" si="20"/>
        <v>170824</v>
      </c>
      <c r="Q78" s="99">
        <f t="shared" si="21"/>
        <v>10</v>
      </c>
      <c r="R78" s="102">
        <v>77</v>
      </c>
      <c r="S78" s="19">
        <v>56</v>
      </c>
      <c r="T78" s="11"/>
      <c r="U78" s="11"/>
      <c r="V78" s="18"/>
      <c r="W78" s="18"/>
      <c r="X78" s="106" t="str">
        <f t="shared" si="16"/>
        <v/>
      </c>
      <c r="Y78" s="95" t="str">
        <f t="shared" si="17"/>
        <v/>
      </c>
      <c r="Z78" s="95"/>
      <c r="AA78" s="108" t="str">
        <f t="shared" si="18"/>
        <v/>
      </c>
      <c r="AB78" s="108" t="str">
        <f t="shared" si="19"/>
        <v/>
      </c>
      <c r="AC78" s="95">
        <f t="shared" si="22"/>
        <v>170824</v>
      </c>
      <c r="AD78" s="99">
        <f t="shared" si="23"/>
        <v>20</v>
      </c>
      <c r="AE78" s="102">
        <v>77</v>
      </c>
    </row>
    <row r="79" spans="1:31" x14ac:dyDescent="0.25">
      <c r="A79" s="21" t="s">
        <v>569</v>
      </c>
      <c r="B79" s="74" t="s">
        <v>77</v>
      </c>
      <c r="C79" s="11">
        <v>71</v>
      </c>
      <c r="D79" s="13" t="s">
        <v>790</v>
      </c>
      <c r="E79" s="15">
        <v>56.8513187</v>
      </c>
      <c r="F79" s="15">
        <v>24.272038899999998</v>
      </c>
      <c r="G79" s="11" t="s">
        <v>569</v>
      </c>
      <c r="H79" s="11">
        <v>3735</v>
      </c>
      <c r="I79" s="15">
        <v>56.852083</v>
      </c>
      <c r="J79" s="18">
        <v>24.274583</v>
      </c>
      <c r="K79" s="106" t="str">
        <f t="shared" si="12"/>
        <v>10000078</v>
      </c>
      <c r="L79" s="95" t="str">
        <f t="shared" si="13"/>
        <v>170824010000078</v>
      </c>
      <c r="M79" s="95"/>
      <c r="N79" s="108" t="str">
        <f t="shared" si="14"/>
        <v>Riga_170824010000078.txt</v>
      </c>
      <c r="O79" s="108" t="str">
        <f t="shared" si="15"/>
        <v>Riga</v>
      </c>
      <c r="P79" s="95">
        <f t="shared" si="20"/>
        <v>170824</v>
      </c>
      <c r="Q79" s="99">
        <f t="shared" si="21"/>
        <v>10</v>
      </c>
      <c r="R79" s="102">
        <v>78</v>
      </c>
      <c r="S79" s="19">
        <v>340</v>
      </c>
      <c r="T79" s="11" t="s">
        <v>240</v>
      </c>
      <c r="U79" s="11"/>
      <c r="V79" s="18"/>
      <c r="W79" s="18"/>
      <c r="X79" s="106" t="str">
        <f t="shared" si="16"/>
        <v/>
      </c>
      <c r="Y79" s="95" t="str">
        <f t="shared" si="17"/>
        <v/>
      </c>
      <c r="Z79" s="95"/>
      <c r="AA79" s="108" t="str">
        <f t="shared" si="18"/>
        <v/>
      </c>
      <c r="AB79" s="108" t="str">
        <f t="shared" si="19"/>
        <v>Daugava</v>
      </c>
      <c r="AC79" s="95">
        <f t="shared" si="22"/>
        <v>170824</v>
      </c>
      <c r="AD79" s="99">
        <f t="shared" si="23"/>
        <v>20</v>
      </c>
      <c r="AE79" s="102">
        <v>78</v>
      </c>
    </row>
    <row r="80" spans="1:31" x14ac:dyDescent="0.25">
      <c r="A80" s="21" t="s">
        <v>577</v>
      </c>
      <c r="B80" s="12" t="s">
        <v>44</v>
      </c>
      <c r="C80" s="11">
        <v>72</v>
      </c>
      <c r="D80" s="13" t="s">
        <v>779</v>
      </c>
      <c r="E80" s="15">
        <v>56.406388999999997</v>
      </c>
      <c r="F80" s="15">
        <v>-5.1130560000000003</v>
      </c>
      <c r="G80" s="11" t="s">
        <v>577</v>
      </c>
      <c r="H80" s="79"/>
      <c r="I80" s="15">
        <v>56.407086999999997</v>
      </c>
      <c r="J80" s="18">
        <v>-5.1127190000000002</v>
      </c>
      <c r="K80" s="106" t="str">
        <f t="shared" si="12"/>
        <v>10000079</v>
      </c>
      <c r="L80" s="95" t="str">
        <f t="shared" si="13"/>
        <v>170824010000079</v>
      </c>
      <c r="M80" s="95"/>
      <c r="N80" s="108" t="str">
        <f t="shared" si="14"/>
        <v>Cruachan_170824010000079.txt</v>
      </c>
      <c r="O80" s="108" t="str">
        <f t="shared" si="15"/>
        <v>Cruachan</v>
      </c>
      <c r="P80" s="95">
        <f t="shared" si="20"/>
        <v>170824</v>
      </c>
      <c r="Q80" s="99">
        <f t="shared" si="21"/>
        <v>10</v>
      </c>
      <c r="R80" s="102">
        <v>79</v>
      </c>
      <c r="S80" s="19">
        <v>10</v>
      </c>
      <c r="T80" s="11" t="s">
        <v>581</v>
      </c>
      <c r="U80" s="89">
        <v>3053</v>
      </c>
      <c r="V80" s="18">
        <v>56.380200000000002</v>
      </c>
      <c r="W80" s="18">
        <v>-5.0737079999999999</v>
      </c>
      <c r="X80" s="106" t="str">
        <f t="shared" si="16"/>
        <v>20000079</v>
      </c>
      <c r="Y80" s="95" t="str">
        <f t="shared" si="17"/>
        <v>170824020000079</v>
      </c>
      <c r="Z80" s="95"/>
      <c r="AA80" s="108" t="str">
        <f t="shared" si="18"/>
        <v>Loch-Awe_170824020000079.txt</v>
      </c>
      <c r="AB80" s="108" t="str">
        <f t="shared" si="19"/>
        <v>Loch-Awe</v>
      </c>
      <c r="AC80" s="95">
        <f t="shared" si="22"/>
        <v>170824</v>
      </c>
      <c r="AD80" s="99">
        <f t="shared" si="23"/>
        <v>20</v>
      </c>
      <c r="AE80" s="102">
        <v>79</v>
      </c>
    </row>
    <row r="81" spans="1:31" x14ac:dyDescent="0.25">
      <c r="A81" s="21" t="s">
        <v>585</v>
      </c>
      <c r="B81" s="12" t="s">
        <v>77</v>
      </c>
      <c r="C81" s="11">
        <v>73</v>
      </c>
      <c r="D81" s="13" t="s">
        <v>793</v>
      </c>
      <c r="E81" s="15">
        <v>47.034140999999998</v>
      </c>
      <c r="F81" s="15">
        <v>10.748120999999999</v>
      </c>
      <c r="G81" s="11" t="s">
        <v>587</v>
      </c>
      <c r="H81" s="11">
        <v>3309</v>
      </c>
      <c r="I81" s="15">
        <v>46.955500999999998</v>
      </c>
      <c r="J81" s="18">
        <v>10.740614000000001</v>
      </c>
      <c r="K81" s="106" t="str">
        <f t="shared" si="12"/>
        <v>10000080</v>
      </c>
      <c r="L81" s="95" t="str">
        <f t="shared" si="13"/>
        <v>170824010000080</v>
      </c>
      <c r="M81" s="95"/>
      <c r="N81" s="108" t="str">
        <f t="shared" si="14"/>
        <v>Gepatsch_170824010000080.txt</v>
      </c>
      <c r="O81" s="108" t="str">
        <f t="shared" si="15"/>
        <v>Gepatsch</v>
      </c>
      <c r="P81" s="95">
        <f t="shared" si="20"/>
        <v>170824</v>
      </c>
      <c r="Q81" s="99">
        <f t="shared" si="21"/>
        <v>10</v>
      </c>
      <c r="R81" s="102">
        <v>80</v>
      </c>
      <c r="S81" s="19">
        <v>140</v>
      </c>
      <c r="T81" s="11"/>
      <c r="U81" s="11"/>
      <c r="V81" s="18"/>
      <c r="W81" s="18"/>
      <c r="X81" s="106" t="str">
        <f t="shared" si="16"/>
        <v/>
      </c>
      <c r="Y81" s="95" t="str">
        <f t="shared" si="17"/>
        <v/>
      </c>
      <c r="Z81" s="95"/>
      <c r="AA81" s="108" t="str">
        <f t="shared" si="18"/>
        <v/>
      </c>
      <c r="AB81" s="108" t="str">
        <f t="shared" si="19"/>
        <v/>
      </c>
      <c r="AC81" s="95">
        <f t="shared" si="22"/>
        <v>170824</v>
      </c>
      <c r="AD81" s="99">
        <f t="shared" si="23"/>
        <v>20</v>
      </c>
      <c r="AE81" s="102">
        <v>80</v>
      </c>
    </row>
    <row r="82" spans="1:31" x14ac:dyDescent="0.25">
      <c r="A82" s="11" t="s">
        <v>589</v>
      </c>
      <c r="B82" s="12" t="s">
        <v>77</v>
      </c>
      <c r="C82" s="11">
        <v>74</v>
      </c>
      <c r="D82" s="13" t="s">
        <v>781</v>
      </c>
      <c r="E82" s="15">
        <v>46.183329999999998</v>
      </c>
      <c r="F82" s="15">
        <v>7.3</v>
      </c>
      <c r="G82" s="11" t="s">
        <v>83</v>
      </c>
      <c r="H82" s="11">
        <v>3371</v>
      </c>
      <c r="I82" s="15">
        <v>46.080326999999997</v>
      </c>
      <c r="J82" s="18">
        <v>7.4032600000000004</v>
      </c>
      <c r="K82" s="106" t="str">
        <f t="shared" si="12"/>
        <v>10000081</v>
      </c>
      <c r="L82" s="95" t="str">
        <f t="shared" si="13"/>
        <v>170824010000081</v>
      </c>
      <c r="M82" s="95"/>
      <c r="N82" s="108" t="str">
        <f t="shared" si="14"/>
        <v>Grand-Dixence-reservoir_170824010000081.txt</v>
      </c>
      <c r="O82" s="108" t="str">
        <f t="shared" si="15"/>
        <v>Grand-Dixence-reservoir</v>
      </c>
      <c r="P82" s="95">
        <f t="shared" si="20"/>
        <v>170824</v>
      </c>
      <c r="Q82" s="99">
        <f t="shared" si="21"/>
        <v>10</v>
      </c>
      <c r="R82" s="102">
        <v>81</v>
      </c>
      <c r="S82" s="19">
        <v>400</v>
      </c>
      <c r="T82" s="11"/>
      <c r="U82" s="11"/>
      <c r="V82" s="18"/>
      <c r="W82" s="18"/>
      <c r="X82" s="106" t="str">
        <f t="shared" si="16"/>
        <v/>
      </c>
      <c r="Y82" s="95" t="str">
        <f t="shared" si="17"/>
        <v/>
      </c>
      <c r="Z82" s="95"/>
      <c r="AA82" s="108" t="str">
        <f t="shared" si="18"/>
        <v/>
      </c>
      <c r="AB82" s="108" t="str">
        <f t="shared" si="19"/>
        <v/>
      </c>
      <c r="AC82" s="95">
        <f t="shared" si="22"/>
        <v>170824</v>
      </c>
      <c r="AD82" s="99">
        <f t="shared" si="23"/>
        <v>20</v>
      </c>
      <c r="AE82" s="102">
        <v>81</v>
      </c>
    </row>
    <row r="83" spans="1:31" x14ac:dyDescent="0.25">
      <c r="A83" s="11" t="s">
        <v>593</v>
      </c>
      <c r="B83" s="12" t="s">
        <v>44</v>
      </c>
      <c r="C83" s="11">
        <v>75</v>
      </c>
      <c r="D83" s="13" t="s">
        <v>798</v>
      </c>
      <c r="E83" s="15">
        <v>41.354444000000001</v>
      </c>
      <c r="F83" s="15">
        <v>24.366944</v>
      </c>
      <c r="G83" s="11" t="s">
        <v>596</v>
      </c>
      <c r="H83" s="11">
        <v>3991</v>
      </c>
      <c r="I83" s="15">
        <v>41.353996000000002</v>
      </c>
      <c r="J83" s="18">
        <v>24.366377</v>
      </c>
      <c r="K83" s="106" t="str">
        <f t="shared" si="12"/>
        <v>10000082</v>
      </c>
      <c r="L83" s="95" t="str">
        <f t="shared" si="13"/>
        <v>170824010000082</v>
      </c>
      <c r="M83" s="95"/>
      <c r="N83" s="108" t="str">
        <f t="shared" si="14"/>
        <v>Thissavros_170824010000082.txt</v>
      </c>
      <c r="O83" s="108" t="str">
        <f t="shared" si="15"/>
        <v>Thissavros</v>
      </c>
      <c r="P83" s="95">
        <f t="shared" si="20"/>
        <v>170824</v>
      </c>
      <c r="Q83" s="99">
        <f t="shared" si="21"/>
        <v>10</v>
      </c>
      <c r="R83" s="102">
        <v>82</v>
      </c>
      <c r="S83" s="19">
        <v>565</v>
      </c>
      <c r="T83" s="11" t="s">
        <v>597</v>
      </c>
      <c r="U83" s="11">
        <v>3992</v>
      </c>
      <c r="V83" s="18">
        <v>41.336469000000001</v>
      </c>
      <c r="W83" s="18">
        <v>24.462064999999999</v>
      </c>
      <c r="X83" s="106" t="str">
        <f t="shared" si="16"/>
        <v>20000082</v>
      </c>
      <c r="Y83" s="95" t="str">
        <f t="shared" si="17"/>
        <v>170824020000082</v>
      </c>
      <c r="Z83" s="95"/>
      <c r="AA83" s="108" t="str">
        <f t="shared" si="18"/>
        <v>Platanovryssi_170824020000082.txt</v>
      </c>
      <c r="AB83" s="108" t="str">
        <f t="shared" si="19"/>
        <v>Platanovryssi</v>
      </c>
      <c r="AC83" s="95">
        <f t="shared" si="22"/>
        <v>170824</v>
      </c>
      <c r="AD83" s="99">
        <f t="shared" si="23"/>
        <v>20</v>
      </c>
      <c r="AE83" s="102">
        <v>82</v>
      </c>
    </row>
    <row r="84" spans="1:31" x14ac:dyDescent="0.25">
      <c r="A84" s="11" t="s">
        <v>601</v>
      </c>
      <c r="B84" s="12" t="s">
        <v>77</v>
      </c>
      <c r="C84" s="11">
        <v>76</v>
      </c>
      <c r="D84" s="13" t="s">
        <v>778</v>
      </c>
      <c r="E84" s="15">
        <v>44.471643999999998</v>
      </c>
      <c r="F84" s="15">
        <v>6.2706179999999998</v>
      </c>
      <c r="G84" s="11" t="s">
        <v>601</v>
      </c>
      <c r="H84" s="11">
        <v>3433</v>
      </c>
      <c r="I84" s="15">
        <v>44.471885</v>
      </c>
      <c r="J84" s="18">
        <v>6.2706480000000004</v>
      </c>
      <c r="K84" s="106" t="str">
        <f t="shared" si="12"/>
        <v>10000083</v>
      </c>
      <c r="L84" s="95" t="str">
        <f t="shared" si="13"/>
        <v>170824010000083</v>
      </c>
      <c r="M84" s="95"/>
      <c r="N84" s="108" t="str">
        <f t="shared" si="14"/>
        <v>Serre-Poncon_170824010000083.txt</v>
      </c>
      <c r="O84" s="108" t="str">
        <f t="shared" si="15"/>
        <v>Serre-Poncon</v>
      </c>
      <c r="P84" s="95">
        <f t="shared" si="20"/>
        <v>170824</v>
      </c>
      <c r="Q84" s="99">
        <f t="shared" si="21"/>
        <v>10</v>
      </c>
      <c r="R84" s="102">
        <v>83</v>
      </c>
      <c r="S84" s="19">
        <v>1270</v>
      </c>
      <c r="T84" s="11"/>
      <c r="U84" s="11"/>
      <c r="V84" s="18"/>
      <c r="W84" s="18"/>
      <c r="X84" s="106" t="str">
        <f t="shared" si="16"/>
        <v/>
      </c>
      <c r="Y84" s="95" t="str">
        <f t="shared" si="17"/>
        <v/>
      </c>
      <c r="Z84" s="95"/>
      <c r="AA84" s="108" t="str">
        <f t="shared" si="18"/>
        <v/>
      </c>
      <c r="AB84" s="108" t="str">
        <f t="shared" si="19"/>
        <v/>
      </c>
      <c r="AC84" s="95">
        <f t="shared" si="22"/>
        <v>170824</v>
      </c>
      <c r="AD84" s="99">
        <f t="shared" si="23"/>
        <v>20</v>
      </c>
      <c r="AE84" s="102">
        <v>83</v>
      </c>
    </row>
    <row r="85" spans="1:31" x14ac:dyDescent="0.25">
      <c r="A85" s="11" t="s">
        <v>606</v>
      </c>
      <c r="B85" s="74" t="s">
        <v>77</v>
      </c>
      <c r="C85" s="11">
        <v>77</v>
      </c>
      <c r="D85" s="13" t="s">
        <v>783</v>
      </c>
      <c r="E85" s="15">
        <v>61.305857000000003</v>
      </c>
      <c r="F85" s="15">
        <v>7.7911260000000002</v>
      </c>
      <c r="G85" s="11" t="s">
        <v>606</v>
      </c>
      <c r="H85" s="79"/>
      <c r="I85" s="15">
        <v>61.298879999999997</v>
      </c>
      <c r="J85" s="18">
        <v>8.2096269999999993</v>
      </c>
      <c r="K85" s="106" t="str">
        <f t="shared" si="12"/>
        <v>10000084</v>
      </c>
      <c r="L85" s="95" t="str">
        <f t="shared" si="13"/>
        <v>170824010000084</v>
      </c>
      <c r="M85" s="95"/>
      <c r="N85" s="108" t="str">
        <f t="shared" si="14"/>
        <v>Tyin_170824010000084.txt</v>
      </c>
      <c r="O85" s="108" t="str">
        <f t="shared" si="15"/>
        <v>Tyin</v>
      </c>
      <c r="P85" s="95">
        <f t="shared" si="20"/>
        <v>170824</v>
      </c>
      <c r="Q85" s="99">
        <f t="shared" si="21"/>
        <v>10</v>
      </c>
      <c r="R85" s="102">
        <v>84</v>
      </c>
      <c r="S85" s="19">
        <v>313</v>
      </c>
      <c r="T85" s="11" t="s">
        <v>609</v>
      </c>
      <c r="U85" s="11"/>
      <c r="V85" s="18">
        <v>61.289566000000001</v>
      </c>
      <c r="W85" s="18">
        <v>7.7495750000000001</v>
      </c>
      <c r="X85" s="106" t="str">
        <f t="shared" si="16"/>
        <v>20000084</v>
      </c>
      <c r="Y85" s="95" t="str">
        <f t="shared" si="17"/>
        <v>170824020000084</v>
      </c>
      <c r="Z85" s="95"/>
      <c r="AA85" s="108" t="str">
        <f t="shared" si="18"/>
        <v>Ardalsvatnet_170824020000084.txt</v>
      </c>
      <c r="AB85" s="108" t="str">
        <f t="shared" si="19"/>
        <v>Ardalsvatnet</v>
      </c>
      <c r="AC85" s="95">
        <f t="shared" si="22"/>
        <v>170824</v>
      </c>
      <c r="AD85" s="99">
        <f t="shared" si="23"/>
        <v>20</v>
      </c>
      <c r="AE85" s="102">
        <v>84</v>
      </c>
    </row>
    <row r="86" spans="1:31" x14ac:dyDescent="0.25">
      <c r="A86" s="11" t="s">
        <v>613</v>
      </c>
      <c r="B86" s="12" t="s">
        <v>44</v>
      </c>
      <c r="C86" s="11">
        <v>78</v>
      </c>
      <c r="D86" s="13" t="s">
        <v>782</v>
      </c>
      <c r="E86" s="15">
        <v>36.908369</v>
      </c>
      <c r="F86" s="15">
        <v>-4.7628919999999999</v>
      </c>
      <c r="G86" s="11" t="s">
        <v>616</v>
      </c>
      <c r="H86" s="79"/>
      <c r="I86" s="15">
        <v>36.903770000000002</v>
      </c>
      <c r="J86" s="18">
        <v>-4.7780940000000003</v>
      </c>
      <c r="K86" s="106" t="str">
        <f t="shared" si="12"/>
        <v>10000085</v>
      </c>
      <c r="L86" s="95" t="str">
        <f t="shared" si="13"/>
        <v>170824010000085</v>
      </c>
      <c r="M86" s="95"/>
      <c r="N86" s="108" t="str">
        <f t="shared" si="14"/>
        <v>Tajo-de-la-Encantada-upper_170824010000085.txt</v>
      </c>
      <c r="O86" s="108" t="str">
        <f t="shared" si="15"/>
        <v>Tajo-de-la-Encantada-upper</v>
      </c>
      <c r="P86" s="95">
        <f t="shared" si="20"/>
        <v>170824</v>
      </c>
      <c r="Q86" s="99">
        <f t="shared" si="21"/>
        <v>10</v>
      </c>
      <c r="R86" s="102">
        <v>85</v>
      </c>
      <c r="S86" s="19">
        <v>4</v>
      </c>
      <c r="T86" s="11" t="s">
        <v>617</v>
      </c>
      <c r="U86" s="11"/>
      <c r="V86" s="18">
        <v>36.907857999999997</v>
      </c>
      <c r="W86" s="18">
        <v>-4.7625799999999998</v>
      </c>
      <c r="X86" s="106" t="str">
        <f t="shared" si="16"/>
        <v>20000085</v>
      </c>
      <c r="Y86" s="95" t="str">
        <f t="shared" si="17"/>
        <v>170824020000085</v>
      </c>
      <c r="Z86" s="95"/>
      <c r="AA86" s="108" t="str">
        <f t="shared" si="18"/>
        <v>Tajo-de-la-Encantada_170824020000085.txt</v>
      </c>
      <c r="AB86" s="108" t="str">
        <f t="shared" si="19"/>
        <v>Tajo-de-la-Encantada</v>
      </c>
      <c r="AC86" s="95">
        <f t="shared" si="22"/>
        <v>170824</v>
      </c>
      <c r="AD86" s="99">
        <f t="shared" si="23"/>
        <v>20</v>
      </c>
      <c r="AE86" s="102">
        <v>85</v>
      </c>
    </row>
    <row r="87" spans="1:31" x14ac:dyDescent="0.25">
      <c r="A87" s="11" t="s">
        <v>516</v>
      </c>
      <c r="B87" s="12" t="s">
        <v>398</v>
      </c>
      <c r="C87" s="11">
        <v>79</v>
      </c>
      <c r="D87" s="13" t="s">
        <v>795</v>
      </c>
      <c r="E87" s="15">
        <v>41.489750000000001</v>
      </c>
      <c r="F87" s="15">
        <v>-6.2639189999999996</v>
      </c>
      <c r="G87" s="11" t="s">
        <v>516</v>
      </c>
      <c r="H87" s="11">
        <v>2727</v>
      </c>
      <c r="I87" s="15">
        <v>41.489981</v>
      </c>
      <c r="J87" s="18">
        <v>-6.2642439999999997</v>
      </c>
      <c r="K87" s="106" t="str">
        <f t="shared" si="12"/>
        <v>10000086</v>
      </c>
      <c r="L87" s="95" t="str">
        <f t="shared" si="13"/>
        <v>170824010000086</v>
      </c>
      <c r="M87" s="95"/>
      <c r="N87" s="108" t="str">
        <f t="shared" si="14"/>
        <v>Miranda_170824010000086.txt</v>
      </c>
      <c r="O87" s="108" t="str">
        <f t="shared" si="15"/>
        <v>Miranda</v>
      </c>
      <c r="P87" s="95">
        <f t="shared" si="20"/>
        <v>170824</v>
      </c>
      <c r="Q87" s="99">
        <f t="shared" si="21"/>
        <v>10</v>
      </c>
      <c r="R87" s="102">
        <v>86</v>
      </c>
      <c r="S87" s="19">
        <v>6.66</v>
      </c>
      <c r="T87" s="11"/>
      <c r="U87" s="11"/>
      <c r="V87" s="18"/>
      <c r="W87" s="18"/>
      <c r="X87" s="106" t="str">
        <f t="shared" si="16"/>
        <v/>
      </c>
      <c r="Y87" s="95" t="str">
        <f t="shared" si="17"/>
        <v/>
      </c>
      <c r="Z87" s="95"/>
      <c r="AA87" s="108" t="str">
        <f t="shared" si="18"/>
        <v/>
      </c>
      <c r="AB87" s="108" t="str">
        <f t="shared" si="19"/>
        <v/>
      </c>
      <c r="AC87" s="95">
        <f t="shared" si="22"/>
        <v>170824</v>
      </c>
      <c r="AD87" s="99">
        <f t="shared" si="23"/>
        <v>20</v>
      </c>
      <c r="AE87" s="102">
        <v>86</v>
      </c>
    </row>
    <row r="88" spans="1:31" x14ac:dyDescent="0.25">
      <c r="A88" s="21" t="s">
        <v>623</v>
      </c>
      <c r="B88" s="74" t="s">
        <v>77</v>
      </c>
      <c r="C88" s="11">
        <v>80</v>
      </c>
      <c r="D88" s="13" t="s">
        <v>796</v>
      </c>
      <c r="E88" s="15">
        <v>49.6068444</v>
      </c>
      <c r="F88" s="15">
        <v>14.181225299999999</v>
      </c>
      <c r="G88" s="11" t="s">
        <v>623</v>
      </c>
      <c r="H88" s="11">
        <v>3263</v>
      </c>
      <c r="I88" s="15">
        <v>49.6068444</v>
      </c>
      <c r="J88" s="18">
        <v>14.181225299999999</v>
      </c>
      <c r="K88" s="106" t="str">
        <f t="shared" si="12"/>
        <v>10000087</v>
      </c>
      <c r="L88" s="95" t="str">
        <f t="shared" si="13"/>
        <v>170824010000087</v>
      </c>
      <c r="M88" s="95"/>
      <c r="N88" s="108" t="str">
        <f t="shared" si="14"/>
        <v>Orlik_170824010000087.txt</v>
      </c>
      <c r="O88" s="108" t="str">
        <f t="shared" si="15"/>
        <v>Orlik</v>
      </c>
      <c r="P88" s="95">
        <f t="shared" si="20"/>
        <v>170824</v>
      </c>
      <c r="Q88" s="99">
        <f t="shared" si="21"/>
        <v>10</v>
      </c>
      <c r="R88" s="102">
        <v>87</v>
      </c>
      <c r="S88" s="19">
        <v>703.8</v>
      </c>
      <c r="T88" s="11"/>
      <c r="U88" s="11"/>
      <c r="V88" s="18"/>
      <c r="W88" s="18"/>
      <c r="X88" s="106" t="str">
        <f t="shared" si="16"/>
        <v/>
      </c>
      <c r="Y88" s="95" t="str">
        <f t="shared" si="17"/>
        <v/>
      </c>
      <c r="Z88" s="95"/>
      <c r="AA88" s="108" t="str">
        <f t="shared" si="18"/>
        <v/>
      </c>
      <c r="AB88" s="108" t="str">
        <f t="shared" si="19"/>
        <v/>
      </c>
      <c r="AC88" s="95">
        <f t="shared" si="22"/>
        <v>170824</v>
      </c>
      <c r="AD88" s="99">
        <f t="shared" si="23"/>
        <v>20</v>
      </c>
      <c r="AE88" s="102">
        <v>87</v>
      </c>
    </row>
    <row r="89" spans="1:31" x14ac:dyDescent="0.25">
      <c r="A89" s="11" t="s">
        <v>631</v>
      </c>
      <c r="B89" s="12" t="s">
        <v>77</v>
      </c>
      <c r="C89" s="11">
        <v>81</v>
      </c>
      <c r="D89" s="13" t="s">
        <v>778</v>
      </c>
      <c r="E89" s="15">
        <v>44.961181000000003</v>
      </c>
      <c r="F89" s="15">
        <v>5.6887509999999999</v>
      </c>
      <c r="G89" s="11" t="s">
        <v>631</v>
      </c>
      <c r="H89" s="11">
        <v>3421</v>
      </c>
      <c r="I89" s="15">
        <v>44.961091000000003</v>
      </c>
      <c r="J89" s="18">
        <v>5.6890539999999996</v>
      </c>
      <c r="K89" s="106" t="str">
        <f t="shared" si="12"/>
        <v>10000088</v>
      </c>
      <c r="L89" s="95" t="str">
        <f t="shared" si="13"/>
        <v>170824010000088</v>
      </c>
      <c r="M89" s="95"/>
      <c r="N89" s="108" t="str">
        <f t="shared" si="14"/>
        <v>Monteynard_170824010000088.txt</v>
      </c>
      <c r="O89" s="108" t="str">
        <f t="shared" si="15"/>
        <v>Monteynard</v>
      </c>
      <c r="P89" s="95">
        <f t="shared" si="20"/>
        <v>170824</v>
      </c>
      <c r="Q89" s="99">
        <f t="shared" si="21"/>
        <v>10</v>
      </c>
      <c r="R89" s="102">
        <v>88</v>
      </c>
      <c r="S89" s="19">
        <v>275</v>
      </c>
      <c r="T89" s="11"/>
      <c r="U89" s="11"/>
      <c r="V89" s="18"/>
      <c r="W89" s="18"/>
      <c r="X89" s="106" t="str">
        <f t="shared" si="16"/>
        <v/>
      </c>
      <c r="Y89" s="95" t="str">
        <f t="shared" si="17"/>
        <v/>
      </c>
      <c r="Z89" s="95"/>
      <c r="AA89" s="108" t="str">
        <f t="shared" si="18"/>
        <v/>
      </c>
      <c r="AB89" s="108" t="str">
        <f t="shared" si="19"/>
        <v/>
      </c>
      <c r="AC89" s="95">
        <f t="shared" si="22"/>
        <v>170824</v>
      </c>
      <c r="AD89" s="99">
        <f t="shared" si="23"/>
        <v>20</v>
      </c>
      <c r="AE89" s="102">
        <v>88</v>
      </c>
    </row>
    <row r="90" spans="1:31" x14ac:dyDescent="0.25">
      <c r="A90" s="11" t="s">
        <v>636</v>
      </c>
      <c r="B90" s="12" t="s">
        <v>44</v>
      </c>
      <c r="C90" s="11">
        <v>82</v>
      </c>
      <c r="D90" s="13" t="s">
        <v>793</v>
      </c>
      <c r="E90" s="15">
        <v>47.146110999999998</v>
      </c>
      <c r="F90" s="15">
        <v>11.967222</v>
      </c>
      <c r="G90" s="11" t="s">
        <v>638</v>
      </c>
      <c r="H90" s="11">
        <v>3302</v>
      </c>
      <c r="I90" s="15">
        <v>47.121366000000002</v>
      </c>
      <c r="J90" s="18">
        <v>12.061754000000001</v>
      </c>
      <c r="K90" s="106" t="str">
        <f t="shared" si="12"/>
        <v>10000089</v>
      </c>
      <c r="L90" s="95" t="str">
        <f t="shared" si="13"/>
        <v>170824010000089</v>
      </c>
      <c r="M90" s="95"/>
      <c r="N90" s="108" t="str">
        <f t="shared" si="14"/>
        <v>Zillergruendel_170824010000089.txt</v>
      </c>
      <c r="O90" s="108" t="str">
        <f t="shared" si="15"/>
        <v>Zillergruendel</v>
      </c>
      <c r="P90" s="95">
        <f t="shared" si="20"/>
        <v>170824</v>
      </c>
      <c r="Q90" s="99">
        <f t="shared" si="21"/>
        <v>10</v>
      </c>
      <c r="R90" s="102">
        <v>89</v>
      </c>
      <c r="S90" s="19">
        <v>68.7</v>
      </c>
      <c r="T90" s="11" t="s">
        <v>639</v>
      </c>
      <c r="U90" s="11"/>
      <c r="V90" s="18">
        <v>47.121465999999998</v>
      </c>
      <c r="W90" s="18">
        <v>11.867184</v>
      </c>
      <c r="X90" s="106" t="str">
        <f t="shared" si="16"/>
        <v>20000089</v>
      </c>
      <c r="Y90" s="95" t="str">
        <f t="shared" si="17"/>
        <v>170824020000089</v>
      </c>
      <c r="Z90" s="95"/>
      <c r="AA90" s="108" t="str">
        <f t="shared" si="18"/>
        <v>Stillup_170824020000089.txt</v>
      </c>
      <c r="AB90" s="108" t="str">
        <f t="shared" si="19"/>
        <v>Stillup</v>
      </c>
      <c r="AC90" s="95">
        <f t="shared" si="22"/>
        <v>170824</v>
      </c>
      <c r="AD90" s="99">
        <f t="shared" si="23"/>
        <v>20</v>
      </c>
      <c r="AE90" s="102">
        <v>89</v>
      </c>
    </row>
    <row r="91" spans="1:31" x14ac:dyDescent="0.25">
      <c r="A91" s="11" t="s">
        <v>643</v>
      </c>
      <c r="B91" s="12" t="s">
        <v>77</v>
      </c>
      <c r="C91" s="11">
        <v>83</v>
      </c>
      <c r="D91" s="13" t="s">
        <v>778</v>
      </c>
      <c r="E91" s="15">
        <v>45.21293</v>
      </c>
      <c r="F91" s="15">
        <v>6.7152599999999998</v>
      </c>
      <c r="G91" s="11" t="s">
        <v>645</v>
      </c>
      <c r="H91" s="11">
        <v>3411</v>
      </c>
      <c r="I91" s="15">
        <v>45.228749999999998</v>
      </c>
      <c r="J91" s="18">
        <v>6.94625</v>
      </c>
      <c r="K91" s="106" t="str">
        <f t="shared" si="12"/>
        <v>10000090</v>
      </c>
      <c r="L91" s="95" t="str">
        <f t="shared" si="13"/>
        <v>170824010000090</v>
      </c>
      <c r="M91" s="95"/>
      <c r="N91" s="108" t="str">
        <f t="shared" si="14"/>
        <v>Le-Mont-Cenis_170824010000090.txt</v>
      </c>
      <c r="O91" s="108" t="str">
        <f t="shared" si="15"/>
        <v>Le-Mont-Cenis</v>
      </c>
      <c r="P91" s="95">
        <f t="shared" si="20"/>
        <v>170824</v>
      </c>
      <c r="Q91" s="99">
        <f t="shared" si="21"/>
        <v>10</v>
      </c>
      <c r="R91" s="102">
        <v>90</v>
      </c>
      <c r="S91" s="19">
        <v>332.2</v>
      </c>
      <c r="T91" s="11"/>
      <c r="U91" s="11"/>
      <c r="V91" s="18"/>
      <c r="W91" s="18"/>
      <c r="X91" s="106" t="str">
        <f t="shared" si="16"/>
        <v/>
      </c>
      <c r="Y91" s="95" t="str">
        <f t="shared" si="17"/>
        <v/>
      </c>
      <c r="Z91" s="95"/>
      <c r="AA91" s="108" t="str">
        <f t="shared" si="18"/>
        <v/>
      </c>
      <c r="AB91" s="108" t="str">
        <f t="shared" si="19"/>
        <v/>
      </c>
      <c r="AC91" s="95">
        <f t="shared" si="22"/>
        <v>170824</v>
      </c>
      <c r="AD91" s="99">
        <f t="shared" si="23"/>
        <v>20</v>
      </c>
      <c r="AE91" s="102">
        <v>90</v>
      </c>
    </row>
    <row r="92" spans="1:31" x14ac:dyDescent="0.25">
      <c r="A92" s="11" t="s">
        <v>648</v>
      </c>
      <c r="B92" s="12" t="s">
        <v>44</v>
      </c>
      <c r="C92" s="11">
        <v>84</v>
      </c>
      <c r="D92" s="13" t="s">
        <v>787</v>
      </c>
      <c r="E92" s="15">
        <v>47.565607</v>
      </c>
      <c r="F92" s="15">
        <v>7.9536300000000004</v>
      </c>
      <c r="G92" s="11" t="s">
        <v>651</v>
      </c>
      <c r="H92" s="79"/>
      <c r="I92" s="15">
        <v>47.580925999999998</v>
      </c>
      <c r="J92" s="18">
        <v>7.9596809999999998</v>
      </c>
      <c r="K92" s="106" t="str">
        <f t="shared" si="12"/>
        <v>10000091</v>
      </c>
      <c r="L92" s="95" t="str">
        <f t="shared" si="13"/>
        <v>170824010000091</v>
      </c>
      <c r="M92" s="95"/>
      <c r="N92" s="108" t="str">
        <f t="shared" si="14"/>
        <v>Eggbergbecken_170824010000091.txt</v>
      </c>
      <c r="O92" s="108" t="str">
        <f t="shared" si="15"/>
        <v>Eggbergbecken</v>
      </c>
      <c r="P92" s="95">
        <f t="shared" si="20"/>
        <v>170824</v>
      </c>
      <c r="Q92" s="99">
        <f t="shared" si="21"/>
        <v>10</v>
      </c>
      <c r="R92" s="102">
        <v>91</v>
      </c>
      <c r="S92" s="19">
        <v>2.1</v>
      </c>
      <c r="T92" s="11" t="s">
        <v>802</v>
      </c>
      <c r="U92" s="11"/>
      <c r="V92" s="18"/>
      <c r="W92" s="18"/>
      <c r="X92" s="106" t="str">
        <f t="shared" si="16"/>
        <v/>
      </c>
      <c r="Y92" s="95" t="str">
        <f t="shared" si="17"/>
        <v/>
      </c>
      <c r="Z92" s="95"/>
      <c r="AA92" s="108" t="str">
        <f t="shared" si="18"/>
        <v/>
      </c>
      <c r="AB92" s="108" t="str">
        <f t="shared" si="19"/>
        <v>Rhein</v>
      </c>
      <c r="AC92" s="95">
        <f t="shared" si="22"/>
        <v>170824</v>
      </c>
      <c r="AD92" s="99">
        <f t="shared" si="23"/>
        <v>20</v>
      </c>
      <c r="AE92" s="102">
        <v>91</v>
      </c>
    </row>
    <row r="93" spans="1:31" x14ac:dyDescent="0.25">
      <c r="A93" s="11" t="s">
        <v>655</v>
      </c>
      <c r="B93" s="12" t="s">
        <v>44</v>
      </c>
      <c r="C93" s="11">
        <v>85</v>
      </c>
      <c r="D93" s="76" t="s">
        <v>779</v>
      </c>
      <c r="E93" s="15">
        <v>52.980832999999997</v>
      </c>
      <c r="F93" s="15">
        <v>-3.9688889999999999</v>
      </c>
      <c r="G93" s="11" t="s">
        <v>656</v>
      </c>
      <c r="H93" s="79"/>
      <c r="I93" s="15">
        <v>52.980939999999997</v>
      </c>
      <c r="J93" s="18">
        <v>-3.9899710000000002</v>
      </c>
      <c r="K93" s="106" t="str">
        <f t="shared" si="12"/>
        <v>10000092</v>
      </c>
      <c r="L93" s="95" t="str">
        <f t="shared" si="13"/>
        <v>170824010000092</v>
      </c>
      <c r="M93" s="95"/>
      <c r="N93" s="108" t="str">
        <f t="shared" si="14"/>
        <v>Stwlan_170824010000092.txt</v>
      </c>
      <c r="O93" s="108" t="str">
        <f t="shared" si="15"/>
        <v>Stwlan</v>
      </c>
      <c r="P93" s="95">
        <f t="shared" si="20"/>
        <v>170824</v>
      </c>
      <c r="Q93" s="99">
        <f t="shared" si="21"/>
        <v>10</v>
      </c>
      <c r="R93" s="102">
        <v>92</v>
      </c>
      <c r="S93" s="19">
        <v>1.7</v>
      </c>
      <c r="T93" s="11" t="s">
        <v>657</v>
      </c>
      <c r="U93" s="79"/>
      <c r="V93" s="18">
        <v>52.981065999999998</v>
      </c>
      <c r="W93" s="18">
        <v>-3.9664959999999998</v>
      </c>
      <c r="X93" s="106" t="str">
        <f t="shared" si="16"/>
        <v>20000092</v>
      </c>
      <c r="Y93" s="95" t="str">
        <f t="shared" si="17"/>
        <v>170824020000092</v>
      </c>
      <c r="Z93" s="95"/>
      <c r="AA93" s="108" t="str">
        <f t="shared" si="18"/>
        <v>Tan-y-Grisiau_170824020000092.txt</v>
      </c>
      <c r="AB93" s="108" t="str">
        <f t="shared" si="19"/>
        <v>Tan-y-Grisiau</v>
      </c>
      <c r="AC93" s="95">
        <f t="shared" si="22"/>
        <v>170824</v>
      </c>
      <c r="AD93" s="99">
        <f t="shared" si="23"/>
        <v>20</v>
      </c>
      <c r="AE93" s="102">
        <v>92</v>
      </c>
    </row>
    <row r="94" spans="1:31" x14ac:dyDescent="0.25">
      <c r="A94" s="11" t="s">
        <v>661</v>
      </c>
      <c r="B94" s="12" t="s">
        <v>44</v>
      </c>
      <c r="C94" s="11">
        <v>86</v>
      </c>
      <c r="D94" s="13" t="s">
        <v>784</v>
      </c>
      <c r="E94" s="15">
        <v>46.067701999999997</v>
      </c>
      <c r="F94" s="15">
        <v>10.982813999999999</v>
      </c>
      <c r="G94" s="11" t="s">
        <v>663</v>
      </c>
      <c r="H94" s="79"/>
      <c r="I94" s="15">
        <v>46.123626000000002</v>
      </c>
      <c r="J94" s="18">
        <v>10.957356000000001</v>
      </c>
      <c r="K94" s="106" t="str">
        <f t="shared" si="12"/>
        <v>10000093</v>
      </c>
      <c r="L94" s="95" t="str">
        <f t="shared" si="13"/>
        <v>170824010000093</v>
      </c>
      <c r="M94" s="95"/>
      <c r="N94" s="108" t="str">
        <f t="shared" si="14"/>
        <v>Molveno_170824010000093.txt</v>
      </c>
      <c r="O94" s="108" t="str">
        <f t="shared" si="15"/>
        <v>Molveno</v>
      </c>
      <c r="P94" s="95">
        <f t="shared" si="20"/>
        <v>170824</v>
      </c>
      <c r="Q94" s="99">
        <f t="shared" si="21"/>
        <v>10</v>
      </c>
      <c r="R94" s="102">
        <v>93</v>
      </c>
      <c r="S94" s="19">
        <v>32.700000000000003</v>
      </c>
      <c r="T94" s="11" t="s">
        <v>664</v>
      </c>
      <c r="U94" s="11"/>
      <c r="V94" s="18">
        <v>46.066760000000002</v>
      </c>
      <c r="W94" s="18">
        <v>10.983506</v>
      </c>
      <c r="X94" s="106" t="str">
        <f t="shared" si="16"/>
        <v>20000093</v>
      </c>
      <c r="Y94" s="95" t="str">
        <f t="shared" si="17"/>
        <v>170824020000093</v>
      </c>
      <c r="Z94" s="95"/>
      <c r="AA94" s="108" t="str">
        <f t="shared" si="18"/>
        <v>Lago-Santa-Massenza_170824020000093.txt</v>
      </c>
      <c r="AB94" s="108" t="str">
        <f t="shared" si="19"/>
        <v>Lago-Santa-Massenza</v>
      </c>
      <c r="AC94" s="95">
        <f t="shared" si="22"/>
        <v>170824</v>
      </c>
      <c r="AD94" s="99">
        <f t="shared" si="23"/>
        <v>20</v>
      </c>
      <c r="AE94" s="102">
        <v>93</v>
      </c>
    </row>
    <row r="95" spans="1:31" x14ac:dyDescent="0.25">
      <c r="A95" s="11" t="s">
        <v>666</v>
      </c>
      <c r="B95" s="12" t="s">
        <v>398</v>
      </c>
      <c r="C95" s="11">
        <v>87</v>
      </c>
      <c r="D95" s="13" t="s">
        <v>778</v>
      </c>
      <c r="E95" s="15">
        <v>44.303735000000003</v>
      </c>
      <c r="F95" s="15">
        <v>4.7424249999999999</v>
      </c>
      <c r="G95" s="11" t="s">
        <v>670</v>
      </c>
      <c r="H95" s="79"/>
      <c r="I95" s="15">
        <v>44.303735000000003</v>
      </c>
      <c r="J95" s="18">
        <v>4.7424249999999999</v>
      </c>
      <c r="K95" s="106" t="str">
        <f t="shared" si="12"/>
        <v>10000094</v>
      </c>
      <c r="L95" s="95" t="str">
        <f t="shared" si="13"/>
        <v>170824010000094</v>
      </c>
      <c r="M95" s="95"/>
      <c r="N95" s="108" t="str">
        <f t="shared" si="14"/>
        <v>Canal-Donzere-Mondragon_170824010000094.txt</v>
      </c>
      <c r="O95" s="108" t="str">
        <f t="shared" si="15"/>
        <v>Canal-Donzere-Mondragon</v>
      </c>
      <c r="P95" s="95">
        <f t="shared" si="20"/>
        <v>170824</v>
      </c>
      <c r="Q95" s="99">
        <f t="shared" si="21"/>
        <v>10</v>
      </c>
      <c r="R95" s="102">
        <v>94</v>
      </c>
      <c r="S95" s="19">
        <v>0.2</v>
      </c>
      <c r="T95" s="11"/>
      <c r="U95" s="11"/>
      <c r="V95" s="18"/>
      <c r="W95" s="18"/>
      <c r="X95" s="106" t="str">
        <f t="shared" si="16"/>
        <v/>
      </c>
      <c r="Y95" s="95" t="str">
        <f t="shared" si="17"/>
        <v/>
      </c>
      <c r="Z95" s="95"/>
      <c r="AA95" s="108" t="str">
        <f t="shared" si="18"/>
        <v/>
      </c>
      <c r="AB95" s="108" t="str">
        <f t="shared" si="19"/>
        <v/>
      </c>
      <c r="AC95" s="95">
        <f t="shared" si="22"/>
        <v>170824</v>
      </c>
      <c r="AD95" s="99">
        <f t="shared" si="23"/>
        <v>20</v>
      </c>
      <c r="AE95" s="102">
        <v>94</v>
      </c>
    </row>
    <row r="96" spans="1:31" x14ac:dyDescent="0.25">
      <c r="A96" s="11" t="s">
        <v>673</v>
      </c>
      <c r="B96" s="12" t="s">
        <v>44</v>
      </c>
      <c r="C96" s="11">
        <v>88</v>
      </c>
      <c r="D96" s="13" t="s">
        <v>781</v>
      </c>
      <c r="E96" s="15">
        <v>46.565359106343998</v>
      </c>
      <c r="F96" s="15">
        <v>8.3277561798094997</v>
      </c>
      <c r="G96" s="11" t="s">
        <v>677</v>
      </c>
      <c r="H96" s="11">
        <v>3330</v>
      </c>
      <c r="I96" s="15">
        <v>46.547083000000001</v>
      </c>
      <c r="J96" s="18">
        <v>8.2712500000000002</v>
      </c>
      <c r="K96" s="106" t="str">
        <f t="shared" si="12"/>
        <v>10000095</v>
      </c>
      <c r="L96" s="95" t="str">
        <f t="shared" si="13"/>
        <v>170824010000095</v>
      </c>
      <c r="M96" s="95"/>
      <c r="N96" s="108" t="str">
        <f t="shared" si="14"/>
        <v>Oberaar_170824010000095.txt</v>
      </c>
      <c r="O96" s="108" t="str">
        <f t="shared" si="15"/>
        <v>Oberaar</v>
      </c>
      <c r="P96" s="95">
        <f t="shared" si="20"/>
        <v>170824</v>
      </c>
      <c r="Q96" s="99">
        <f t="shared" si="21"/>
        <v>10</v>
      </c>
      <c r="R96" s="102">
        <v>95</v>
      </c>
      <c r="S96" s="19">
        <v>61</v>
      </c>
      <c r="T96" s="11" t="s">
        <v>675</v>
      </c>
      <c r="U96" s="11">
        <v>3323</v>
      </c>
      <c r="V96" s="18">
        <v>46.547083000000001</v>
      </c>
      <c r="W96" s="18">
        <v>8.2712500000000002</v>
      </c>
      <c r="X96" s="106" t="str">
        <f t="shared" si="16"/>
        <v>20000095</v>
      </c>
      <c r="Y96" s="95" t="str">
        <f t="shared" si="17"/>
        <v>170824020000095</v>
      </c>
      <c r="Z96" s="95"/>
      <c r="AA96" s="108" t="str">
        <f t="shared" si="18"/>
        <v>Grimsel_170824020000095.txt</v>
      </c>
      <c r="AB96" s="108" t="str">
        <f t="shared" si="19"/>
        <v>Grimsel</v>
      </c>
      <c r="AC96" s="95">
        <f t="shared" si="22"/>
        <v>170824</v>
      </c>
      <c r="AD96" s="99">
        <f t="shared" si="23"/>
        <v>20</v>
      </c>
      <c r="AE96" s="102">
        <v>95</v>
      </c>
    </row>
    <row r="97" spans="1:31" x14ac:dyDescent="0.25">
      <c r="A97" s="11" t="s">
        <v>680</v>
      </c>
      <c r="B97" s="12" t="s">
        <v>398</v>
      </c>
      <c r="C97" s="11">
        <v>89</v>
      </c>
      <c r="D97" s="13" t="s">
        <v>781</v>
      </c>
      <c r="E97" s="15">
        <v>46.332099999999997</v>
      </c>
      <c r="F97" s="15">
        <v>8.0119600000000002</v>
      </c>
      <c r="G97" s="11" t="s">
        <v>682</v>
      </c>
      <c r="H97" s="79"/>
      <c r="I97" s="15">
        <v>46.371958999999997</v>
      </c>
      <c r="J97" s="18">
        <v>8.0022179999999992</v>
      </c>
      <c r="K97" s="106" t="str">
        <f t="shared" si="12"/>
        <v>10000096</v>
      </c>
      <c r="L97" s="95" t="str">
        <f t="shared" si="13"/>
        <v>170824010000096</v>
      </c>
      <c r="M97" s="95"/>
      <c r="N97" s="108" t="str">
        <f t="shared" si="14"/>
        <v>Gibidum_170824010000096.txt</v>
      </c>
      <c r="O97" s="108" t="str">
        <f t="shared" si="15"/>
        <v>Gibidum</v>
      </c>
      <c r="P97" s="95">
        <f t="shared" si="20"/>
        <v>170824</v>
      </c>
      <c r="Q97" s="99">
        <f t="shared" si="21"/>
        <v>10</v>
      </c>
      <c r="R97" s="102">
        <v>96</v>
      </c>
      <c r="S97" s="19">
        <v>9.1999999999999993</v>
      </c>
      <c r="T97" s="11"/>
      <c r="U97" s="11"/>
      <c r="V97" s="18"/>
      <c r="W97" s="18"/>
      <c r="X97" s="106" t="str">
        <f t="shared" si="16"/>
        <v/>
      </c>
      <c r="Y97" s="95" t="str">
        <f t="shared" si="17"/>
        <v/>
      </c>
      <c r="Z97" s="95"/>
      <c r="AA97" s="108" t="str">
        <f t="shared" si="18"/>
        <v/>
      </c>
      <c r="AB97" s="108" t="str">
        <f t="shared" si="19"/>
        <v/>
      </c>
      <c r="AC97" s="95">
        <f t="shared" si="22"/>
        <v>170824</v>
      </c>
      <c r="AD97" s="99">
        <f t="shared" si="23"/>
        <v>20</v>
      </c>
      <c r="AE97" s="102">
        <v>96</v>
      </c>
    </row>
    <row r="98" spans="1:31" x14ac:dyDescent="0.25">
      <c r="A98" s="11" t="s">
        <v>686</v>
      </c>
      <c r="B98" s="12" t="s">
        <v>77</v>
      </c>
      <c r="C98" s="11">
        <v>90</v>
      </c>
      <c r="D98" s="13" t="s">
        <v>778</v>
      </c>
      <c r="E98" s="15">
        <v>45.625267999999998</v>
      </c>
      <c r="F98" s="15">
        <v>6.791353</v>
      </c>
      <c r="G98" s="11" t="s">
        <v>688</v>
      </c>
      <c r="H98" s="11">
        <v>3398</v>
      </c>
      <c r="I98" s="15">
        <v>45.493203000000001</v>
      </c>
      <c r="J98" s="18">
        <v>6.9330059999999998</v>
      </c>
      <c r="K98" s="106" t="str">
        <f t="shared" si="12"/>
        <v>10000097</v>
      </c>
      <c r="L98" s="95" t="str">
        <f t="shared" si="13"/>
        <v>170824010000097</v>
      </c>
      <c r="M98" s="95"/>
      <c r="N98" s="108" t="str">
        <f t="shared" si="14"/>
        <v>Chevril_170824010000097.txt</v>
      </c>
      <c r="O98" s="108" t="str">
        <f t="shared" si="15"/>
        <v>Chevril</v>
      </c>
      <c r="P98" s="95">
        <f t="shared" si="20"/>
        <v>170824</v>
      </c>
      <c r="Q98" s="99">
        <f t="shared" si="21"/>
        <v>10</v>
      </c>
      <c r="R98" s="102">
        <v>97</v>
      </c>
      <c r="S98" s="19">
        <v>230</v>
      </c>
      <c r="T98" s="11"/>
      <c r="U98" s="11"/>
      <c r="V98" s="18"/>
      <c r="W98" s="18"/>
      <c r="X98" s="106" t="str">
        <f t="shared" si="16"/>
        <v/>
      </c>
      <c r="Y98" s="95" t="str">
        <f t="shared" si="17"/>
        <v/>
      </c>
      <c r="Z98" s="95"/>
      <c r="AA98" s="108" t="str">
        <f t="shared" si="18"/>
        <v/>
      </c>
      <c r="AB98" s="108" t="str">
        <f t="shared" si="19"/>
        <v/>
      </c>
      <c r="AC98" s="95">
        <f t="shared" si="22"/>
        <v>170824</v>
      </c>
      <c r="AD98" s="99">
        <f t="shared" si="23"/>
        <v>20</v>
      </c>
      <c r="AE98" s="102">
        <v>97</v>
      </c>
    </row>
    <row r="99" spans="1:31" x14ac:dyDescent="0.25">
      <c r="A99" s="11" t="s">
        <v>692</v>
      </c>
      <c r="B99" s="12" t="s">
        <v>77</v>
      </c>
      <c r="C99" s="11">
        <v>91</v>
      </c>
      <c r="D99" s="13" t="s">
        <v>782</v>
      </c>
      <c r="E99" s="15">
        <v>41.368983</v>
      </c>
      <c r="F99" s="15">
        <v>0.27338099999999999</v>
      </c>
      <c r="G99" s="11" t="s">
        <v>692</v>
      </c>
      <c r="H99" s="11">
        <v>3503</v>
      </c>
      <c r="I99" s="15">
        <v>41.369221000000003</v>
      </c>
      <c r="J99" s="18">
        <v>0.27279599999999998</v>
      </c>
      <c r="K99" s="106" t="str">
        <f t="shared" si="12"/>
        <v>10000098</v>
      </c>
      <c r="L99" s="95" t="str">
        <f t="shared" si="13"/>
        <v>170824010000098</v>
      </c>
      <c r="M99" s="95"/>
      <c r="N99" s="108" t="str">
        <f t="shared" si="14"/>
        <v>Mequinenza_170824010000098.txt</v>
      </c>
      <c r="O99" s="108" t="str">
        <f t="shared" si="15"/>
        <v>Mequinenza</v>
      </c>
      <c r="P99" s="95">
        <f t="shared" si="20"/>
        <v>170824</v>
      </c>
      <c r="Q99" s="99">
        <f t="shared" si="21"/>
        <v>10</v>
      </c>
      <c r="R99" s="102">
        <v>98</v>
      </c>
      <c r="S99" s="19">
        <v>1533.8</v>
      </c>
      <c r="T99" s="11"/>
      <c r="U99" s="11"/>
      <c r="V99" s="18"/>
      <c r="W99" s="18"/>
      <c r="X99" s="106" t="str">
        <f t="shared" si="16"/>
        <v/>
      </c>
      <c r="Y99" s="95" t="str">
        <f t="shared" si="17"/>
        <v/>
      </c>
      <c r="Z99" s="95"/>
      <c r="AA99" s="108" t="str">
        <f t="shared" si="18"/>
        <v/>
      </c>
      <c r="AB99" s="108" t="str">
        <f t="shared" si="19"/>
        <v/>
      </c>
      <c r="AC99" s="95">
        <f t="shared" si="22"/>
        <v>170824</v>
      </c>
      <c r="AD99" s="99">
        <f t="shared" si="23"/>
        <v>20</v>
      </c>
      <c r="AE99" s="102">
        <v>98</v>
      </c>
    </row>
    <row r="100" spans="1:31" x14ac:dyDescent="0.25">
      <c r="A100" s="11" t="s">
        <v>697</v>
      </c>
      <c r="B100" s="74" t="s">
        <v>77</v>
      </c>
      <c r="C100" s="11">
        <v>92</v>
      </c>
      <c r="D100" s="13" t="s">
        <v>785</v>
      </c>
      <c r="E100" s="15">
        <v>46.788899999999998</v>
      </c>
      <c r="F100" s="15">
        <v>22.567162499999998</v>
      </c>
      <c r="G100" s="11" t="s">
        <v>699</v>
      </c>
      <c r="H100" s="11">
        <v>3891</v>
      </c>
      <c r="I100" s="15">
        <v>44.305433000000001</v>
      </c>
      <c r="J100" s="18">
        <v>22.563907</v>
      </c>
      <c r="K100" s="106" t="str">
        <f t="shared" si="12"/>
        <v>10000099</v>
      </c>
      <c r="L100" s="95" t="str">
        <f t="shared" si="13"/>
        <v>170824010000099</v>
      </c>
      <c r="M100" s="95"/>
      <c r="N100" s="108" t="str">
        <f t="shared" si="14"/>
        <v>Iron-Gate-2_170824010000099.txt</v>
      </c>
      <c r="O100" s="108" t="str">
        <f t="shared" si="15"/>
        <v>Iron-Gate-2</v>
      </c>
      <c r="P100" s="95">
        <f t="shared" si="20"/>
        <v>170824</v>
      </c>
      <c r="Q100" s="99">
        <f t="shared" si="21"/>
        <v>10</v>
      </c>
      <c r="R100" s="102">
        <v>99</v>
      </c>
      <c r="S100" s="19">
        <v>868</v>
      </c>
      <c r="T100" s="11"/>
      <c r="U100" s="11"/>
      <c r="V100" s="18"/>
      <c r="W100" s="18"/>
      <c r="X100" s="106" t="str">
        <f t="shared" si="16"/>
        <v/>
      </c>
      <c r="Y100" s="95" t="str">
        <f t="shared" si="17"/>
        <v/>
      </c>
      <c r="Z100" s="95"/>
      <c r="AA100" s="108" t="str">
        <f t="shared" si="18"/>
        <v/>
      </c>
      <c r="AB100" s="108" t="str">
        <f t="shared" si="19"/>
        <v/>
      </c>
      <c r="AC100" s="95">
        <f t="shared" si="22"/>
        <v>170824</v>
      </c>
      <c r="AD100" s="99">
        <f t="shared" si="23"/>
        <v>20</v>
      </c>
      <c r="AE100" s="102">
        <v>99</v>
      </c>
    </row>
    <row r="101" spans="1:31" x14ac:dyDescent="0.25">
      <c r="A101" s="11" t="s">
        <v>702</v>
      </c>
      <c r="B101" s="74" t="s">
        <v>77</v>
      </c>
      <c r="C101" s="11">
        <v>93</v>
      </c>
      <c r="D101" s="13" t="s">
        <v>783</v>
      </c>
      <c r="E101" s="15">
        <v>59.617114999999998</v>
      </c>
      <c r="F101" s="15">
        <v>7.8564309999999997</v>
      </c>
      <c r="G101" s="11" t="s">
        <v>703</v>
      </c>
      <c r="H101" s="79"/>
      <c r="I101" s="15">
        <v>59.70317</v>
      </c>
      <c r="J101" s="18">
        <v>7.9030300000000002</v>
      </c>
      <c r="K101" s="106" t="str">
        <f t="shared" si="12"/>
        <v>10000100</v>
      </c>
      <c r="L101" s="95" t="str">
        <f t="shared" si="13"/>
        <v>170824010000100</v>
      </c>
      <c r="M101" s="95"/>
      <c r="N101" s="108" t="str">
        <f t="shared" si="14"/>
        <v>Totak_170824010000100.txt</v>
      </c>
      <c r="O101" s="108" t="str">
        <f t="shared" si="15"/>
        <v>Totak</v>
      </c>
      <c r="P101" s="95">
        <f t="shared" si="20"/>
        <v>170824</v>
      </c>
      <c r="Q101" s="99">
        <f t="shared" si="21"/>
        <v>10</v>
      </c>
      <c r="R101" s="102">
        <v>100</v>
      </c>
      <c r="S101" s="19">
        <v>2360</v>
      </c>
      <c r="T101" s="11" t="s">
        <v>547</v>
      </c>
      <c r="U101" s="11"/>
      <c r="V101" s="18">
        <v>59.609687000000001</v>
      </c>
      <c r="W101" s="18">
        <v>7.8543219999999998</v>
      </c>
      <c r="X101" s="106" t="str">
        <f t="shared" si="16"/>
        <v>20000100</v>
      </c>
      <c r="Y101" s="95" t="str">
        <f t="shared" si="17"/>
        <v>170824020000100</v>
      </c>
      <c r="Z101" s="95"/>
      <c r="AA101" s="108" t="str">
        <f t="shared" si="18"/>
        <v>Vinjevatn_170824020000100.txt</v>
      </c>
      <c r="AB101" s="108" t="str">
        <f t="shared" si="19"/>
        <v>Vinjevatn</v>
      </c>
      <c r="AC101" s="95">
        <f t="shared" si="22"/>
        <v>170824</v>
      </c>
      <c r="AD101" s="99">
        <f t="shared" si="23"/>
        <v>20</v>
      </c>
      <c r="AE101" s="102">
        <v>100</v>
      </c>
    </row>
    <row r="102" spans="1:31" x14ac:dyDescent="0.25">
      <c r="A102" s="47" t="s">
        <v>707</v>
      </c>
      <c r="B102" s="74" t="s">
        <v>77</v>
      </c>
      <c r="C102" s="11">
        <v>94</v>
      </c>
      <c r="D102" s="13" t="s">
        <v>788</v>
      </c>
      <c r="E102" s="15">
        <v>63.539774000000001</v>
      </c>
      <c r="F102" s="15">
        <v>16.761382999999999</v>
      </c>
      <c r="G102" s="47" t="s">
        <v>709</v>
      </c>
      <c r="H102" s="79"/>
      <c r="I102" s="15">
        <v>63.563923000000003</v>
      </c>
      <c r="J102" s="18">
        <v>16.650549999999999</v>
      </c>
      <c r="K102" s="106" t="str">
        <f t="shared" si="12"/>
        <v>10000101</v>
      </c>
      <c r="L102" s="95" t="str">
        <f t="shared" si="13"/>
        <v>170824010000101</v>
      </c>
      <c r="M102" s="95"/>
      <c r="N102" s="108" t="str">
        <f t="shared" si="14"/>
        <v>Imnas_170824010000101.txt</v>
      </c>
      <c r="O102" s="108" t="str">
        <f t="shared" si="15"/>
        <v>Imnas</v>
      </c>
      <c r="P102" s="95">
        <f t="shared" si="20"/>
        <v>170824</v>
      </c>
      <c r="Q102" s="99">
        <f t="shared" si="21"/>
        <v>10</v>
      </c>
      <c r="R102" s="102">
        <v>101</v>
      </c>
      <c r="S102" s="19">
        <v>0</v>
      </c>
      <c r="T102" s="47" t="s">
        <v>803</v>
      </c>
      <c r="U102" s="11"/>
      <c r="V102" s="18"/>
      <c r="W102" s="18"/>
      <c r="X102" s="106" t="str">
        <f t="shared" si="16"/>
        <v/>
      </c>
      <c r="Y102" s="95" t="str">
        <f t="shared" si="17"/>
        <v/>
      </c>
      <c r="Z102" s="95"/>
      <c r="AA102" s="108" t="str">
        <f t="shared" si="18"/>
        <v/>
      </c>
      <c r="AB102" s="108" t="str">
        <f t="shared" si="19"/>
        <v>Angerman</v>
      </c>
      <c r="AC102" s="95">
        <f t="shared" si="22"/>
        <v>170824</v>
      </c>
      <c r="AD102" s="99">
        <f t="shared" si="23"/>
        <v>20</v>
      </c>
      <c r="AE102" s="102">
        <v>101</v>
      </c>
    </row>
    <row r="103" spans="1:31" x14ac:dyDescent="0.25">
      <c r="A103" s="73" t="s">
        <v>773</v>
      </c>
      <c r="B103" s="12" t="s">
        <v>77</v>
      </c>
      <c r="C103" s="11">
        <v>95</v>
      </c>
      <c r="D103" s="13" t="s">
        <v>781</v>
      </c>
      <c r="E103" s="15">
        <v>46.033152000000001</v>
      </c>
      <c r="F103" s="15">
        <v>7.3079099999999997</v>
      </c>
      <c r="G103" s="11" t="s">
        <v>83</v>
      </c>
      <c r="H103" s="11">
        <v>3371</v>
      </c>
      <c r="I103" s="15">
        <v>46.080326999999997</v>
      </c>
      <c r="J103" s="18">
        <v>7.4032600000000004</v>
      </c>
      <c r="K103" s="106" t="str">
        <f t="shared" si="12"/>
        <v>10000102</v>
      </c>
      <c r="L103" s="95" t="str">
        <f t="shared" si="13"/>
        <v>170824010000102</v>
      </c>
      <c r="M103" s="95"/>
      <c r="N103" s="108" t="str">
        <f t="shared" si="14"/>
        <v>Grand-Dixence-reservoir_170824010000102.txt</v>
      </c>
      <c r="O103" s="108" t="str">
        <f t="shared" si="15"/>
        <v>Grand-Dixence-reservoir</v>
      </c>
      <c r="P103" s="95">
        <f t="shared" si="20"/>
        <v>170824</v>
      </c>
      <c r="Q103" s="99">
        <f t="shared" si="21"/>
        <v>10</v>
      </c>
      <c r="R103" s="102">
        <v>102</v>
      </c>
      <c r="S103" s="19">
        <v>400</v>
      </c>
      <c r="T103" s="11"/>
      <c r="U103" s="11"/>
      <c r="V103" s="18"/>
      <c r="W103" s="18"/>
      <c r="X103" s="106" t="str">
        <f t="shared" si="16"/>
        <v/>
      </c>
      <c r="Y103" s="95" t="str">
        <f t="shared" si="17"/>
        <v/>
      </c>
      <c r="Z103" s="95"/>
      <c r="AA103" s="108" t="str">
        <f t="shared" si="18"/>
        <v/>
      </c>
      <c r="AB103" s="108" t="str">
        <f t="shared" si="19"/>
        <v/>
      </c>
      <c r="AC103" s="95">
        <f t="shared" si="22"/>
        <v>170824</v>
      </c>
      <c r="AD103" s="99">
        <f t="shared" si="23"/>
        <v>20</v>
      </c>
      <c r="AE103" s="102">
        <v>102</v>
      </c>
    </row>
    <row r="104" spans="1:31" x14ac:dyDescent="0.25">
      <c r="A104" s="11" t="s">
        <v>716</v>
      </c>
      <c r="B104" s="12" t="s">
        <v>44</v>
      </c>
      <c r="C104" s="11">
        <v>96</v>
      </c>
      <c r="D104" s="13" t="s">
        <v>793</v>
      </c>
      <c r="E104" s="15">
        <v>47.209373999999997</v>
      </c>
      <c r="F104" s="15">
        <v>11.005618</v>
      </c>
      <c r="G104" s="11" t="s">
        <v>717</v>
      </c>
      <c r="H104" s="11">
        <v>3295</v>
      </c>
      <c r="I104" s="15">
        <v>47.197916999999997</v>
      </c>
      <c r="J104" s="18">
        <v>11.02125</v>
      </c>
      <c r="K104" s="106" t="str">
        <f t="shared" si="12"/>
        <v>10000103</v>
      </c>
      <c r="L104" s="95" t="str">
        <f t="shared" si="13"/>
        <v>170824010000103</v>
      </c>
      <c r="M104" s="95"/>
      <c r="N104" s="108" t="str">
        <f t="shared" si="14"/>
        <v>Finstertal_170824010000103.txt</v>
      </c>
      <c r="O104" s="108" t="str">
        <f t="shared" si="15"/>
        <v>Finstertal</v>
      </c>
      <c r="P104" s="95">
        <f t="shared" si="20"/>
        <v>170824</v>
      </c>
      <c r="Q104" s="99">
        <f t="shared" si="21"/>
        <v>10</v>
      </c>
      <c r="R104" s="102">
        <v>103</v>
      </c>
      <c r="S104" s="19">
        <v>60</v>
      </c>
      <c r="T104" s="11" t="s">
        <v>420</v>
      </c>
      <c r="U104" s="11"/>
      <c r="V104" s="18">
        <v>47.212035</v>
      </c>
      <c r="W104" s="18">
        <v>11.000964</v>
      </c>
      <c r="X104" s="106" t="str">
        <f t="shared" si="16"/>
        <v>20000103</v>
      </c>
      <c r="Y104" s="95" t="str">
        <f t="shared" si="17"/>
        <v>170824020000103</v>
      </c>
      <c r="Z104" s="95"/>
      <c r="AA104" s="108" t="str">
        <f t="shared" si="18"/>
        <v>Laengental_170824020000103.txt</v>
      </c>
      <c r="AB104" s="108" t="str">
        <f t="shared" si="19"/>
        <v>Laengental</v>
      </c>
      <c r="AC104" s="95">
        <f t="shared" si="22"/>
        <v>170824</v>
      </c>
      <c r="AD104" s="99">
        <f t="shared" si="23"/>
        <v>20</v>
      </c>
      <c r="AE104" s="102">
        <v>103</v>
      </c>
    </row>
    <row r="105" spans="1:31" x14ac:dyDescent="0.25">
      <c r="A105" s="11" t="s">
        <v>719</v>
      </c>
      <c r="B105" s="12" t="s">
        <v>44</v>
      </c>
      <c r="C105" s="11">
        <v>97</v>
      </c>
      <c r="D105" s="13" t="s">
        <v>783</v>
      </c>
      <c r="E105" s="15">
        <v>60.883144999999999</v>
      </c>
      <c r="F105" s="15">
        <v>7.2483139999999997</v>
      </c>
      <c r="G105" s="11" t="s">
        <v>720</v>
      </c>
      <c r="H105" s="11">
        <v>3107</v>
      </c>
      <c r="I105" s="15">
        <v>60.805292999999999</v>
      </c>
      <c r="J105" s="18">
        <v>7.7497199999999999</v>
      </c>
      <c r="K105" s="106" t="str">
        <f t="shared" si="12"/>
        <v>10000104</v>
      </c>
      <c r="L105" s="95" t="str">
        <f t="shared" si="13"/>
        <v>170824010000104</v>
      </c>
      <c r="M105" s="95"/>
      <c r="N105" s="108" t="str">
        <f t="shared" si="14"/>
        <v>Nyhellervatn_170824010000104.txt</v>
      </c>
      <c r="O105" s="108" t="str">
        <f t="shared" si="15"/>
        <v>Nyhellervatn</v>
      </c>
      <c r="P105" s="95">
        <f t="shared" si="20"/>
        <v>170824</v>
      </c>
      <c r="Q105" s="99">
        <f t="shared" si="21"/>
        <v>10</v>
      </c>
      <c r="R105" s="102">
        <v>104</v>
      </c>
      <c r="S105" s="19">
        <v>448</v>
      </c>
      <c r="T105" s="11" t="s">
        <v>721</v>
      </c>
      <c r="U105" s="11"/>
      <c r="V105" s="18">
        <v>60.790472000000001</v>
      </c>
      <c r="W105" s="18">
        <v>7.5625</v>
      </c>
      <c r="X105" s="106" t="str">
        <f t="shared" si="16"/>
        <v>20000104</v>
      </c>
      <c r="Y105" s="95" t="str">
        <f t="shared" si="17"/>
        <v>170824020000104</v>
      </c>
      <c r="Z105" s="95"/>
      <c r="AA105" s="108" t="str">
        <f t="shared" si="18"/>
        <v>Vetlebotnvatn_170824020000104.txt</v>
      </c>
      <c r="AB105" s="108" t="str">
        <f t="shared" si="19"/>
        <v>Vetlebotnvatn</v>
      </c>
      <c r="AC105" s="95">
        <f t="shared" si="22"/>
        <v>170824</v>
      </c>
      <c r="AD105" s="99">
        <f t="shared" si="23"/>
        <v>20</v>
      </c>
      <c r="AE105" s="102">
        <v>104</v>
      </c>
    </row>
    <row r="106" spans="1:31" x14ac:dyDescent="0.25">
      <c r="A106" s="11" t="s">
        <v>572</v>
      </c>
      <c r="B106" s="74" t="s">
        <v>77</v>
      </c>
      <c r="C106" s="11">
        <v>98</v>
      </c>
      <c r="D106" s="13" t="s">
        <v>790</v>
      </c>
      <c r="E106" s="15">
        <v>56.740499999999997</v>
      </c>
      <c r="F106" s="15">
        <v>24.711300000000001</v>
      </c>
      <c r="G106" s="11" t="s">
        <v>572</v>
      </c>
      <c r="H106" s="11">
        <v>3736</v>
      </c>
      <c r="I106" s="15">
        <v>56.737166000000002</v>
      </c>
      <c r="J106" s="18">
        <v>24.713374000000002</v>
      </c>
      <c r="K106" s="106" t="str">
        <f t="shared" si="12"/>
        <v>10000105</v>
      </c>
      <c r="L106" s="95" t="str">
        <f t="shared" si="13"/>
        <v>170824010000105</v>
      </c>
      <c r="M106" s="95"/>
      <c r="N106" s="108" t="str">
        <f t="shared" si="14"/>
        <v>Kegums_170824010000105.txt</v>
      </c>
      <c r="O106" s="108" t="str">
        <f t="shared" si="15"/>
        <v>Kegums</v>
      </c>
      <c r="P106" s="95">
        <f t="shared" si="20"/>
        <v>170824</v>
      </c>
      <c r="Q106" s="99">
        <f t="shared" si="21"/>
        <v>10</v>
      </c>
      <c r="R106" s="102">
        <v>105</v>
      </c>
      <c r="S106" s="19">
        <v>157</v>
      </c>
      <c r="T106" s="11" t="s">
        <v>240</v>
      </c>
      <c r="U106" s="11"/>
      <c r="V106" s="18"/>
      <c r="W106" s="18"/>
      <c r="X106" s="106" t="str">
        <f t="shared" si="16"/>
        <v/>
      </c>
      <c r="Y106" s="95" t="str">
        <f t="shared" si="17"/>
        <v/>
      </c>
      <c r="Z106" s="95"/>
      <c r="AA106" s="108" t="str">
        <f t="shared" si="18"/>
        <v/>
      </c>
      <c r="AB106" s="108" t="str">
        <f t="shared" si="19"/>
        <v>Daugava</v>
      </c>
      <c r="AC106" s="95">
        <f t="shared" si="22"/>
        <v>170824</v>
      </c>
      <c r="AD106" s="99">
        <f t="shared" si="23"/>
        <v>20</v>
      </c>
      <c r="AE106" s="102">
        <v>105</v>
      </c>
    </row>
    <row r="107" spans="1:31" x14ac:dyDescent="0.25">
      <c r="A107" s="11" t="s">
        <v>727</v>
      </c>
      <c r="B107" s="12" t="s">
        <v>398</v>
      </c>
      <c r="C107" s="11">
        <v>99</v>
      </c>
      <c r="D107" s="13" t="s">
        <v>782</v>
      </c>
      <c r="E107" s="15">
        <v>41.242384000000001</v>
      </c>
      <c r="F107" s="15">
        <v>0.43075999999999998</v>
      </c>
      <c r="G107" s="11" t="s">
        <v>727</v>
      </c>
      <c r="H107" s="11">
        <v>3505</v>
      </c>
      <c r="I107" s="15">
        <v>41.243912000000002</v>
      </c>
      <c r="J107" s="18">
        <v>0.43240800000000001</v>
      </c>
      <c r="K107" s="106" t="str">
        <f t="shared" si="12"/>
        <v>10000106</v>
      </c>
      <c r="L107" s="95" t="str">
        <f t="shared" si="13"/>
        <v>170824010000106</v>
      </c>
      <c r="M107" s="95"/>
      <c r="N107" s="108" t="str">
        <f t="shared" si="14"/>
        <v>Ribarroja_170824010000106.txt</v>
      </c>
      <c r="O107" s="108" t="str">
        <f t="shared" si="15"/>
        <v>Ribarroja</v>
      </c>
      <c r="P107" s="95">
        <f t="shared" si="20"/>
        <v>170824</v>
      </c>
      <c r="Q107" s="99">
        <f t="shared" si="21"/>
        <v>10</v>
      </c>
      <c r="R107" s="102">
        <v>106</v>
      </c>
      <c r="S107" s="19">
        <v>206.9</v>
      </c>
      <c r="T107" s="11"/>
      <c r="U107" s="11"/>
      <c r="V107" s="18"/>
      <c r="W107" s="18"/>
      <c r="X107" s="106" t="str">
        <f t="shared" si="16"/>
        <v/>
      </c>
      <c r="Y107" s="95" t="str">
        <f t="shared" si="17"/>
        <v/>
      </c>
      <c r="Z107" s="95"/>
      <c r="AA107" s="108" t="str">
        <f t="shared" si="18"/>
        <v/>
      </c>
      <c r="AB107" s="108" t="str">
        <f t="shared" si="19"/>
        <v/>
      </c>
      <c r="AC107" s="95">
        <f t="shared" si="22"/>
        <v>170824</v>
      </c>
      <c r="AD107" s="99">
        <f t="shared" si="23"/>
        <v>20</v>
      </c>
      <c r="AE107" s="102">
        <v>106</v>
      </c>
    </row>
    <row r="108" spans="1:31" x14ac:dyDescent="0.25">
      <c r="A108" s="11" t="s">
        <v>774</v>
      </c>
      <c r="B108" s="12" t="s">
        <v>77</v>
      </c>
      <c r="C108" s="11">
        <v>100</v>
      </c>
      <c r="D108" s="13" t="s">
        <v>781</v>
      </c>
      <c r="E108" s="15">
        <v>46.702100000000002</v>
      </c>
      <c r="F108" s="15">
        <v>8.2353000000000005</v>
      </c>
      <c r="G108" s="11" t="s">
        <v>732</v>
      </c>
      <c r="H108" s="11">
        <v>3319</v>
      </c>
      <c r="I108" s="15">
        <v>46.612082999999998</v>
      </c>
      <c r="J108" s="18">
        <v>8.3220829999999992</v>
      </c>
      <c r="K108" s="106" t="str">
        <f t="shared" si="12"/>
        <v>10000107</v>
      </c>
      <c r="L108" s="95" t="str">
        <f t="shared" si="13"/>
        <v>170824010000107</v>
      </c>
      <c r="M108" s="95"/>
      <c r="N108" s="108" t="str">
        <f t="shared" si="14"/>
        <v>Gelmersee_170824010000107.txt</v>
      </c>
      <c r="O108" s="108" t="str">
        <f t="shared" si="15"/>
        <v>Gelmersee</v>
      </c>
      <c r="P108" s="95">
        <f t="shared" si="20"/>
        <v>170824</v>
      </c>
      <c r="Q108" s="99">
        <f t="shared" si="21"/>
        <v>10</v>
      </c>
      <c r="R108" s="102">
        <v>107</v>
      </c>
      <c r="S108" s="19">
        <v>14</v>
      </c>
      <c r="T108" s="11"/>
      <c r="U108" s="11"/>
      <c r="V108" s="18"/>
      <c r="W108" s="18"/>
      <c r="X108" s="106" t="str">
        <f t="shared" si="16"/>
        <v/>
      </c>
      <c r="Y108" s="95" t="str">
        <f t="shared" si="17"/>
        <v/>
      </c>
      <c r="Z108" s="95"/>
      <c r="AA108" s="108" t="str">
        <f t="shared" si="18"/>
        <v/>
      </c>
      <c r="AB108" s="108" t="str">
        <f t="shared" si="19"/>
        <v/>
      </c>
      <c r="AC108" s="95">
        <f t="shared" si="22"/>
        <v>170824</v>
      </c>
      <c r="AD108" s="99">
        <f t="shared" si="23"/>
        <v>20</v>
      </c>
      <c r="AE108" s="102">
        <v>107</v>
      </c>
    </row>
    <row r="109" spans="1:31" x14ac:dyDescent="0.25">
      <c r="A109" s="36" t="s">
        <v>775</v>
      </c>
      <c r="B109" s="38"/>
      <c r="C109" s="37">
        <v>100</v>
      </c>
      <c r="D109" s="13" t="s">
        <v>781</v>
      </c>
      <c r="E109" s="40"/>
      <c r="F109" s="40"/>
      <c r="G109" s="81" t="s">
        <v>736</v>
      </c>
      <c r="H109" s="37">
        <v>3320</v>
      </c>
      <c r="I109" s="40">
        <v>46.581969999999998</v>
      </c>
      <c r="J109" s="43">
        <v>8.3313690000000005</v>
      </c>
      <c r="K109" s="106" t="str">
        <f t="shared" si="12"/>
        <v>10000108</v>
      </c>
      <c r="L109" s="95" t="str">
        <f t="shared" si="13"/>
        <v>170824010000108</v>
      </c>
      <c r="M109" s="95"/>
      <c r="N109" s="108" t="str">
        <f t="shared" si="14"/>
        <v>Raeterichsboden_170824010000108.txt</v>
      </c>
      <c r="O109" s="108" t="str">
        <f t="shared" si="15"/>
        <v>Raeterichsboden</v>
      </c>
      <c r="P109" s="95">
        <f t="shared" si="20"/>
        <v>170824</v>
      </c>
      <c r="Q109" s="99">
        <f t="shared" si="21"/>
        <v>10</v>
      </c>
      <c r="R109" s="102">
        <v>108</v>
      </c>
      <c r="S109" s="44">
        <v>27</v>
      </c>
      <c r="T109" s="37"/>
      <c r="U109" s="37"/>
      <c r="V109" s="43"/>
      <c r="W109" s="43"/>
      <c r="X109" s="106" t="str">
        <f t="shared" si="16"/>
        <v/>
      </c>
      <c r="Y109" s="95" t="str">
        <f t="shared" si="17"/>
        <v/>
      </c>
      <c r="Z109" s="95"/>
      <c r="AA109" s="108" t="str">
        <f t="shared" si="18"/>
        <v/>
      </c>
      <c r="AB109" s="108" t="str">
        <f t="shared" si="19"/>
        <v/>
      </c>
      <c r="AC109" s="95">
        <f t="shared" si="22"/>
        <v>170824</v>
      </c>
      <c r="AD109" s="99">
        <f t="shared" si="23"/>
        <v>20</v>
      </c>
      <c r="AE109" s="102">
        <v>108</v>
      </c>
    </row>
    <row r="110" spans="1:31" x14ac:dyDescent="0.25">
      <c r="A110" s="36" t="s">
        <v>775</v>
      </c>
      <c r="B110" s="38"/>
      <c r="C110" s="37">
        <v>100</v>
      </c>
      <c r="D110" s="13" t="s">
        <v>781</v>
      </c>
      <c r="E110" s="40"/>
      <c r="F110" s="40"/>
      <c r="G110" s="81" t="s">
        <v>675</v>
      </c>
      <c r="H110" s="37">
        <v>3323</v>
      </c>
      <c r="I110" s="40">
        <v>46.547083000000001</v>
      </c>
      <c r="J110" s="43">
        <v>8.2712500000000002</v>
      </c>
      <c r="K110" s="106" t="str">
        <f t="shared" si="12"/>
        <v>10000109</v>
      </c>
      <c r="L110" s="95" t="str">
        <f t="shared" si="13"/>
        <v>170824010000109</v>
      </c>
      <c r="M110" s="95"/>
      <c r="N110" s="108" t="str">
        <f t="shared" si="14"/>
        <v>Grimsel_170824010000109.txt</v>
      </c>
      <c r="O110" s="108" t="str">
        <f t="shared" si="15"/>
        <v>Grimsel</v>
      </c>
      <c r="P110" s="95">
        <f t="shared" si="20"/>
        <v>170824</v>
      </c>
      <c r="Q110" s="99">
        <f t="shared" si="21"/>
        <v>10</v>
      </c>
      <c r="R110" s="102">
        <v>109</v>
      </c>
      <c r="S110" s="44">
        <v>95</v>
      </c>
      <c r="T110" s="37"/>
      <c r="U110" s="37"/>
      <c r="V110" s="43"/>
      <c r="W110" s="43"/>
      <c r="X110" s="106" t="str">
        <f t="shared" si="16"/>
        <v/>
      </c>
      <c r="Y110" s="95" t="str">
        <f t="shared" si="17"/>
        <v/>
      </c>
      <c r="Z110" s="95"/>
      <c r="AA110" s="108" t="str">
        <f t="shared" si="18"/>
        <v/>
      </c>
      <c r="AB110" s="108" t="str">
        <f t="shared" si="19"/>
        <v/>
      </c>
      <c r="AC110" s="95">
        <f t="shared" si="22"/>
        <v>170824</v>
      </c>
      <c r="AD110" s="99">
        <f t="shared" si="23"/>
        <v>20</v>
      </c>
      <c r="AE110" s="102">
        <v>109</v>
      </c>
    </row>
    <row r="111" spans="1:31" x14ac:dyDescent="0.25">
      <c r="A111" s="11" t="s">
        <v>559</v>
      </c>
      <c r="B111" s="12" t="s">
        <v>77</v>
      </c>
      <c r="C111" s="11">
        <v>101</v>
      </c>
      <c r="D111" s="13" t="s">
        <v>784</v>
      </c>
      <c r="E111" s="15">
        <v>46.485100000000003</v>
      </c>
      <c r="F111" s="15">
        <v>10.353351999999999</v>
      </c>
      <c r="G111" s="11" t="s">
        <v>737</v>
      </c>
      <c r="H111" s="11">
        <v>3312</v>
      </c>
      <c r="I111" s="15">
        <v>46.517659999999999</v>
      </c>
      <c r="J111" s="18">
        <v>10.31837</v>
      </c>
      <c r="K111" s="106" t="str">
        <f t="shared" si="12"/>
        <v>10000110</v>
      </c>
      <c r="L111" s="95" t="str">
        <f t="shared" si="13"/>
        <v>170824010000110</v>
      </c>
      <c r="M111" s="95"/>
      <c r="N111" s="108" t="str">
        <f t="shared" si="14"/>
        <v>Cancano-San-Giacomo_170824010000110.txt</v>
      </c>
      <c r="O111" s="108" t="str">
        <f t="shared" si="15"/>
        <v>Cancano-San-Giacomo</v>
      </c>
      <c r="P111" s="95">
        <f t="shared" si="20"/>
        <v>170824</v>
      </c>
      <c r="Q111" s="99">
        <f t="shared" si="21"/>
        <v>10</v>
      </c>
      <c r="R111" s="102">
        <v>110</v>
      </c>
      <c r="S111" s="19">
        <v>187</v>
      </c>
      <c r="T111" s="11" t="s">
        <v>558</v>
      </c>
      <c r="U111" s="11"/>
      <c r="V111" s="18">
        <v>46.328836000000003</v>
      </c>
      <c r="W111" s="18">
        <v>10.24729</v>
      </c>
      <c r="X111" s="106" t="str">
        <f t="shared" si="16"/>
        <v>20000110</v>
      </c>
      <c r="Y111" s="95" t="str">
        <f t="shared" si="17"/>
        <v>170824020000110</v>
      </c>
      <c r="Z111" s="95"/>
      <c r="AA111" s="108" t="str">
        <f t="shared" si="18"/>
        <v>Val-Grosina_170824020000110.txt</v>
      </c>
      <c r="AB111" s="108" t="str">
        <f t="shared" si="19"/>
        <v>Val-Grosina</v>
      </c>
      <c r="AC111" s="95">
        <f t="shared" si="22"/>
        <v>170824</v>
      </c>
      <c r="AD111" s="99">
        <f t="shared" si="23"/>
        <v>20</v>
      </c>
      <c r="AE111" s="102">
        <v>110</v>
      </c>
    </row>
    <row r="112" spans="1:31" x14ac:dyDescent="0.25">
      <c r="A112" s="11" t="s">
        <v>776</v>
      </c>
      <c r="B112" s="74" t="s">
        <v>77</v>
      </c>
      <c r="C112" s="11">
        <v>102</v>
      </c>
      <c r="D112" s="13" t="s">
        <v>783</v>
      </c>
      <c r="E112" s="15">
        <v>60.874955999999997</v>
      </c>
      <c r="F112" s="15">
        <v>7.3222529999999999</v>
      </c>
      <c r="G112" s="11" t="s">
        <v>744</v>
      </c>
      <c r="H112" s="79"/>
      <c r="I112" s="15">
        <v>60.704036000000002</v>
      </c>
      <c r="J112" s="18">
        <v>7.4916669999999996</v>
      </c>
      <c r="K112" s="106" t="str">
        <f t="shared" si="12"/>
        <v>10000111</v>
      </c>
      <c r="L112" s="95" t="str">
        <f t="shared" si="13"/>
        <v>170824010000111</v>
      </c>
      <c r="M112" s="95"/>
      <c r="N112" s="108" t="str">
        <f t="shared" si="14"/>
        <v>Vargevatn_170824010000111.txt</v>
      </c>
      <c r="O112" s="108" t="str">
        <f t="shared" si="15"/>
        <v>Vargevatn</v>
      </c>
      <c r="P112" s="95">
        <f t="shared" si="20"/>
        <v>170824</v>
      </c>
      <c r="Q112" s="99">
        <f t="shared" si="21"/>
        <v>10</v>
      </c>
      <c r="R112" s="102">
        <v>111</v>
      </c>
      <c r="S112" s="19">
        <v>0.108</v>
      </c>
      <c r="T112" s="11" t="s">
        <v>267</v>
      </c>
      <c r="U112" s="11">
        <v>3104</v>
      </c>
      <c r="V112" s="18">
        <v>60.817414999999997</v>
      </c>
      <c r="W112" s="18">
        <v>7.2543680000000004</v>
      </c>
      <c r="X112" s="106" t="str">
        <f t="shared" si="16"/>
        <v>20000111</v>
      </c>
      <c r="Y112" s="95" t="str">
        <f t="shared" si="17"/>
        <v>170824020000111</v>
      </c>
      <c r="Z112" s="95"/>
      <c r="AA112" s="108" t="str">
        <f t="shared" si="18"/>
        <v>Viddalsvatn_170824020000111.txt</v>
      </c>
      <c r="AB112" s="108" t="str">
        <f t="shared" si="19"/>
        <v>Viddalsvatn</v>
      </c>
      <c r="AC112" s="95">
        <f t="shared" si="22"/>
        <v>170824</v>
      </c>
      <c r="AD112" s="99">
        <f t="shared" si="23"/>
        <v>20</v>
      </c>
      <c r="AE112" s="102">
        <v>111</v>
      </c>
    </row>
    <row r="113" spans="1:31" x14ac:dyDescent="0.25">
      <c r="A113" s="36" t="s">
        <v>777</v>
      </c>
      <c r="B113" s="38" t="s">
        <v>98</v>
      </c>
      <c r="C113" s="37">
        <v>102</v>
      </c>
      <c r="D113" s="13" t="s">
        <v>783</v>
      </c>
      <c r="E113" s="40"/>
      <c r="F113" s="40"/>
      <c r="G113" s="81" t="s">
        <v>748</v>
      </c>
      <c r="H113" s="37">
        <v>3167</v>
      </c>
      <c r="I113" s="40">
        <v>59.155174000000002</v>
      </c>
      <c r="J113" s="43">
        <v>6.8926600000000002</v>
      </c>
      <c r="K113" s="106" t="str">
        <f t="shared" si="12"/>
        <v>10000112</v>
      </c>
      <c r="L113" s="95" t="str">
        <f t="shared" si="13"/>
        <v>170824010000112</v>
      </c>
      <c r="M113" s="95"/>
      <c r="N113" s="108" t="str">
        <f t="shared" si="14"/>
        <v>Svartevatn_170824010000112.txt</v>
      </c>
      <c r="O113" s="108" t="str">
        <f t="shared" si="15"/>
        <v>Svartevatn</v>
      </c>
      <c r="P113" s="95">
        <f t="shared" si="20"/>
        <v>170824</v>
      </c>
      <c r="Q113" s="99">
        <f t="shared" si="21"/>
        <v>10</v>
      </c>
      <c r="R113" s="102">
        <v>112</v>
      </c>
      <c r="S113" s="44">
        <v>3.734</v>
      </c>
      <c r="T113" s="37"/>
      <c r="U113" s="37"/>
      <c r="V113" s="43"/>
      <c r="W113" s="43"/>
      <c r="X113" s="106" t="str">
        <f t="shared" si="16"/>
        <v/>
      </c>
      <c r="Y113" s="95" t="str">
        <f t="shared" si="17"/>
        <v/>
      </c>
      <c r="Z113" s="95"/>
      <c r="AA113" s="108" t="str">
        <f t="shared" si="18"/>
        <v/>
      </c>
      <c r="AB113" s="108" t="str">
        <f t="shared" si="19"/>
        <v/>
      </c>
      <c r="AC113" s="95">
        <f t="shared" si="22"/>
        <v>170824</v>
      </c>
      <c r="AD113" s="99">
        <f t="shared" si="23"/>
        <v>20</v>
      </c>
      <c r="AE113" s="102">
        <v>112</v>
      </c>
    </row>
    <row r="114" spans="1:31" x14ac:dyDescent="0.25">
      <c r="A114" s="36" t="s">
        <v>777</v>
      </c>
      <c r="B114" s="38" t="s">
        <v>98</v>
      </c>
      <c r="C114" s="37">
        <v>102</v>
      </c>
      <c r="D114" s="13" t="s">
        <v>783</v>
      </c>
      <c r="E114" s="40"/>
      <c r="F114" s="40"/>
      <c r="G114" s="81" t="s">
        <v>143</v>
      </c>
      <c r="H114" s="37">
        <v>3111</v>
      </c>
      <c r="I114" s="40">
        <v>60.552734999999998</v>
      </c>
      <c r="J114" s="43">
        <v>7.126417</v>
      </c>
      <c r="K114" s="106" t="str">
        <f t="shared" si="12"/>
        <v>10000113</v>
      </c>
      <c r="L114" s="95" t="str">
        <f t="shared" si="13"/>
        <v>170824010000113</v>
      </c>
      <c r="M114" s="95"/>
      <c r="N114" s="108" t="str">
        <f t="shared" si="14"/>
        <v>Langavatn_170824010000113.txt</v>
      </c>
      <c r="O114" s="108" t="str">
        <f t="shared" si="15"/>
        <v>Langavatn</v>
      </c>
      <c r="P114" s="95">
        <f t="shared" si="20"/>
        <v>170824</v>
      </c>
      <c r="Q114" s="99">
        <f t="shared" si="21"/>
        <v>10</v>
      </c>
      <c r="R114" s="102">
        <v>113</v>
      </c>
      <c r="S114" s="44">
        <v>14.188499999999999</v>
      </c>
      <c r="T114" s="37"/>
      <c r="U114" s="37"/>
      <c r="V114" s="43"/>
      <c r="W114" s="43"/>
      <c r="X114" s="106" t="str">
        <f t="shared" si="16"/>
        <v/>
      </c>
      <c r="Y114" s="95" t="str">
        <f t="shared" si="17"/>
        <v/>
      </c>
      <c r="Z114" s="95"/>
      <c r="AA114" s="108" t="str">
        <f t="shared" si="18"/>
        <v/>
      </c>
      <c r="AB114" s="108" t="str">
        <f t="shared" si="19"/>
        <v/>
      </c>
      <c r="AC114" s="95">
        <f t="shared" si="22"/>
        <v>170824</v>
      </c>
      <c r="AD114" s="99">
        <f t="shared" si="23"/>
        <v>20</v>
      </c>
      <c r="AE114" s="102">
        <v>113</v>
      </c>
    </row>
    <row r="115" spans="1:31" x14ac:dyDescent="0.25">
      <c r="A115" s="36" t="s">
        <v>777</v>
      </c>
      <c r="B115" s="38" t="s">
        <v>98</v>
      </c>
      <c r="C115" s="37">
        <v>102</v>
      </c>
      <c r="D115" s="13" t="s">
        <v>783</v>
      </c>
      <c r="E115" s="40"/>
      <c r="F115" s="40"/>
      <c r="G115" s="81" t="s">
        <v>752</v>
      </c>
      <c r="H115" s="79"/>
      <c r="I115" s="40">
        <v>60.793399999999998</v>
      </c>
      <c r="J115" s="43">
        <v>7.4774000000000003</v>
      </c>
      <c r="K115" s="106" t="str">
        <f t="shared" si="12"/>
        <v>10000114</v>
      </c>
      <c r="L115" s="95" t="str">
        <f t="shared" si="13"/>
        <v>170824010000114</v>
      </c>
      <c r="M115" s="95"/>
      <c r="N115" s="108" t="str">
        <f t="shared" si="14"/>
        <v>Katlavatn_170824010000114.txt</v>
      </c>
      <c r="O115" s="108" t="str">
        <f t="shared" si="15"/>
        <v>Katlavatn</v>
      </c>
      <c r="P115" s="95">
        <f t="shared" si="20"/>
        <v>170824</v>
      </c>
      <c r="Q115" s="99">
        <f t="shared" si="21"/>
        <v>10</v>
      </c>
      <c r="R115" s="102">
        <v>114</v>
      </c>
      <c r="S115" s="44">
        <v>4.2500000000000003E-2</v>
      </c>
      <c r="T115" s="37"/>
      <c r="U115" s="37"/>
      <c r="V115" s="43"/>
      <c r="W115" s="43"/>
      <c r="X115" s="106" t="str">
        <f t="shared" si="16"/>
        <v/>
      </c>
      <c r="Y115" s="95" t="str">
        <f t="shared" si="17"/>
        <v/>
      </c>
      <c r="Z115" s="95"/>
      <c r="AA115" s="108" t="str">
        <f t="shared" si="18"/>
        <v/>
      </c>
      <c r="AB115" s="108" t="str">
        <f t="shared" si="19"/>
        <v/>
      </c>
      <c r="AC115" s="95">
        <f t="shared" si="22"/>
        <v>170824</v>
      </c>
      <c r="AD115" s="99">
        <f t="shared" si="23"/>
        <v>20</v>
      </c>
      <c r="AE115" s="102">
        <v>114</v>
      </c>
    </row>
    <row r="116" spans="1:31" x14ac:dyDescent="0.25">
      <c r="A116" s="36" t="s">
        <v>777</v>
      </c>
      <c r="B116" s="38" t="s">
        <v>98</v>
      </c>
      <c r="C116" s="37">
        <v>102</v>
      </c>
      <c r="D116" s="13" t="s">
        <v>783</v>
      </c>
      <c r="E116" s="40"/>
      <c r="F116" s="40"/>
      <c r="G116" s="81" t="s">
        <v>754</v>
      </c>
      <c r="H116" s="79"/>
      <c r="I116" s="40"/>
      <c r="J116" s="43"/>
      <c r="K116" s="106" t="str">
        <f t="shared" si="12"/>
        <v/>
      </c>
      <c r="L116" s="95" t="str">
        <f t="shared" si="13"/>
        <v/>
      </c>
      <c r="M116" s="95"/>
      <c r="N116" s="108" t="str">
        <f t="shared" si="14"/>
        <v/>
      </c>
      <c r="O116" s="108" t="str">
        <f t="shared" si="15"/>
        <v>Bergdalsvatn</v>
      </c>
      <c r="P116" s="95">
        <f t="shared" si="20"/>
        <v>170824</v>
      </c>
      <c r="Q116" s="99">
        <f t="shared" si="21"/>
        <v>10</v>
      </c>
      <c r="R116" s="102">
        <v>115</v>
      </c>
      <c r="S116" s="44"/>
      <c r="T116" s="37"/>
      <c r="U116" s="37"/>
      <c r="V116" s="43"/>
      <c r="W116" s="43"/>
      <c r="X116" s="106" t="str">
        <f t="shared" si="16"/>
        <v/>
      </c>
      <c r="Y116" s="95" t="str">
        <f t="shared" si="17"/>
        <v/>
      </c>
      <c r="Z116" s="95"/>
      <c r="AA116" s="108" t="str">
        <f t="shared" si="18"/>
        <v/>
      </c>
      <c r="AB116" s="108" t="str">
        <f t="shared" si="19"/>
        <v/>
      </c>
      <c r="AC116" s="95">
        <f t="shared" si="22"/>
        <v>170824</v>
      </c>
      <c r="AD116" s="99">
        <f t="shared" si="23"/>
        <v>20</v>
      </c>
      <c r="AE116" s="102">
        <v>115</v>
      </c>
    </row>
    <row r="117" spans="1:31" x14ac:dyDescent="0.25">
      <c r="A117" s="36" t="s">
        <v>777</v>
      </c>
      <c r="B117" s="38" t="s">
        <v>98</v>
      </c>
      <c r="C117" s="37">
        <v>102</v>
      </c>
      <c r="D117" s="13" t="s">
        <v>783</v>
      </c>
      <c r="E117" s="40"/>
      <c r="F117" s="40"/>
      <c r="G117" s="81" t="s">
        <v>755</v>
      </c>
      <c r="H117" s="79"/>
      <c r="I117" s="40"/>
      <c r="J117" s="43"/>
      <c r="K117" s="106" t="str">
        <f t="shared" si="12"/>
        <v/>
      </c>
      <c r="L117" s="95" t="str">
        <f t="shared" si="13"/>
        <v/>
      </c>
      <c r="M117" s="95"/>
      <c r="N117" s="108" t="str">
        <f t="shared" si="14"/>
        <v/>
      </c>
      <c r="O117" s="108" t="str">
        <f t="shared" si="15"/>
        <v>Vesterdalstjern</v>
      </c>
      <c r="P117" s="95">
        <f t="shared" si="20"/>
        <v>170824</v>
      </c>
      <c r="Q117" s="99">
        <f t="shared" si="21"/>
        <v>10</v>
      </c>
      <c r="R117" s="102">
        <v>116</v>
      </c>
      <c r="S117" s="44"/>
      <c r="T117" s="37"/>
      <c r="U117" s="37"/>
      <c r="V117" s="43"/>
      <c r="W117" s="43"/>
      <c r="X117" s="106" t="str">
        <f t="shared" si="16"/>
        <v/>
      </c>
      <c r="Y117" s="95" t="str">
        <f t="shared" si="17"/>
        <v/>
      </c>
      <c r="Z117" s="95"/>
      <c r="AA117" s="108" t="str">
        <f t="shared" si="18"/>
        <v/>
      </c>
      <c r="AB117" s="108" t="str">
        <f t="shared" si="19"/>
        <v/>
      </c>
      <c r="AC117" s="95">
        <f t="shared" si="22"/>
        <v>170824</v>
      </c>
      <c r="AD117" s="99">
        <f t="shared" si="23"/>
        <v>20</v>
      </c>
      <c r="AE117" s="102">
        <v>116</v>
      </c>
    </row>
    <row r="118" spans="1:31" x14ac:dyDescent="0.25">
      <c r="A118" s="36" t="s">
        <v>777</v>
      </c>
      <c r="B118" s="38" t="s">
        <v>98</v>
      </c>
      <c r="C118" s="37">
        <v>102</v>
      </c>
      <c r="D118" s="13" t="s">
        <v>783</v>
      </c>
      <c r="E118" s="40"/>
      <c r="F118" s="40"/>
      <c r="G118" s="81" t="s">
        <v>721</v>
      </c>
      <c r="H118" s="79"/>
      <c r="I118" s="40">
        <v>60.790472000000001</v>
      </c>
      <c r="J118" s="43">
        <v>7.5625</v>
      </c>
      <c r="K118" s="106" t="str">
        <f t="shared" si="12"/>
        <v>10000117</v>
      </c>
      <c r="L118" s="95" t="str">
        <f t="shared" si="13"/>
        <v>170824010000117</v>
      </c>
      <c r="M118" s="95"/>
      <c r="N118" s="108" t="str">
        <f t="shared" si="14"/>
        <v>Vetlebotnvatn_170824010000117.txt</v>
      </c>
      <c r="O118" s="108" t="str">
        <f t="shared" si="15"/>
        <v>Vetlebotnvatn</v>
      </c>
      <c r="P118" s="95">
        <f t="shared" si="20"/>
        <v>170824</v>
      </c>
      <c r="Q118" s="99">
        <f t="shared" si="21"/>
        <v>10</v>
      </c>
      <c r="R118" s="102">
        <v>117</v>
      </c>
      <c r="S118" s="44">
        <v>10</v>
      </c>
      <c r="T118" s="37"/>
      <c r="U118" s="37"/>
      <c r="V118" s="43"/>
      <c r="W118" s="43"/>
      <c r="X118" s="106" t="str">
        <f t="shared" si="16"/>
        <v/>
      </c>
      <c r="Y118" s="95" t="str">
        <f t="shared" si="17"/>
        <v/>
      </c>
      <c r="Z118" s="95"/>
      <c r="AA118" s="108" t="str">
        <f t="shared" si="18"/>
        <v/>
      </c>
      <c r="AB118" s="108" t="str">
        <f t="shared" si="19"/>
        <v/>
      </c>
      <c r="AC118" s="95">
        <f t="shared" si="22"/>
        <v>170824</v>
      </c>
      <c r="AD118" s="99">
        <f t="shared" si="23"/>
        <v>20</v>
      </c>
      <c r="AE118" s="102">
        <v>117</v>
      </c>
    </row>
    <row r="119" spans="1:31" x14ac:dyDescent="0.25">
      <c r="A119" s="11" t="s">
        <v>757</v>
      </c>
      <c r="B119" s="74" t="s">
        <v>77</v>
      </c>
      <c r="C119" s="11">
        <v>103</v>
      </c>
      <c r="D119" s="13" t="s">
        <v>783</v>
      </c>
      <c r="E119" s="15">
        <v>58.616660000000003</v>
      </c>
      <c r="F119" s="15">
        <v>6.0833329999999997</v>
      </c>
      <c r="G119" s="11" t="s">
        <v>332</v>
      </c>
      <c r="H119" s="79"/>
      <c r="I119" s="15">
        <v>59.496032999999997</v>
      </c>
      <c r="J119" s="18">
        <v>6.5395159999999999</v>
      </c>
      <c r="K119" s="106" t="str">
        <f t="shared" si="12"/>
        <v>10000118</v>
      </c>
      <c r="L119" s="95" t="str">
        <f t="shared" si="13"/>
        <v>170824010000118</v>
      </c>
      <c r="M119" s="95"/>
      <c r="N119" s="108" t="str">
        <f t="shared" si="14"/>
        <v>Suldalsvatnet_170824010000118.txt</v>
      </c>
      <c r="O119" s="108" t="str">
        <f t="shared" si="15"/>
        <v>Suldalsvatnet</v>
      </c>
      <c r="P119" s="95">
        <f t="shared" si="20"/>
        <v>170824</v>
      </c>
      <c r="Q119" s="99">
        <f t="shared" si="21"/>
        <v>10</v>
      </c>
      <c r="R119" s="102">
        <v>118</v>
      </c>
      <c r="S119" s="19">
        <v>44</v>
      </c>
      <c r="T119" s="11"/>
      <c r="U119" s="11"/>
      <c r="V119" s="18"/>
      <c r="W119" s="18"/>
      <c r="X119" s="106" t="str">
        <f t="shared" si="16"/>
        <v/>
      </c>
      <c r="Y119" s="95" t="str">
        <f t="shared" si="17"/>
        <v/>
      </c>
      <c r="Z119" s="95"/>
      <c r="AA119" s="108" t="str">
        <f t="shared" si="18"/>
        <v/>
      </c>
      <c r="AB119" s="108" t="str">
        <f t="shared" si="19"/>
        <v/>
      </c>
      <c r="AC119" s="95">
        <f t="shared" si="22"/>
        <v>170824</v>
      </c>
      <c r="AD119" s="99">
        <f t="shared" si="23"/>
        <v>20</v>
      </c>
      <c r="AE119" s="102">
        <v>118</v>
      </c>
    </row>
    <row r="120" spans="1:31" x14ac:dyDescent="0.25">
      <c r="A120" s="11" t="s">
        <v>502</v>
      </c>
      <c r="B120" s="12" t="s">
        <v>44</v>
      </c>
      <c r="C120" s="11">
        <v>104</v>
      </c>
      <c r="D120" s="13" t="s">
        <v>784</v>
      </c>
      <c r="E120" s="15">
        <v>42.511240000000001</v>
      </c>
      <c r="F120" s="15">
        <v>13.410589999999999</v>
      </c>
      <c r="G120" s="11" t="s">
        <v>758</v>
      </c>
      <c r="H120" s="89">
        <v>3477</v>
      </c>
      <c r="I120" s="15">
        <v>42.532933999999997</v>
      </c>
      <c r="J120" s="18">
        <v>13.387402</v>
      </c>
      <c r="K120" s="106" t="str">
        <f t="shared" si="12"/>
        <v>10000119</v>
      </c>
      <c r="L120" s="95" t="str">
        <f t="shared" si="13"/>
        <v>170824010000119</v>
      </c>
      <c r="M120" s="95"/>
      <c r="N120" s="108" t="str">
        <f t="shared" si="14"/>
        <v>Lago-di-Campotosto_170824010000119.txt</v>
      </c>
      <c r="O120" s="108" t="str">
        <f t="shared" si="15"/>
        <v>Lago-di-Campotosto</v>
      </c>
      <c r="P120" s="95">
        <f t="shared" si="20"/>
        <v>170824</v>
      </c>
      <c r="Q120" s="99">
        <f t="shared" si="21"/>
        <v>10</v>
      </c>
      <c r="R120" s="102">
        <v>119</v>
      </c>
      <c r="S120" s="19">
        <v>217</v>
      </c>
      <c r="T120" s="11" t="s">
        <v>502</v>
      </c>
      <c r="U120" s="11"/>
      <c r="V120" s="18">
        <v>42.507601999999999</v>
      </c>
      <c r="W120" s="18">
        <v>13.405393</v>
      </c>
      <c r="X120" s="106" t="str">
        <f t="shared" si="16"/>
        <v>20000119</v>
      </c>
      <c r="Y120" s="95" t="str">
        <f t="shared" si="17"/>
        <v>170824020000119</v>
      </c>
      <c r="Z120" s="95"/>
      <c r="AA120" s="108" t="str">
        <f t="shared" si="18"/>
        <v>Provvidenza_170824020000119.txt</v>
      </c>
      <c r="AB120" s="108" t="str">
        <f t="shared" si="19"/>
        <v>Provvidenza</v>
      </c>
      <c r="AC120" s="95">
        <f t="shared" si="22"/>
        <v>170824</v>
      </c>
      <c r="AD120" s="99">
        <f t="shared" si="23"/>
        <v>20</v>
      </c>
      <c r="AE120" s="102">
        <v>119</v>
      </c>
    </row>
    <row r="121" spans="1:31" x14ac:dyDescent="0.25">
      <c r="A121" s="11" t="s">
        <v>761</v>
      </c>
      <c r="B121" s="12" t="s">
        <v>44</v>
      </c>
      <c r="C121" s="11">
        <v>105</v>
      </c>
      <c r="D121" s="13" t="s">
        <v>784</v>
      </c>
      <c r="E121" s="15">
        <v>44.224722</v>
      </c>
      <c r="F121" s="15">
        <v>7.3861109999999996</v>
      </c>
      <c r="G121" s="11" t="s">
        <v>762</v>
      </c>
      <c r="H121" s="79"/>
      <c r="I121" s="15">
        <v>44.176062000000002</v>
      </c>
      <c r="J121" s="18">
        <v>7.3428610000000001</v>
      </c>
      <c r="K121" s="106" t="str">
        <f t="shared" si="12"/>
        <v>10000120</v>
      </c>
      <c r="L121" s="95" t="str">
        <f t="shared" si="13"/>
        <v>170824010000120</v>
      </c>
      <c r="M121" s="95"/>
      <c r="N121" s="108" t="str">
        <f t="shared" si="14"/>
        <v>Lago-della-Rovina_170824010000120.txt</v>
      </c>
      <c r="O121" s="108" t="str">
        <f t="shared" si="15"/>
        <v>Lago-della-Rovina</v>
      </c>
      <c r="P121" s="95">
        <f t="shared" si="20"/>
        <v>170824</v>
      </c>
      <c r="Q121" s="99">
        <f t="shared" si="21"/>
        <v>10</v>
      </c>
      <c r="R121" s="102">
        <v>120</v>
      </c>
      <c r="S121" s="19">
        <v>1.2</v>
      </c>
      <c r="T121" s="11" t="s">
        <v>114</v>
      </c>
      <c r="U121" s="11"/>
      <c r="V121" s="18">
        <v>44.222800999999997</v>
      </c>
      <c r="W121" s="18">
        <v>7.3893139999999997</v>
      </c>
      <c r="X121" s="106" t="str">
        <f t="shared" si="16"/>
        <v>20000120</v>
      </c>
      <c r="Y121" s="95" t="str">
        <f t="shared" si="17"/>
        <v>170824020000120</v>
      </c>
      <c r="Z121" s="95"/>
      <c r="AA121" s="108" t="str">
        <f t="shared" si="18"/>
        <v>Lago-della-Piastra_170824020000120.txt</v>
      </c>
      <c r="AB121" s="108" t="str">
        <f t="shared" si="19"/>
        <v>Lago-della-Piastra</v>
      </c>
      <c r="AC121" s="95">
        <f t="shared" si="22"/>
        <v>170824</v>
      </c>
      <c r="AD121" s="99">
        <f t="shared" si="23"/>
        <v>20</v>
      </c>
      <c r="AE121" s="102">
        <v>120</v>
      </c>
    </row>
    <row r="122" spans="1:31" x14ac:dyDescent="0.25">
      <c r="A122" s="11" t="s">
        <v>765</v>
      </c>
      <c r="B122" s="12" t="s">
        <v>77</v>
      </c>
      <c r="C122" s="11">
        <v>106</v>
      </c>
      <c r="D122" s="13" t="s">
        <v>778</v>
      </c>
      <c r="E122" s="15">
        <v>45.503785000000001</v>
      </c>
      <c r="F122" s="15">
        <v>6.9256219999999997</v>
      </c>
      <c r="G122" s="11" t="s">
        <v>688</v>
      </c>
      <c r="H122" s="11">
        <v>3398</v>
      </c>
      <c r="I122" s="15">
        <v>45.493203000000001</v>
      </c>
      <c r="J122" s="18">
        <v>6.9330059999999998</v>
      </c>
      <c r="K122" s="106" t="str">
        <f t="shared" si="12"/>
        <v>10000121</v>
      </c>
      <c r="L122" s="95" t="str">
        <f t="shared" si="13"/>
        <v>170824010000121</v>
      </c>
      <c r="M122" s="95"/>
      <c r="N122" s="108" t="str">
        <f t="shared" si="14"/>
        <v>Chevril_170824010000121.txt</v>
      </c>
      <c r="O122" s="108" t="str">
        <f t="shared" si="15"/>
        <v>Chevril</v>
      </c>
      <c r="P122" s="95">
        <f t="shared" si="20"/>
        <v>170824</v>
      </c>
      <c r="Q122" s="99">
        <f t="shared" si="21"/>
        <v>10</v>
      </c>
      <c r="R122" s="102">
        <v>121</v>
      </c>
      <c r="S122" s="19">
        <v>230</v>
      </c>
      <c r="T122" s="11"/>
      <c r="U122" s="11"/>
      <c r="V122" s="18"/>
      <c r="W122" s="18"/>
      <c r="X122" s="106" t="str">
        <f t="shared" si="16"/>
        <v/>
      </c>
      <c r="Y122" s="95" t="str">
        <f t="shared" si="17"/>
        <v/>
      </c>
      <c r="Z122" s="95"/>
      <c r="AA122" s="108" t="str">
        <f t="shared" si="18"/>
        <v/>
      </c>
      <c r="AB122" s="108" t="str">
        <f t="shared" si="19"/>
        <v/>
      </c>
      <c r="AC122" s="95">
        <f t="shared" si="22"/>
        <v>170824</v>
      </c>
      <c r="AD122" s="99">
        <f t="shared" si="23"/>
        <v>20</v>
      </c>
      <c r="AE122" s="102">
        <v>121</v>
      </c>
    </row>
  </sheetData>
  <hyperlinks>
    <hyperlink ref="A26" r:id="rId1" tooltip="Sestrimo (page does not exist)" display="https://en.wikipedia.org/w/index.php?title=Sestrimo&amp;action=edit&amp;redlink=1"/>
    <hyperlink ref="A41" r:id="rId2" tooltip="Loučná nad Desnou" display="https://en.wikipedia.org/wiki/Lou%C4%8Dn%C3%A1_nad_Desnou"/>
    <hyperlink ref="A67" r:id="rId3" tooltip="Kramolín (Třebíč District)" display="https://en.wikipedia.org/wiki/Kramol%C3%ADn_(T%C5%99eb%C3%AD%C4%8D_District)"/>
    <hyperlink ref="A88" r:id="rId4" tooltip="Solenice" display="https://en.wikipedia.org/wiki/Solenice"/>
    <hyperlink ref="A16" r:id="rId5" tooltip="Maccagno" display="https://en.wikipedia.org/wiki/Maccagno"/>
    <hyperlink ref="A25" r:id="rId6" tooltip="Aizkraukle" display="https://en.wikipedia.org/wiki/Aizkraukle"/>
    <hyperlink ref="A79" r:id="rId7" tooltip="Salaspils" display="https://en.wikipedia.org/wiki/Salaspils"/>
    <hyperlink ref="A39" r:id="rId8" tooltip="Viana do Castelo District" display="https://en.wikipedia.org/wiki/Viana_do_Castelo_District"/>
    <hyperlink ref="A76" r:id="rId9" tooltip="Bragança District" display="https://en.wikipedia.org/wiki/Bragan%C3%A7a_District"/>
    <hyperlink ref="A33" r:id="rId10" tooltip="Carinthia (state)" display="https://en.wikipedia.org/wiki/Carinthia_(state)"/>
    <hyperlink ref="A81" r:id="rId11" tooltip="Kaunertal" display="https://en.wikipedia.org/wiki/Kaunertal"/>
    <hyperlink ref="A80" r:id="rId12" tooltip="Argyll and Bute" display="https://en.wikipedia.org/wiki/Argyll_and_Bute"/>
    <hyperlink ref="A32" r:id="rId13" tooltip="Carinthia (state)" display="https://en.wikipedia.org/wiki/Carinthia_(state)"/>
  </hyperlinks>
  <pageMargins left="0.7" right="0.7" top="0.75" bottom="0.75" header="0.3" footer="0.3"/>
  <pageSetup orientation="portrait" r:id="rId14"/>
  <legacy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tabSelected="1" workbookViewId="0">
      <selection activeCell="F16" sqref="F16"/>
    </sheetView>
  </sheetViews>
  <sheetFormatPr defaultRowHeight="15" x14ac:dyDescent="0.25"/>
  <cols>
    <col min="1" max="2" width="10" bestFit="1" customWidth="1"/>
    <col min="3" max="3" width="16.140625" style="92" bestFit="1" customWidth="1"/>
  </cols>
  <sheetData>
    <row r="1" spans="1:3" x14ac:dyDescent="0.25">
      <c r="A1">
        <v>66.959011000000004</v>
      </c>
      <c r="B1">
        <v>19.805440000000001</v>
      </c>
      <c r="C1" s="92" t="s">
        <v>872</v>
      </c>
    </row>
    <row r="2" spans="1:3" x14ac:dyDescent="0.25">
      <c r="A2">
        <v>66.886528999999996</v>
      </c>
      <c r="B2">
        <v>19.817778000000001</v>
      </c>
      <c r="C2" s="92" t="s">
        <v>830</v>
      </c>
    </row>
    <row r="3" spans="1:3" x14ac:dyDescent="0.25">
      <c r="A3">
        <v>66.701481999999999</v>
      </c>
      <c r="B3">
        <v>14.175053999999999</v>
      </c>
      <c r="C3" s="92" t="s">
        <v>852</v>
      </c>
    </row>
    <row r="4" spans="1:3" x14ac:dyDescent="0.25">
      <c r="A4">
        <v>66.686993999999999</v>
      </c>
      <c r="B4">
        <v>20.334741000000001</v>
      </c>
      <c r="C4" s="92" t="s">
        <v>873</v>
      </c>
    </row>
    <row r="5" spans="1:3" x14ac:dyDescent="0.25">
      <c r="A5">
        <v>66.502426</v>
      </c>
      <c r="B5">
        <v>20.374414999999999</v>
      </c>
      <c r="C5" s="92" t="s">
        <v>876</v>
      </c>
    </row>
    <row r="6" spans="1:3" x14ac:dyDescent="0.25">
      <c r="A6">
        <v>66.236999999999995</v>
      </c>
      <c r="B6">
        <v>14.932</v>
      </c>
      <c r="C6" s="92" t="s">
        <v>867</v>
      </c>
    </row>
    <row r="7" spans="1:3" x14ac:dyDescent="0.25">
      <c r="A7">
        <v>66.179582999999994</v>
      </c>
      <c r="B7">
        <v>14.450417</v>
      </c>
      <c r="C7" s="92" t="s">
        <v>866</v>
      </c>
    </row>
    <row r="8" spans="1:3" x14ac:dyDescent="0.25">
      <c r="A8">
        <v>66.069721999999999</v>
      </c>
      <c r="B8">
        <v>14.253333</v>
      </c>
      <c r="C8" s="92" t="s">
        <v>869</v>
      </c>
    </row>
    <row r="9" spans="1:3" x14ac:dyDescent="0.25">
      <c r="A9">
        <v>66.06</v>
      </c>
      <c r="B9">
        <v>14.46</v>
      </c>
      <c r="C9" s="92" t="s">
        <v>868</v>
      </c>
    </row>
    <row r="10" spans="1:3" x14ac:dyDescent="0.25">
      <c r="A10">
        <v>63.870435999999998</v>
      </c>
      <c r="B10">
        <v>20.015263000000001</v>
      </c>
      <c r="C10" s="92" t="s">
        <v>853</v>
      </c>
    </row>
    <row r="11" spans="1:3" x14ac:dyDescent="0.25">
      <c r="A11">
        <v>63.563923000000003</v>
      </c>
      <c r="B11">
        <v>16.650549999999999</v>
      </c>
      <c r="C11" s="92" t="s">
        <v>912</v>
      </c>
    </row>
    <row r="12" spans="1:3" x14ac:dyDescent="0.25">
      <c r="A12">
        <v>61.298879999999997</v>
      </c>
      <c r="B12">
        <v>8.2096269999999993</v>
      </c>
      <c r="C12" s="92" t="s">
        <v>895</v>
      </c>
    </row>
    <row r="13" spans="1:3" x14ac:dyDescent="0.25">
      <c r="A13">
        <v>61.289566000000001</v>
      </c>
      <c r="B13">
        <v>7.7495750000000001</v>
      </c>
      <c r="C13" s="92" t="s">
        <v>971</v>
      </c>
    </row>
    <row r="14" spans="1:3" x14ac:dyDescent="0.25">
      <c r="A14">
        <v>60.817414999999997</v>
      </c>
      <c r="B14">
        <v>7.2543680000000004</v>
      </c>
      <c r="C14" s="92" t="s">
        <v>838</v>
      </c>
    </row>
    <row r="15" spans="1:3" x14ac:dyDescent="0.25">
      <c r="A15">
        <v>60.817414999999997</v>
      </c>
      <c r="B15">
        <v>7.2543680000000004</v>
      </c>
      <c r="C15" s="92" t="s">
        <v>981</v>
      </c>
    </row>
    <row r="16" spans="1:3" x14ac:dyDescent="0.25">
      <c r="A16">
        <v>60.805292999999999</v>
      </c>
      <c r="B16">
        <v>7.7497199999999999</v>
      </c>
      <c r="C16" s="92" t="s">
        <v>915</v>
      </c>
    </row>
    <row r="17" spans="1:3" x14ac:dyDescent="0.25">
      <c r="A17">
        <v>60.793399999999998</v>
      </c>
      <c r="B17">
        <v>7.4774000000000003</v>
      </c>
      <c r="C17" s="92" t="s">
        <v>925</v>
      </c>
    </row>
    <row r="18" spans="1:3" x14ac:dyDescent="0.25">
      <c r="A18">
        <v>60.790472000000001</v>
      </c>
      <c r="B18">
        <v>7.5625</v>
      </c>
      <c r="C18" s="92" t="s">
        <v>926</v>
      </c>
    </row>
    <row r="19" spans="1:3" x14ac:dyDescent="0.25">
      <c r="A19">
        <v>60.790472000000001</v>
      </c>
      <c r="B19">
        <v>7.5625</v>
      </c>
      <c r="C19" s="92" t="s">
        <v>979</v>
      </c>
    </row>
    <row r="20" spans="1:3" x14ac:dyDescent="0.25">
      <c r="A20">
        <v>60.704036000000002</v>
      </c>
      <c r="B20">
        <v>7.4916669999999996</v>
      </c>
      <c r="C20" s="92" t="s">
        <v>922</v>
      </c>
    </row>
    <row r="21" spans="1:3" x14ac:dyDescent="0.25">
      <c r="A21">
        <v>60.552734999999998</v>
      </c>
      <c r="B21">
        <v>7.126417</v>
      </c>
      <c r="C21" s="92" t="s">
        <v>821</v>
      </c>
    </row>
    <row r="22" spans="1:3" x14ac:dyDescent="0.25">
      <c r="A22">
        <v>60.552734999999998</v>
      </c>
      <c r="B22">
        <v>7.126417</v>
      </c>
      <c r="C22" s="92" t="s">
        <v>924</v>
      </c>
    </row>
    <row r="23" spans="1:3" x14ac:dyDescent="0.25">
      <c r="A23">
        <v>60.522041000000002</v>
      </c>
      <c r="B23">
        <v>7.2613979999999998</v>
      </c>
      <c r="C23" s="92" t="s">
        <v>822</v>
      </c>
    </row>
    <row r="24" spans="1:3" x14ac:dyDescent="0.25">
      <c r="A24">
        <v>60.423110999999999</v>
      </c>
      <c r="B24">
        <v>7.413678</v>
      </c>
      <c r="C24" s="92" t="s">
        <v>823</v>
      </c>
    </row>
    <row r="25" spans="1:3" x14ac:dyDescent="0.25">
      <c r="A25">
        <v>59.70317</v>
      </c>
      <c r="B25">
        <v>7.9030300000000002</v>
      </c>
      <c r="C25" s="92" t="s">
        <v>911</v>
      </c>
    </row>
    <row r="26" spans="1:3" x14ac:dyDescent="0.25">
      <c r="A26">
        <v>59.609687000000001</v>
      </c>
      <c r="B26">
        <v>7.8543219999999998</v>
      </c>
      <c r="C26" s="92" t="s">
        <v>885</v>
      </c>
    </row>
    <row r="27" spans="1:3" x14ac:dyDescent="0.25">
      <c r="A27">
        <v>59.609687000000001</v>
      </c>
      <c r="B27">
        <v>7.8543219999999998</v>
      </c>
      <c r="C27" s="92" t="s">
        <v>977</v>
      </c>
    </row>
    <row r="28" spans="1:3" x14ac:dyDescent="0.25">
      <c r="A28">
        <v>59.496032999999997</v>
      </c>
      <c r="B28">
        <v>6.5395159999999999</v>
      </c>
      <c r="C28" s="92" t="s">
        <v>927</v>
      </c>
    </row>
    <row r="29" spans="1:3" x14ac:dyDescent="0.25">
      <c r="A29">
        <v>59.496032999999997</v>
      </c>
      <c r="B29">
        <v>6.5395159999999999</v>
      </c>
      <c r="C29" s="92" t="s">
        <v>953</v>
      </c>
    </row>
    <row r="30" spans="1:3" x14ac:dyDescent="0.25">
      <c r="A30">
        <v>59.441267000000003</v>
      </c>
      <c r="B30">
        <v>8.0354530000000004</v>
      </c>
      <c r="C30" s="92" t="s">
        <v>968</v>
      </c>
    </row>
    <row r="31" spans="1:3" x14ac:dyDescent="0.25">
      <c r="A31">
        <v>59.303750000000001</v>
      </c>
      <c r="B31">
        <v>6.9420830000000002</v>
      </c>
      <c r="C31" s="92" t="s">
        <v>817</v>
      </c>
    </row>
    <row r="32" spans="1:3" x14ac:dyDescent="0.25">
      <c r="A32">
        <v>59.303750000000001</v>
      </c>
      <c r="B32">
        <v>6.9420830000000002</v>
      </c>
      <c r="C32" s="92" t="s">
        <v>848</v>
      </c>
    </row>
    <row r="33" spans="1:3" x14ac:dyDescent="0.25">
      <c r="A33">
        <v>59.155174000000002</v>
      </c>
      <c r="B33">
        <v>6.8926600000000002</v>
      </c>
      <c r="C33" s="92" t="s">
        <v>923</v>
      </c>
    </row>
    <row r="34" spans="1:3" x14ac:dyDescent="0.25">
      <c r="A34">
        <v>58.693491000000002</v>
      </c>
      <c r="B34">
        <v>8.0097649999999998</v>
      </c>
      <c r="C34" s="92" t="s">
        <v>831</v>
      </c>
    </row>
    <row r="35" spans="1:3" x14ac:dyDescent="0.25">
      <c r="A35">
        <v>56.852083</v>
      </c>
      <c r="B35">
        <v>24.274583</v>
      </c>
      <c r="C35" s="92" t="s">
        <v>889</v>
      </c>
    </row>
    <row r="36" spans="1:3" x14ac:dyDescent="0.25">
      <c r="A36">
        <v>56.737166000000002</v>
      </c>
      <c r="B36">
        <v>24.713374000000002</v>
      </c>
      <c r="C36" s="92" t="s">
        <v>916</v>
      </c>
    </row>
    <row r="37" spans="1:3" x14ac:dyDescent="0.25">
      <c r="A37">
        <v>56.582202700000003</v>
      </c>
      <c r="B37">
        <v>25.237312299999999</v>
      </c>
      <c r="C37" s="92" t="s">
        <v>835</v>
      </c>
    </row>
    <row r="38" spans="1:3" x14ac:dyDescent="0.25">
      <c r="A38">
        <v>56.407086999999997</v>
      </c>
      <c r="B38">
        <v>-5.1127190000000002</v>
      </c>
      <c r="C38" s="92" t="s">
        <v>890</v>
      </c>
    </row>
    <row r="39" spans="1:3" x14ac:dyDescent="0.25">
      <c r="A39">
        <v>56.380200000000002</v>
      </c>
      <c r="B39">
        <v>-5.0737079999999999</v>
      </c>
      <c r="C39" s="92" t="s">
        <v>969</v>
      </c>
    </row>
    <row r="40" spans="1:3" x14ac:dyDescent="0.25">
      <c r="A40">
        <v>54.873925999999997</v>
      </c>
      <c r="B40">
        <v>24.000015999999999</v>
      </c>
      <c r="C40" s="92" t="s">
        <v>943</v>
      </c>
    </row>
    <row r="41" spans="1:3" x14ac:dyDescent="0.25">
      <c r="A41">
        <v>54.782794000000003</v>
      </c>
      <c r="B41">
        <v>24.270337999999999</v>
      </c>
      <c r="C41" s="92" t="s">
        <v>834</v>
      </c>
    </row>
    <row r="42" spans="1:3" x14ac:dyDescent="0.25">
      <c r="A42">
        <v>54.761884000000002</v>
      </c>
      <c r="B42">
        <v>18.058195000000001</v>
      </c>
      <c r="C42" s="92" t="s">
        <v>952</v>
      </c>
    </row>
    <row r="43" spans="1:3" x14ac:dyDescent="0.25">
      <c r="A43">
        <v>54.712682000000001</v>
      </c>
      <c r="B43">
        <v>18.056424</v>
      </c>
      <c r="C43" s="92" t="s">
        <v>847</v>
      </c>
    </row>
    <row r="44" spans="1:3" x14ac:dyDescent="0.25">
      <c r="A44">
        <v>53.136882</v>
      </c>
      <c r="B44">
        <v>-4.0700580000000004</v>
      </c>
      <c r="C44" s="92" t="s">
        <v>813</v>
      </c>
    </row>
    <row r="45" spans="1:3" x14ac:dyDescent="0.25">
      <c r="A45">
        <v>53.117128999999998</v>
      </c>
      <c r="B45">
        <v>-4.1072829999999998</v>
      </c>
      <c r="C45" s="92" t="s">
        <v>932</v>
      </c>
    </row>
    <row r="46" spans="1:3" x14ac:dyDescent="0.25">
      <c r="A46">
        <v>52.981065999999998</v>
      </c>
      <c r="B46">
        <v>-3.9664959999999998</v>
      </c>
      <c r="C46" s="92" t="s">
        <v>974</v>
      </c>
    </row>
    <row r="47" spans="1:3" x14ac:dyDescent="0.25">
      <c r="A47">
        <v>52.980939999999997</v>
      </c>
      <c r="B47">
        <v>-3.9899710000000002</v>
      </c>
      <c r="C47" s="92" t="s">
        <v>903</v>
      </c>
    </row>
    <row r="48" spans="1:3" x14ac:dyDescent="0.25">
      <c r="A48">
        <v>51.182806999999997</v>
      </c>
      <c r="B48">
        <v>9.0590779999999995</v>
      </c>
      <c r="C48" s="92" t="s">
        <v>964</v>
      </c>
    </row>
    <row r="49" spans="1:3" x14ac:dyDescent="0.25">
      <c r="A49">
        <v>51.158332999999999</v>
      </c>
      <c r="B49">
        <v>9.0250000000000004</v>
      </c>
      <c r="C49" s="92" t="s">
        <v>870</v>
      </c>
    </row>
    <row r="50" spans="1:3" x14ac:dyDescent="0.25">
      <c r="A50">
        <v>50.521552999999997</v>
      </c>
      <c r="B50">
        <v>12.882842</v>
      </c>
      <c r="C50" s="92" t="s">
        <v>937</v>
      </c>
    </row>
    <row r="51" spans="1:3" x14ac:dyDescent="0.25">
      <c r="A51">
        <v>50.509453000000001</v>
      </c>
      <c r="B51">
        <v>11.031798</v>
      </c>
      <c r="C51" s="92" t="s">
        <v>824</v>
      </c>
    </row>
    <row r="52" spans="1:3" x14ac:dyDescent="0.25">
      <c r="A52">
        <v>50.506830999999998</v>
      </c>
      <c r="B52">
        <v>12.868891</v>
      </c>
      <c r="C52" s="92" t="s">
        <v>825</v>
      </c>
    </row>
    <row r="53" spans="1:3" x14ac:dyDescent="0.25">
      <c r="A53">
        <v>50.498187000000001</v>
      </c>
      <c r="B53">
        <v>11.007353999999999</v>
      </c>
      <c r="C53" s="92" t="s">
        <v>936</v>
      </c>
    </row>
    <row r="54" spans="1:3" x14ac:dyDescent="0.25">
      <c r="A54">
        <v>50.389707999999999</v>
      </c>
      <c r="B54">
        <v>5.8612000000000002</v>
      </c>
      <c r="C54" s="92" t="s">
        <v>935</v>
      </c>
    </row>
    <row r="55" spans="1:3" x14ac:dyDescent="0.25">
      <c r="A55">
        <v>50.383842000000001</v>
      </c>
      <c r="B55">
        <v>5.844163</v>
      </c>
      <c r="C55" s="92" t="s">
        <v>820</v>
      </c>
    </row>
    <row r="56" spans="1:3" x14ac:dyDescent="0.25">
      <c r="A56">
        <v>50.082633000000001</v>
      </c>
      <c r="B56">
        <v>17.182297999999999</v>
      </c>
      <c r="C56" s="92" t="s">
        <v>956</v>
      </c>
    </row>
    <row r="57" spans="1:3" x14ac:dyDescent="0.25">
      <c r="A57">
        <v>50.075180000000003</v>
      </c>
      <c r="B57">
        <v>17.159209000000001</v>
      </c>
      <c r="C57" s="92" t="s">
        <v>851</v>
      </c>
    </row>
    <row r="58" spans="1:3" x14ac:dyDescent="0.25">
      <c r="A58">
        <v>49.952714999999998</v>
      </c>
      <c r="B58">
        <v>6.1795489999999997</v>
      </c>
      <c r="C58" s="92" t="s">
        <v>933</v>
      </c>
    </row>
    <row r="59" spans="1:3" x14ac:dyDescent="0.25">
      <c r="A59">
        <v>49.945380999999998</v>
      </c>
      <c r="B59">
        <v>6.175834</v>
      </c>
      <c r="C59" s="92" t="s">
        <v>814</v>
      </c>
    </row>
    <row r="60" spans="1:3" x14ac:dyDescent="0.25">
      <c r="A60">
        <v>49.925015000000002</v>
      </c>
      <c r="B60">
        <v>4.607558</v>
      </c>
      <c r="C60" s="92" t="s">
        <v>951</v>
      </c>
    </row>
    <row r="61" spans="1:3" x14ac:dyDescent="0.25">
      <c r="A61">
        <v>49.917399000000003</v>
      </c>
      <c r="B61">
        <v>4.6272080000000004</v>
      </c>
      <c r="C61" s="92" t="s">
        <v>845</v>
      </c>
    </row>
    <row r="62" spans="1:3" x14ac:dyDescent="0.25">
      <c r="A62">
        <v>49.807045000000002</v>
      </c>
      <c r="B62">
        <v>19.201388000000001</v>
      </c>
      <c r="C62" s="92" t="s">
        <v>962</v>
      </c>
    </row>
    <row r="63" spans="1:3" x14ac:dyDescent="0.25">
      <c r="A63">
        <v>49.787309999999998</v>
      </c>
      <c r="B63">
        <v>19.229977000000002</v>
      </c>
      <c r="C63" s="92" t="s">
        <v>863</v>
      </c>
    </row>
    <row r="64" spans="1:3" x14ac:dyDescent="0.25">
      <c r="A64">
        <v>49.6068444</v>
      </c>
      <c r="B64">
        <v>14.181225299999999</v>
      </c>
      <c r="C64" s="92" t="s">
        <v>898</v>
      </c>
    </row>
    <row r="65" spans="1:3" x14ac:dyDescent="0.25">
      <c r="A65">
        <v>49.128749999999997</v>
      </c>
      <c r="B65">
        <v>16.117083000000001</v>
      </c>
      <c r="C65" s="92" t="s">
        <v>877</v>
      </c>
    </row>
    <row r="66" spans="1:3" x14ac:dyDescent="0.25">
      <c r="A66">
        <v>49.021445999999997</v>
      </c>
      <c r="B66">
        <v>19.909604000000002</v>
      </c>
      <c r="C66" s="92" t="s">
        <v>841</v>
      </c>
    </row>
    <row r="67" spans="1:3" x14ac:dyDescent="0.25">
      <c r="A67">
        <v>49.012467999999998</v>
      </c>
      <c r="B67">
        <v>19.931315000000001</v>
      </c>
      <c r="C67" s="92" t="s">
        <v>947</v>
      </c>
    </row>
    <row r="68" spans="1:3" x14ac:dyDescent="0.25">
      <c r="A68">
        <v>47.882354999999997</v>
      </c>
      <c r="B68">
        <v>17.535067000000002</v>
      </c>
      <c r="C68" s="92" t="s">
        <v>846</v>
      </c>
    </row>
    <row r="69" spans="1:3" x14ac:dyDescent="0.25">
      <c r="A69">
        <v>47.660210999999997</v>
      </c>
      <c r="B69">
        <v>7.9609389999999998</v>
      </c>
      <c r="C69" s="92" t="s">
        <v>829</v>
      </c>
    </row>
    <row r="70" spans="1:3" x14ac:dyDescent="0.25">
      <c r="A70">
        <v>47.646743999999998</v>
      </c>
      <c r="B70">
        <v>7.9197259999999998</v>
      </c>
      <c r="C70" s="92" t="s">
        <v>941</v>
      </c>
    </row>
    <row r="71" spans="1:3" x14ac:dyDescent="0.25">
      <c r="A71">
        <v>47.580925999999998</v>
      </c>
      <c r="B71">
        <v>7.9596809999999998</v>
      </c>
      <c r="C71" s="92" t="s">
        <v>902</v>
      </c>
    </row>
    <row r="72" spans="1:3" x14ac:dyDescent="0.25">
      <c r="A72">
        <v>47.212035</v>
      </c>
      <c r="B72">
        <v>11.000964</v>
      </c>
      <c r="C72" s="92" t="s">
        <v>861</v>
      </c>
    </row>
    <row r="73" spans="1:3" x14ac:dyDescent="0.25">
      <c r="A73">
        <v>47.212035</v>
      </c>
      <c r="B73">
        <v>11.000964</v>
      </c>
      <c r="C73" s="92" t="s">
        <v>978</v>
      </c>
    </row>
    <row r="74" spans="1:3" x14ac:dyDescent="0.25">
      <c r="A74">
        <v>47.197916999999997</v>
      </c>
      <c r="B74">
        <v>11.02125</v>
      </c>
      <c r="C74" s="92" t="s">
        <v>854</v>
      </c>
    </row>
    <row r="75" spans="1:3" x14ac:dyDescent="0.25">
      <c r="A75">
        <v>47.197916999999997</v>
      </c>
      <c r="B75">
        <v>11.02125</v>
      </c>
      <c r="C75" s="92" t="s">
        <v>914</v>
      </c>
    </row>
    <row r="76" spans="1:3" x14ac:dyDescent="0.25">
      <c r="A76">
        <v>47.189686999999999</v>
      </c>
      <c r="B76">
        <v>12.718928</v>
      </c>
      <c r="C76" s="92" t="s">
        <v>957</v>
      </c>
    </row>
    <row r="77" spans="1:3" x14ac:dyDescent="0.25">
      <c r="A77">
        <v>47.121465999999998</v>
      </c>
      <c r="B77">
        <v>11.867184</v>
      </c>
      <c r="C77" s="92" t="s">
        <v>973</v>
      </c>
    </row>
    <row r="78" spans="1:3" x14ac:dyDescent="0.25">
      <c r="A78">
        <v>47.121366000000002</v>
      </c>
      <c r="B78">
        <v>12.061754000000001</v>
      </c>
      <c r="C78" s="92" t="s">
        <v>900</v>
      </c>
    </row>
    <row r="79" spans="1:3" x14ac:dyDescent="0.25">
      <c r="A79">
        <v>47.085935999999997</v>
      </c>
      <c r="B79">
        <v>9.8764800000000008</v>
      </c>
      <c r="C79" s="92" t="s">
        <v>963</v>
      </c>
    </row>
    <row r="80" spans="1:3" x14ac:dyDescent="0.25">
      <c r="A80">
        <v>47.082917000000002</v>
      </c>
      <c r="B80">
        <v>13.33375</v>
      </c>
      <c r="C80" s="92" t="s">
        <v>842</v>
      </c>
    </row>
    <row r="81" spans="1:3" x14ac:dyDescent="0.25">
      <c r="A81">
        <v>47.076025000000001</v>
      </c>
      <c r="B81">
        <v>9.8745429999999992</v>
      </c>
      <c r="C81" s="92" t="s">
        <v>864</v>
      </c>
    </row>
    <row r="82" spans="1:3" x14ac:dyDescent="0.25">
      <c r="A82">
        <v>47.067295999999999</v>
      </c>
      <c r="B82">
        <v>13.351609</v>
      </c>
      <c r="C82" s="92" t="s">
        <v>843</v>
      </c>
    </row>
    <row r="83" spans="1:3" x14ac:dyDescent="0.25">
      <c r="A83">
        <v>47.067295999999999</v>
      </c>
      <c r="B83">
        <v>13.351609</v>
      </c>
      <c r="C83" s="92" t="s">
        <v>948</v>
      </c>
    </row>
    <row r="84" spans="1:3" x14ac:dyDescent="0.25">
      <c r="A84">
        <v>46.982748000000001</v>
      </c>
      <c r="B84">
        <v>13.328867000000001</v>
      </c>
      <c r="C84" s="92" t="s">
        <v>950</v>
      </c>
    </row>
    <row r="85" spans="1:3" x14ac:dyDescent="0.25">
      <c r="A85">
        <v>46.975220999999998</v>
      </c>
      <c r="B85">
        <v>10.039701000000001</v>
      </c>
      <c r="C85" s="92" t="s">
        <v>959</v>
      </c>
    </row>
    <row r="86" spans="1:3" x14ac:dyDescent="0.25">
      <c r="A86">
        <v>46.970536000000003</v>
      </c>
      <c r="B86">
        <v>10.125780000000001</v>
      </c>
      <c r="C86" s="92" t="s">
        <v>857</v>
      </c>
    </row>
    <row r="87" spans="1:3" x14ac:dyDescent="0.25">
      <c r="A87">
        <v>46.955500999999998</v>
      </c>
      <c r="B87">
        <v>10.740614000000001</v>
      </c>
      <c r="C87" s="92" t="s">
        <v>891</v>
      </c>
    </row>
    <row r="88" spans="1:3" x14ac:dyDescent="0.25">
      <c r="A88">
        <v>46.917946000000001</v>
      </c>
      <c r="B88">
        <v>13.375251</v>
      </c>
      <c r="C88" s="92" t="s">
        <v>844</v>
      </c>
    </row>
    <row r="89" spans="1:3" x14ac:dyDescent="0.25">
      <c r="A89">
        <v>46.868788000000002</v>
      </c>
      <c r="B89">
        <v>13.328605</v>
      </c>
      <c r="C89" s="92" t="s">
        <v>949</v>
      </c>
    </row>
    <row r="90" spans="1:3" x14ac:dyDescent="0.25">
      <c r="A90">
        <v>46.845416999999998</v>
      </c>
      <c r="B90">
        <v>9.0104170000000003</v>
      </c>
      <c r="C90" s="92" t="s">
        <v>881</v>
      </c>
    </row>
    <row r="91" spans="1:3" x14ac:dyDescent="0.25">
      <c r="A91">
        <v>46.612082999999998</v>
      </c>
      <c r="B91">
        <v>8.3220829999999992</v>
      </c>
      <c r="C91" s="92" t="s">
        <v>918</v>
      </c>
    </row>
    <row r="92" spans="1:3" x14ac:dyDescent="0.25">
      <c r="A92">
        <v>46.581969999999998</v>
      </c>
      <c r="B92">
        <v>8.3313690000000005</v>
      </c>
      <c r="C92" s="92" t="s">
        <v>919</v>
      </c>
    </row>
    <row r="93" spans="1:3" x14ac:dyDescent="0.25">
      <c r="A93">
        <v>46.547083000000001</v>
      </c>
      <c r="B93">
        <v>8.2712500000000002</v>
      </c>
      <c r="C93" s="92" t="s">
        <v>906</v>
      </c>
    </row>
    <row r="94" spans="1:3" x14ac:dyDescent="0.25">
      <c r="A94">
        <v>46.547083000000001</v>
      </c>
      <c r="B94">
        <v>8.2712500000000002</v>
      </c>
      <c r="C94" s="92" t="s">
        <v>920</v>
      </c>
    </row>
    <row r="95" spans="1:3" x14ac:dyDescent="0.25">
      <c r="A95">
        <v>46.547083000000001</v>
      </c>
      <c r="B95">
        <v>8.2712500000000002</v>
      </c>
      <c r="C95" s="92" t="s">
        <v>976</v>
      </c>
    </row>
    <row r="96" spans="1:3" x14ac:dyDescent="0.25">
      <c r="A96">
        <v>46.517659999999999</v>
      </c>
      <c r="B96">
        <v>10.31837</v>
      </c>
      <c r="C96" s="92" t="s">
        <v>921</v>
      </c>
    </row>
    <row r="97" spans="1:3" x14ac:dyDescent="0.25">
      <c r="A97">
        <v>46.371958999999997</v>
      </c>
      <c r="B97">
        <v>8.0022179999999992</v>
      </c>
      <c r="C97" s="92" t="s">
        <v>907</v>
      </c>
    </row>
    <row r="98" spans="1:3" x14ac:dyDescent="0.25">
      <c r="A98">
        <v>46.328836000000003</v>
      </c>
      <c r="B98">
        <v>10.24729</v>
      </c>
      <c r="C98" s="92" t="s">
        <v>887</v>
      </c>
    </row>
    <row r="99" spans="1:3" x14ac:dyDescent="0.25">
      <c r="A99">
        <v>46.328836000000003</v>
      </c>
      <c r="B99">
        <v>10.24729</v>
      </c>
      <c r="C99" s="92" t="s">
        <v>980</v>
      </c>
    </row>
    <row r="100" spans="1:3" x14ac:dyDescent="0.25">
      <c r="A100">
        <v>46.19361</v>
      </c>
      <c r="B100">
        <v>10.471518</v>
      </c>
      <c r="C100" s="92" t="s">
        <v>827</v>
      </c>
    </row>
    <row r="101" spans="1:3" x14ac:dyDescent="0.25">
      <c r="A101">
        <v>46.172052000000001</v>
      </c>
      <c r="B101">
        <v>10.336399</v>
      </c>
      <c r="C101" s="92" t="s">
        <v>939</v>
      </c>
    </row>
    <row r="102" spans="1:3" x14ac:dyDescent="0.25">
      <c r="A102">
        <v>46.123626000000002</v>
      </c>
      <c r="B102">
        <v>10.957356000000001</v>
      </c>
      <c r="C102" s="92" t="s">
        <v>904</v>
      </c>
    </row>
    <row r="103" spans="1:3" x14ac:dyDescent="0.25">
      <c r="A103">
        <v>46.080326999999997</v>
      </c>
      <c r="B103">
        <v>7.4032600000000004</v>
      </c>
      <c r="C103" s="92" t="s">
        <v>815</v>
      </c>
    </row>
    <row r="104" spans="1:3" x14ac:dyDescent="0.25">
      <c r="A104">
        <v>46.080326999999997</v>
      </c>
      <c r="B104">
        <v>7.4032600000000004</v>
      </c>
      <c r="C104" s="92" t="s">
        <v>892</v>
      </c>
    </row>
    <row r="105" spans="1:3" x14ac:dyDescent="0.25">
      <c r="A105">
        <v>46.080326999999997</v>
      </c>
      <c r="B105">
        <v>7.4032600000000004</v>
      </c>
      <c r="C105" s="92" t="s">
        <v>913</v>
      </c>
    </row>
    <row r="106" spans="1:3" x14ac:dyDescent="0.25">
      <c r="A106">
        <v>46.078660999999997</v>
      </c>
      <c r="B106">
        <v>8.7553889999999992</v>
      </c>
      <c r="C106" s="92" t="s">
        <v>826</v>
      </c>
    </row>
    <row r="107" spans="1:3" x14ac:dyDescent="0.25">
      <c r="A107">
        <v>46.066760000000002</v>
      </c>
      <c r="B107">
        <v>10.983506</v>
      </c>
      <c r="C107" s="92" t="s">
        <v>975</v>
      </c>
    </row>
    <row r="108" spans="1:3" x14ac:dyDescent="0.25">
      <c r="A108">
        <v>46.053750000000001</v>
      </c>
      <c r="B108">
        <v>5.8129169999999997</v>
      </c>
      <c r="C108" s="92" t="s">
        <v>888</v>
      </c>
    </row>
    <row r="109" spans="1:3" x14ac:dyDescent="0.25">
      <c r="A109">
        <v>46.047947999999998</v>
      </c>
      <c r="B109">
        <v>10.350704</v>
      </c>
      <c r="C109" s="92" t="s">
        <v>958</v>
      </c>
    </row>
    <row r="110" spans="1:3" x14ac:dyDescent="0.25">
      <c r="A110">
        <v>46.046804999999999</v>
      </c>
      <c r="B110">
        <v>10.430052</v>
      </c>
      <c r="C110" s="92" t="s">
        <v>855</v>
      </c>
    </row>
    <row r="111" spans="1:3" x14ac:dyDescent="0.25">
      <c r="A111">
        <v>45.985128000000003</v>
      </c>
      <c r="B111">
        <v>8.6799269999999993</v>
      </c>
      <c r="C111" s="92" t="s">
        <v>938</v>
      </c>
    </row>
    <row r="112" spans="1:3" x14ac:dyDescent="0.25">
      <c r="A112">
        <v>45.686250000000001</v>
      </c>
      <c r="B112">
        <v>6.6245830000000003</v>
      </c>
      <c r="C112" s="92" t="s">
        <v>856</v>
      </c>
    </row>
    <row r="113" spans="1:3" x14ac:dyDescent="0.25">
      <c r="A113">
        <v>45.493203000000001</v>
      </c>
      <c r="B113">
        <v>6.9330059999999998</v>
      </c>
      <c r="C113" s="92" t="s">
        <v>908</v>
      </c>
    </row>
    <row r="114" spans="1:3" x14ac:dyDescent="0.25">
      <c r="A114">
        <v>45.493203000000001</v>
      </c>
      <c r="B114">
        <v>6.9330059999999998</v>
      </c>
      <c r="C114" s="92" t="s">
        <v>930</v>
      </c>
    </row>
    <row r="115" spans="1:3" x14ac:dyDescent="0.25">
      <c r="A115">
        <v>45.430556000000003</v>
      </c>
      <c r="B115">
        <v>23.733332999999998</v>
      </c>
      <c r="C115" s="92" t="s">
        <v>860</v>
      </c>
    </row>
    <row r="116" spans="1:3" x14ac:dyDescent="0.25">
      <c r="A116">
        <v>45.383141000000002</v>
      </c>
      <c r="B116">
        <v>5.9879980000000002</v>
      </c>
      <c r="C116" s="92" t="s">
        <v>965</v>
      </c>
    </row>
    <row r="117" spans="1:3" x14ac:dyDescent="0.25">
      <c r="A117">
        <v>45.382336000000002</v>
      </c>
      <c r="B117">
        <v>6.0593180000000002</v>
      </c>
      <c r="C117" s="92" t="s">
        <v>874</v>
      </c>
    </row>
    <row r="118" spans="1:3" x14ac:dyDescent="0.25">
      <c r="A118">
        <v>45.287565999999998</v>
      </c>
      <c r="B118">
        <v>6.358784</v>
      </c>
      <c r="C118" s="92" t="s">
        <v>875</v>
      </c>
    </row>
    <row r="119" spans="1:3" x14ac:dyDescent="0.25">
      <c r="A119">
        <v>45.228749999999998</v>
      </c>
      <c r="B119">
        <v>6.94625</v>
      </c>
      <c r="C119" s="92" t="s">
        <v>901</v>
      </c>
    </row>
    <row r="120" spans="1:3" x14ac:dyDescent="0.25">
      <c r="A120">
        <v>45.210816999999999</v>
      </c>
      <c r="B120">
        <v>6.1326960000000001</v>
      </c>
      <c r="C120" s="92" t="s">
        <v>812</v>
      </c>
    </row>
    <row r="121" spans="1:3" x14ac:dyDescent="0.25">
      <c r="A121">
        <v>45.207796999999999</v>
      </c>
      <c r="B121">
        <v>6.5662330000000004</v>
      </c>
      <c r="C121" s="92" t="s">
        <v>946</v>
      </c>
    </row>
    <row r="122" spans="1:3" x14ac:dyDescent="0.25">
      <c r="A122">
        <v>45.180416999999998</v>
      </c>
      <c r="B122">
        <v>6.5795830000000004</v>
      </c>
      <c r="C122" s="92" t="s">
        <v>840</v>
      </c>
    </row>
    <row r="123" spans="1:3" x14ac:dyDescent="0.25">
      <c r="A123">
        <v>45.129731999999997</v>
      </c>
      <c r="B123">
        <v>6.0435509999999999</v>
      </c>
      <c r="C123" s="92" t="s">
        <v>931</v>
      </c>
    </row>
    <row r="124" spans="1:3" x14ac:dyDescent="0.25">
      <c r="A124">
        <v>44.961091000000003</v>
      </c>
      <c r="B124">
        <v>5.6890539999999996</v>
      </c>
      <c r="C124" s="92" t="s">
        <v>899</v>
      </c>
    </row>
    <row r="125" spans="1:3" x14ac:dyDescent="0.25">
      <c r="A125">
        <v>44.725065000000001</v>
      </c>
      <c r="B125">
        <v>2.6501169999999998</v>
      </c>
      <c r="C125" s="92" t="s">
        <v>833</v>
      </c>
    </row>
    <row r="126" spans="1:3" x14ac:dyDescent="0.25">
      <c r="A126">
        <v>44.696368</v>
      </c>
      <c r="B126">
        <v>2.5857779999999999</v>
      </c>
      <c r="C126" s="92" t="s">
        <v>942</v>
      </c>
    </row>
    <row r="127" spans="1:3" x14ac:dyDescent="0.25">
      <c r="A127">
        <v>44.671871000000003</v>
      </c>
      <c r="B127">
        <v>22.527781000000001</v>
      </c>
      <c r="C127" s="92" t="s">
        <v>819</v>
      </c>
    </row>
    <row r="128" spans="1:3" x14ac:dyDescent="0.25">
      <c r="A128">
        <v>44.471885</v>
      </c>
      <c r="B128">
        <v>6.2706480000000004</v>
      </c>
      <c r="C128" s="92" t="s">
        <v>894</v>
      </c>
    </row>
    <row r="129" spans="1:3" x14ac:dyDescent="0.25">
      <c r="A129">
        <v>44.305433000000001</v>
      </c>
      <c r="B129">
        <v>22.563907</v>
      </c>
      <c r="C129" s="92" t="s">
        <v>910</v>
      </c>
    </row>
    <row r="130" spans="1:3" x14ac:dyDescent="0.25">
      <c r="A130">
        <v>44.303735000000003</v>
      </c>
      <c r="B130">
        <v>4.7424249999999999</v>
      </c>
      <c r="C130" s="92" t="s">
        <v>905</v>
      </c>
    </row>
    <row r="131" spans="1:3" x14ac:dyDescent="0.25">
      <c r="A131">
        <v>44.222800999999997</v>
      </c>
      <c r="B131">
        <v>7.3893139999999997</v>
      </c>
      <c r="C131" s="92" t="s">
        <v>934</v>
      </c>
    </row>
    <row r="132" spans="1:3" x14ac:dyDescent="0.25">
      <c r="A132">
        <v>44.222800999999997</v>
      </c>
      <c r="B132">
        <v>7.3893139999999997</v>
      </c>
      <c r="C132" s="92" t="s">
        <v>983</v>
      </c>
    </row>
    <row r="133" spans="1:3" x14ac:dyDescent="0.25">
      <c r="A133">
        <v>44.199409000000003</v>
      </c>
      <c r="B133">
        <v>2.7393529999999999</v>
      </c>
      <c r="C133" s="92" t="s">
        <v>883</v>
      </c>
    </row>
    <row r="134" spans="1:3" x14ac:dyDescent="0.25">
      <c r="A134">
        <v>44.176062000000002</v>
      </c>
      <c r="B134">
        <v>7.3428610000000001</v>
      </c>
      <c r="C134" s="92" t="s">
        <v>929</v>
      </c>
    </row>
    <row r="135" spans="1:3" x14ac:dyDescent="0.25">
      <c r="A135">
        <v>44.166283999999997</v>
      </c>
      <c r="B135">
        <v>7.3317740000000002</v>
      </c>
      <c r="C135" s="92" t="s">
        <v>818</v>
      </c>
    </row>
    <row r="136" spans="1:3" x14ac:dyDescent="0.25">
      <c r="A136">
        <v>44.092185000000001</v>
      </c>
      <c r="B136">
        <v>2.7022810000000002</v>
      </c>
      <c r="C136" s="92" t="s">
        <v>882</v>
      </c>
    </row>
    <row r="137" spans="1:3" x14ac:dyDescent="0.25">
      <c r="A137">
        <v>43.546056</v>
      </c>
      <c r="B137">
        <v>16.736651999999999</v>
      </c>
      <c r="C137" s="92" t="s">
        <v>865</v>
      </c>
    </row>
    <row r="138" spans="1:3" x14ac:dyDescent="0.25">
      <c r="A138">
        <v>42.560955</v>
      </c>
      <c r="B138">
        <v>13.563338999999999</v>
      </c>
      <c r="C138" s="92" t="s">
        <v>966</v>
      </c>
    </row>
    <row r="139" spans="1:3" x14ac:dyDescent="0.25">
      <c r="A139">
        <v>42.532933999999997</v>
      </c>
      <c r="B139">
        <v>13.387402</v>
      </c>
      <c r="C139" s="92" t="s">
        <v>928</v>
      </c>
    </row>
    <row r="140" spans="1:3" x14ac:dyDescent="0.25">
      <c r="A140">
        <v>42.507601999999999</v>
      </c>
      <c r="B140">
        <v>13.405393</v>
      </c>
      <c r="C140" s="92" t="s">
        <v>878</v>
      </c>
    </row>
    <row r="141" spans="1:3" x14ac:dyDescent="0.25">
      <c r="A141">
        <v>42.507601999999999</v>
      </c>
      <c r="B141">
        <v>13.405393</v>
      </c>
      <c r="C141" s="92" t="s">
        <v>982</v>
      </c>
    </row>
    <row r="142" spans="1:3" x14ac:dyDescent="0.25">
      <c r="A142">
        <v>42.504322000000002</v>
      </c>
      <c r="B142">
        <v>0.99031100000000005</v>
      </c>
      <c r="C142" s="92" t="s">
        <v>967</v>
      </c>
    </row>
    <row r="143" spans="1:3" x14ac:dyDescent="0.25">
      <c r="A143">
        <v>42.503464000000001</v>
      </c>
      <c r="B143">
        <v>0.99068599999999996</v>
      </c>
      <c r="C143" s="92" t="s">
        <v>879</v>
      </c>
    </row>
    <row r="144" spans="1:3" x14ac:dyDescent="0.25">
      <c r="A144">
        <v>42.174582999999998</v>
      </c>
      <c r="B144">
        <v>23.80875</v>
      </c>
      <c r="C144" s="92" t="s">
        <v>836</v>
      </c>
    </row>
    <row r="145" spans="1:3" x14ac:dyDescent="0.25">
      <c r="A145">
        <v>42.158715999999998</v>
      </c>
      <c r="B145">
        <v>23.870958000000002</v>
      </c>
      <c r="C145" s="92" t="s">
        <v>944</v>
      </c>
    </row>
    <row r="146" spans="1:3" x14ac:dyDescent="0.25">
      <c r="A146">
        <v>41.872563999999997</v>
      </c>
      <c r="B146">
        <v>-8.2023650000000004</v>
      </c>
      <c r="C146" s="92" t="s">
        <v>849</v>
      </c>
    </row>
    <row r="147" spans="1:3" x14ac:dyDescent="0.25">
      <c r="A147">
        <v>41.812573</v>
      </c>
      <c r="B147">
        <v>-8.3535959999999996</v>
      </c>
      <c r="C147" s="92" t="s">
        <v>954</v>
      </c>
    </row>
    <row r="148" spans="1:3" x14ac:dyDescent="0.25">
      <c r="A148">
        <v>41.489981</v>
      </c>
      <c r="B148">
        <v>-6.2642439999999997</v>
      </c>
      <c r="C148" s="92" t="s">
        <v>897</v>
      </c>
    </row>
    <row r="149" spans="1:3" x14ac:dyDescent="0.25">
      <c r="A149">
        <v>41.396042999999999</v>
      </c>
      <c r="B149">
        <v>14.049766</v>
      </c>
      <c r="C149" s="92" t="s">
        <v>828</v>
      </c>
    </row>
    <row r="150" spans="1:3" x14ac:dyDescent="0.25">
      <c r="A150">
        <v>41.379297000000001</v>
      </c>
      <c r="B150">
        <v>-6.3516560000000002</v>
      </c>
      <c r="C150" s="92" t="s">
        <v>880</v>
      </c>
    </row>
    <row r="151" spans="1:3" x14ac:dyDescent="0.25">
      <c r="A151">
        <v>41.377395</v>
      </c>
      <c r="B151">
        <v>14.09714</v>
      </c>
      <c r="C151" s="92" t="s">
        <v>940</v>
      </c>
    </row>
    <row r="152" spans="1:3" x14ac:dyDescent="0.25">
      <c r="A152">
        <v>41.369221000000003</v>
      </c>
      <c r="B152">
        <v>0.27279599999999998</v>
      </c>
      <c r="C152" s="92" t="s">
        <v>909</v>
      </c>
    </row>
    <row r="153" spans="1:3" x14ac:dyDescent="0.25">
      <c r="A153">
        <v>41.353996000000002</v>
      </c>
      <c r="B153">
        <v>24.366377</v>
      </c>
      <c r="C153" s="92" t="s">
        <v>893</v>
      </c>
    </row>
    <row r="154" spans="1:3" x14ac:dyDescent="0.25">
      <c r="A154">
        <v>41.336469000000001</v>
      </c>
      <c r="B154">
        <v>24.462064999999999</v>
      </c>
      <c r="C154" s="92" t="s">
        <v>970</v>
      </c>
    </row>
    <row r="155" spans="1:3" x14ac:dyDescent="0.25">
      <c r="A155">
        <v>41.300930000000001</v>
      </c>
      <c r="B155">
        <v>-6.4694010000000004</v>
      </c>
      <c r="C155" s="92" t="s">
        <v>886</v>
      </c>
    </row>
    <row r="156" spans="1:3" x14ac:dyDescent="0.25">
      <c r="A156">
        <v>41.274583</v>
      </c>
      <c r="B156">
        <v>-6.3237500000000004</v>
      </c>
      <c r="C156" s="92" t="s">
        <v>839</v>
      </c>
    </row>
    <row r="157" spans="1:3" x14ac:dyDescent="0.25">
      <c r="A157">
        <v>41.243912000000002</v>
      </c>
      <c r="B157">
        <v>0.43240800000000001</v>
      </c>
      <c r="C157" s="92" t="s">
        <v>917</v>
      </c>
    </row>
    <row r="158" spans="1:3" x14ac:dyDescent="0.25">
      <c r="A158">
        <v>41.214582999999998</v>
      </c>
      <c r="B158">
        <v>-6.6837499999999999</v>
      </c>
      <c r="C158" s="92" t="s">
        <v>816</v>
      </c>
    </row>
    <row r="159" spans="1:3" x14ac:dyDescent="0.25">
      <c r="A159">
        <v>41.047424999999997</v>
      </c>
      <c r="B159">
        <v>-6.8039610000000001</v>
      </c>
      <c r="C159" s="92" t="s">
        <v>858</v>
      </c>
    </row>
    <row r="160" spans="1:3" x14ac:dyDescent="0.25">
      <c r="A160">
        <v>39.732917</v>
      </c>
      <c r="B160">
        <v>-6.8854170000000003</v>
      </c>
      <c r="C160" s="92" t="s">
        <v>832</v>
      </c>
    </row>
    <row r="161" spans="1:3" x14ac:dyDescent="0.25">
      <c r="A161">
        <v>39.664855000000003</v>
      </c>
      <c r="B161">
        <v>-7.5399630000000002</v>
      </c>
      <c r="C161" s="92" t="s">
        <v>871</v>
      </c>
    </row>
    <row r="162" spans="1:3" x14ac:dyDescent="0.25">
      <c r="A162">
        <v>39.261273000000003</v>
      </c>
      <c r="B162">
        <v>-0.91828500000000002</v>
      </c>
      <c r="C162" s="92" t="s">
        <v>945</v>
      </c>
    </row>
    <row r="163" spans="1:3" x14ac:dyDescent="0.25">
      <c r="A163">
        <v>39.261273000000003</v>
      </c>
      <c r="B163">
        <v>-0.91828500000000002</v>
      </c>
      <c r="C163" s="92" t="s">
        <v>955</v>
      </c>
    </row>
    <row r="164" spans="1:3" x14ac:dyDescent="0.25">
      <c r="A164">
        <v>39.234811999999998</v>
      </c>
      <c r="B164">
        <v>-0.92837000000000003</v>
      </c>
      <c r="C164" s="92" t="s">
        <v>837</v>
      </c>
    </row>
    <row r="165" spans="1:3" x14ac:dyDescent="0.25">
      <c r="A165">
        <v>39.234811999999998</v>
      </c>
      <c r="B165">
        <v>-0.92837000000000003</v>
      </c>
      <c r="C165" s="92" t="s">
        <v>850</v>
      </c>
    </row>
    <row r="166" spans="1:3" x14ac:dyDescent="0.25">
      <c r="A166">
        <v>38.887233999999999</v>
      </c>
      <c r="B166">
        <v>21.495304000000001</v>
      </c>
      <c r="C166" s="92" t="s">
        <v>884</v>
      </c>
    </row>
    <row r="167" spans="1:3" x14ac:dyDescent="0.25">
      <c r="A167">
        <v>38.195416999999999</v>
      </c>
      <c r="B167">
        <v>-7.4954169999999998</v>
      </c>
      <c r="C167" s="92" t="s">
        <v>859</v>
      </c>
    </row>
    <row r="168" spans="1:3" x14ac:dyDescent="0.25">
      <c r="A168">
        <v>38.110595000000004</v>
      </c>
      <c r="B168">
        <v>-7.6291570000000002</v>
      </c>
      <c r="C168" s="92" t="s">
        <v>960</v>
      </c>
    </row>
    <row r="169" spans="1:3" x14ac:dyDescent="0.25">
      <c r="A169">
        <v>37.129075999999998</v>
      </c>
      <c r="B169">
        <v>15.139324999999999</v>
      </c>
      <c r="C169" s="92" t="s">
        <v>862</v>
      </c>
    </row>
    <row r="170" spans="1:3" x14ac:dyDescent="0.25">
      <c r="A170">
        <v>37.111313000000003</v>
      </c>
      <c r="B170">
        <v>15.142173</v>
      </c>
      <c r="C170" s="92" t="s">
        <v>961</v>
      </c>
    </row>
    <row r="171" spans="1:3" x14ac:dyDescent="0.25">
      <c r="A171">
        <v>36.907857999999997</v>
      </c>
      <c r="B171">
        <v>-4.7625799999999998</v>
      </c>
      <c r="C171" s="92" t="s">
        <v>972</v>
      </c>
    </row>
    <row r="172" spans="1:3" x14ac:dyDescent="0.25">
      <c r="A172">
        <v>36.903770000000002</v>
      </c>
      <c r="B172">
        <v>-4.7780940000000003</v>
      </c>
      <c r="C172" s="92" t="s">
        <v>896</v>
      </c>
    </row>
    <row r="173" spans="1:3" x14ac:dyDescent="0.25">
      <c r="C173" s="92" t="s">
        <v>98</v>
      </c>
    </row>
    <row r="174" spans="1:3" x14ac:dyDescent="0.25">
      <c r="C174" s="92" t="s">
        <v>98</v>
      </c>
    </row>
    <row r="177" spans="3:3" x14ac:dyDescent="0.25">
      <c r="C177" s="92" t="s">
        <v>98</v>
      </c>
    </row>
    <row r="178" spans="3:3" x14ac:dyDescent="0.25">
      <c r="C178" s="92" t="s">
        <v>98</v>
      </c>
    </row>
    <row r="179" spans="3:3" x14ac:dyDescent="0.25">
      <c r="C179" s="92" t="s">
        <v>98</v>
      </c>
    </row>
    <row r="180" spans="3:3" x14ac:dyDescent="0.25">
      <c r="C180" s="92" t="s">
        <v>98</v>
      </c>
    </row>
    <row r="181" spans="3:3" x14ac:dyDescent="0.25">
      <c r="C181" s="92" t="s">
        <v>98</v>
      </c>
    </row>
    <row r="182" spans="3:3" x14ac:dyDescent="0.25">
      <c r="C182" s="92" t="s">
        <v>98</v>
      </c>
    </row>
    <row r="183" spans="3:3" x14ac:dyDescent="0.25">
      <c r="C183" s="92" t="s">
        <v>98</v>
      </c>
    </row>
    <row r="184" spans="3:3" x14ac:dyDescent="0.25">
      <c r="C184" s="92" t="s">
        <v>98</v>
      </c>
    </row>
    <row r="185" spans="3:3" x14ac:dyDescent="0.25">
      <c r="C185" s="92" t="s">
        <v>98</v>
      </c>
    </row>
    <row r="186" spans="3:3" x14ac:dyDescent="0.25">
      <c r="C186" s="92" t="s">
        <v>98</v>
      </c>
    </row>
    <row r="187" spans="3:3" x14ac:dyDescent="0.25">
      <c r="C187" s="92" t="s">
        <v>98</v>
      </c>
    </row>
    <row r="188" spans="3:3" x14ac:dyDescent="0.25">
      <c r="C188" s="92" t="s">
        <v>98</v>
      </c>
    </row>
    <row r="189" spans="3:3" x14ac:dyDescent="0.25">
      <c r="C189" s="92" t="s">
        <v>98</v>
      </c>
    </row>
    <row r="190" spans="3:3" x14ac:dyDescent="0.25">
      <c r="C190" s="92" t="s">
        <v>98</v>
      </c>
    </row>
    <row r="191" spans="3:3" x14ac:dyDescent="0.25">
      <c r="C191" s="92" t="s">
        <v>98</v>
      </c>
    </row>
    <row r="192" spans="3:3" x14ac:dyDescent="0.25">
      <c r="C192" s="92" t="s">
        <v>98</v>
      </c>
    </row>
    <row r="193" spans="3:3" x14ac:dyDescent="0.25">
      <c r="C193" s="92" t="s">
        <v>98</v>
      </c>
    </row>
    <row r="194" spans="3:3" x14ac:dyDescent="0.25">
      <c r="C194" s="92" t="s">
        <v>98</v>
      </c>
    </row>
    <row r="195" spans="3:3" x14ac:dyDescent="0.25">
      <c r="C195" s="92" t="s">
        <v>98</v>
      </c>
    </row>
    <row r="196" spans="3:3" x14ac:dyDescent="0.25">
      <c r="C196" s="92" t="s">
        <v>98</v>
      </c>
    </row>
    <row r="197" spans="3:3" x14ac:dyDescent="0.25">
      <c r="C197" s="92" t="s">
        <v>98</v>
      </c>
    </row>
    <row r="198" spans="3:3" x14ac:dyDescent="0.25">
      <c r="C198" s="92" t="s">
        <v>98</v>
      </c>
    </row>
    <row r="199" spans="3:3" x14ac:dyDescent="0.25">
      <c r="C199" s="92" t="s">
        <v>98</v>
      </c>
    </row>
    <row r="200" spans="3:3" x14ac:dyDescent="0.25">
      <c r="C200" s="92" t="s">
        <v>98</v>
      </c>
    </row>
    <row r="201" spans="3:3" x14ac:dyDescent="0.25">
      <c r="C201" s="92" t="s">
        <v>98</v>
      </c>
    </row>
    <row r="202" spans="3:3" x14ac:dyDescent="0.25">
      <c r="C202" s="92" t="s">
        <v>98</v>
      </c>
    </row>
    <row r="203" spans="3:3" x14ac:dyDescent="0.25">
      <c r="C203" s="92" t="s">
        <v>98</v>
      </c>
    </row>
    <row r="204" spans="3:3" x14ac:dyDescent="0.25">
      <c r="C204" s="92" t="s">
        <v>98</v>
      </c>
    </row>
    <row r="205" spans="3:3" x14ac:dyDescent="0.25">
      <c r="C205" s="92" t="s">
        <v>98</v>
      </c>
    </row>
    <row r="206" spans="3:3" x14ac:dyDescent="0.25">
      <c r="C206" s="92" t="s">
        <v>98</v>
      </c>
    </row>
    <row r="207" spans="3:3" x14ac:dyDescent="0.25">
      <c r="C207" s="92" t="s">
        <v>98</v>
      </c>
    </row>
    <row r="208" spans="3:3" x14ac:dyDescent="0.25">
      <c r="C208" s="92" t="s">
        <v>98</v>
      </c>
    </row>
    <row r="209" spans="3:3" x14ac:dyDescent="0.25">
      <c r="C209" s="92" t="s">
        <v>98</v>
      </c>
    </row>
    <row r="210" spans="3:3" x14ac:dyDescent="0.25">
      <c r="C210" s="92" t="s">
        <v>98</v>
      </c>
    </row>
    <row r="211" spans="3:3" x14ac:dyDescent="0.25">
      <c r="C211" s="92" t="s">
        <v>98</v>
      </c>
    </row>
    <row r="212" spans="3:3" x14ac:dyDescent="0.25">
      <c r="C212" s="92" t="s">
        <v>98</v>
      </c>
    </row>
    <row r="213" spans="3:3" x14ac:dyDescent="0.25">
      <c r="C213" s="92" t="s">
        <v>98</v>
      </c>
    </row>
    <row r="214" spans="3:3" x14ac:dyDescent="0.25">
      <c r="C214" s="92" t="s">
        <v>98</v>
      </c>
    </row>
    <row r="215" spans="3:3" x14ac:dyDescent="0.25">
      <c r="C215" s="92" t="s">
        <v>98</v>
      </c>
    </row>
    <row r="216" spans="3:3" x14ac:dyDescent="0.25">
      <c r="C216" s="92" t="s">
        <v>98</v>
      </c>
    </row>
    <row r="217" spans="3:3" x14ac:dyDescent="0.25">
      <c r="C217" s="92" t="s">
        <v>98</v>
      </c>
    </row>
    <row r="218" spans="3:3" x14ac:dyDescent="0.25">
      <c r="C218" s="92" t="s">
        <v>98</v>
      </c>
    </row>
    <row r="219" spans="3:3" x14ac:dyDescent="0.25">
      <c r="C219" s="92" t="s">
        <v>98</v>
      </c>
    </row>
    <row r="220" spans="3:3" x14ac:dyDescent="0.25">
      <c r="C220" s="92" t="s">
        <v>98</v>
      </c>
    </row>
    <row r="221" spans="3:3" x14ac:dyDescent="0.25">
      <c r="C221" s="92" t="s">
        <v>98</v>
      </c>
    </row>
    <row r="222" spans="3:3" x14ac:dyDescent="0.25">
      <c r="C222" s="92" t="s">
        <v>98</v>
      </c>
    </row>
    <row r="223" spans="3:3" x14ac:dyDescent="0.25">
      <c r="C223" s="92" t="s">
        <v>98</v>
      </c>
    </row>
    <row r="224" spans="3:3" x14ac:dyDescent="0.25">
      <c r="C224" s="92" t="s">
        <v>98</v>
      </c>
    </row>
    <row r="225" spans="3:3" x14ac:dyDescent="0.25">
      <c r="C225" s="92" t="s">
        <v>98</v>
      </c>
    </row>
    <row r="226" spans="3:3" x14ac:dyDescent="0.25">
      <c r="C226" s="92" t="s">
        <v>98</v>
      </c>
    </row>
    <row r="227" spans="3:3" x14ac:dyDescent="0.25">
      <c r="C227" s="92" t="s">
        <v>98</v>
      </c>
    </row>
    <row r="228" spans="3:3" x14ac:dyDescent="0.25">
      <c r="C228" s="92" t="s">
        <v>98</v>
      </c>
    </row>
    <row r="229" spans="3:3" x14ac:dyDescent="0.25">
      <c r="C229" s="92" t="s">
        <v>98</v>
      </c>
    </row>
    <row r="230" spans="3:3" x14ac:dyDescent="0.25">
      <c r="C230" s="92" t="s">
        <v>98</v>
      </c>
    </row>
    <row r="231" spans="3:3" x14ac:dyDescent="0.25">
      <c r="C231" s="92" t="s">
        <v>98</v>
      </c>
    </row>
    <row r="232" spans="3:3" x14ac:dyDescent="0.25">
      <c r="C232" s="92" t="s">
        <v>98</v>
      </c>
    </row>
    <row r="233" spans="3:3" x14ac:dyDescent="0.25">
      <c r="C233" s="92" t="s">
        <v>98</v>
      </c>
    </row>
    <row r="234" spans="3:3" x14ac:dyDescent="0.25">
      <c r="C234" s="92" t="s">
        <v>98</v>
      </c>
    </row>
    <row r="235" spans="3:3" x14ac:dyDescent="0.25">
      <c r="C235" s="92" t="s">
        <v>98</v>
      </c>
    </row>
    <row r="236" spans="3:3" x14ac:dyDescent="0.25">
      <c r="C236" s="92" t="s">
        <v>98</v>
      </c>
    </row>
    <row r="237" spans="3:3" x14ac:dyDescent="0.25">
      <c r="C237" s="92" t="s">
        <v>98</v>
      </c>
    </row>
    <row r="238" spans="3:3" x14ac:dyDescent="0.25">
      <c r="C238" s="92" t="s">
        <v>98</v>
      </c>
    </row>
    <row r="239" spans="3:3" x14ac:dyDescent="0.25">
      <c r="C239" s="92" t="s">
        <v>98</v>
      </c>
    </row>
    <row r="240" spans="3:3" x14ac:dyDescent="0.25">
      <c r="C240" s="92" t="s">
        <v>98</v>
      </c>
    </row>
    <row r="241" spans="3:3" x14ac:dyDescent="0.25">
      <c r="C241" s="92" t="s">
        <v>98</v>
      </c>
    </row>
    <row r="242" spans="3:3" x14ac:dyDescent="0.25">
      <c r="C242" s="92" t="s">
        <v>98</v>
      </c>
    </row>
    <row r="243" spans="3:3" x14ac:dyDescent="0.25">
      <c r="C243" s="92" t="s">
        <v>98</v>
      </c>
    </row>
    <row r="244" spans="3:3" x14ac:dyDescent="0.25">
      <c r="C244" s="92" t="s">
        <v>98</v>
      </c>
    </row>
  </sheetData>
  <sortState ref="A1:C244">
    <sortCondition descending="1" ref="A1:A2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</vt:lpstr>
      <vt:lpstr>Generators - Update</vt:lpstr>
      <vt:lpstr>GeneratorsUpdate_Edwin20170824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Zappa</dc:creator>
  <cp:lastModifiedBy>Edwin Sutanudjaja</cp:lastModifiedBy>
  <dcterms:created xsi:type="dcterms:W3CDTF">2017-06-29T14:24:28Z</dcterms:created>
  <dcterms:modified xsi:type="dcterms:W3CDTF">2017-09-12T13:38:01Z</dcterms:modified>
</cp:coreProperties>
</file>